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ariff Costs" sheetId="1" r:id="rId1"/>
    <sheet name="Suppli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" i="1" l="1"/>
  <c r="V1" i="1" s="1"/>
  <c r="C20" i="1"/>
  <c r="F20" i="1" l="1"/>
  <c r="J20" i="1"/>
  <c r="G20" i="1"/>
  <c r="C2" i="1"/>
  <c r="E2" i="1" l="1"/>
  <c r="F2" i="1"/>
  <c r="G2" i="1"/>
  <c r="J2" i="1"/>
  <c r="H2" i="1"/>
  <c r="D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0" i="1"/>
  <c r="A11" i="1"/>
  <c r="A12" i="1"/>
  <c r="A13" i="1"/>
  <c r="A14" i="1"/>
  <c r="A15" i="1"/>
  <c r="A16" i="1"/>
  <c r="A17" i="1"/>
  <c r="A3" i="1"/>
  <c r="D20" i="1" l="1"/>
  <c r="E20" i="1"/>
  <c r="H20" i="1"/>
  <c r="I20" i="1"/>
  <c r="I2" i="1"/>
  <c r="A4" i="1"/>
  <c r="A5" i="1"/>
  <c r="A6" i="1"/>
  <c r="A7" i="1"/>
  <c r="A8" i="1"/>
  <c r="A9" i="1"/>
  <c r="A2" i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C52" i="1"/>
  <c r="C84" i="1"/>
  <c r="C116" i="1"/>
  <c r="C41" i="1"/>
  <c r="B66" i="1"/>
  <c r="C91" i="1"/>
  <c r="C130" i="1"/>
  <c r="C162" i="1"/>
  <c r="C194" i="1"/>
  <c r="C109" i="1"/>
  <c r="C135" i="1"/>
  <c r="C161" i="1"/>
  <c r="B186" i="1"/>
  <c r="C211" i="1"/>
  <c r="C232" i="1"/>
  <c r="C26" i="1"/>
  <c r="C90" i="1"/>
  <c r="C45" i="1"/>
  <c r="C97" i="1"/>
  <c r="C168" i="1"/>
  <c r="B114" i="1"/>
  <c r="C165" i="1"/>
  <c r="C217" i="1"/>
  <c r="C4" i="1"/>
  <c r="C78" i="1"/>
  <c r="C35" i="1"/>
  <c r="C87" i="1"/>
  <c r="C156" i="1"/>
  <c r="C220" i="1"/>
  <c r="C155" i="1"/>
  <c r="C207" i="1"/>
  <c r="C24" i="1"/>
  <c r="C56" i="1"/>
  <c r="C88" i="1"/>
  <c r="B18" i="1"/>
  <c r="C43" i="1"/>
  <c r="C69" i="1"/>
  <c r="C95" i="1"/>
  <c r="C134" i="1"/>
  <c r="C166" i="1"/>
  <c r="C198" i="1"/>
  <c r="C113" i="1"/>
  <c r="B138" i="1"/>
  <c r="C163" i="1"/>
  <c r="C189" i="1"/>
  <c r="C215" i="1"/>
  <c r="C10" i="1"/>
  <c r="C34" i="1"/>
  <c r="C98" i="1"/>
  <c r="C51" i="1"/>
  <c r="C103" i="1"/>
  <c r="C176" i="1"/>
  <c r="C121" i="1"/>
  <c r="C171" i="1"/>
  <c r="C223" i="1"/>
  <c r="C22" i="1"/>
  <c r="C86" i="1"/>
  <c r="B42" i="1"/>
  <c r="C93" i="1"/>
  <c r="C164" i="1"/>
  <c r="C111" i="1"/>
  <c r="B162" i="1"/>
  <c r="C213" i="1"/>
  <c r="C44" i="1"/>
  <c r="C76" i="1"/>
  <c r="C108" i="1"/>
  <c r="B34" i="1"/>
  <c r="C59" i="1"/>
  <c r="C85" i="1"/>
  <c r="C122" i="1"/>
  <c r="C154" i="1"/>
  <c r="C186" i="1"/>
  <c r="C218" i="1"/>
  <c r="C129" i="1"/>
  <c r="B154" i="1"/>
  <c r="C179" i="1"/>
  <c r="C205" i="1"/>
  <c r="C231" i="1"/>
  <c r="C8" i="1"/>
  <c r="C74" i="1"/>
  <c r="C33" i="1"/>
  <c r="C83" i="1"/>
  <c r="C152" i="1"/>
  <c r="C216" i="1"/>
  <c r="C153" i="1"/>
  <c r="C203" i="1"/>
  <c r="C9" i="1"/>
  <c r="C62" i="1"/>
  <c r="C23" i="1"/>
  <c r="B74" i="1"/>
  <c r="C140" i="1"/>
  <c r="C204" i="1"/>
  <c r="C143" i="1"/>
  <c r="B194" i="1"/>
  <c r="C16" i="1"/>
  <c r="C48" i="1"/>
  <c r="C80" i="1"/>
  <c r="C112" i="1"/>
  <c r="C37" i="1"/>
  <c r="C63" i="1"/>
  <c r="C89" i="1"/>
  <c r="C126" i="1"/>
  <c r="C158" i="1"/>
  <c r="C190" i="1"/>
  <c r="C222" i="1"/>
  <c r="C131" i="1"/>
  <c r="C157" i="1"/>
  <c r="C183" i="1"/>
  <c r="C209" i="1"/>
  <c r="C228" i="1"/>
  <c r="C18" i="1"/>
  <c r="C82" i="1"/>
  <c r="C39" i="1"/>
  <c r="B90" i="1"/>
  <c r="C160" i="1"/>
  <c r="C224" i="1"/>
  <c r="C159" i="1"/>
  <c r="B210" i="1"/>
  <c r="C6" i="1"/>
  <c r="C70" i="1"/>
  <c r="C29" i="1"/>
  <c r="C81" i="1"/>
  <c r="C148" i="1"/>
  <c r="C212" i="1"/>
  <c r="C149" i="1"/>
  <c r="C36" i="1"/>
  <c r="C68" i="1"/>
  <c r="C100" i="1"/>
  <c r="C27" i="1"/>
  <c r="C53" i="1"/>
  <c r="C79" i="1"/>
  <c r="C105" i="1"/>
  <c r="C146" i="1"/>
  <c r="C178" i="1"/>
  <c r="C210" i="1"/>
  <c r="B122" i="1"/>
  <c r="C147" i="1"/>
  <c r="C173" i="1"/>
  <c r="C199" i="1"/>
  <c r="C225" i="1"/>
  <c r="C13" i="1"/>
  <c r="C58" i="1"/>
  <c r="C19" i="1"/>
  <c r="C71" i="1"/>
  <c r="C136" i="1"/>
  <c r="C200" i="1"/>
  <c r="C139" i="1"/>
  <c r="C191" i="1"/>
  <c r="C12" i="1"/>
  <c r="C46" i="1"/>
  <c r="C110" i="1"/>
  <c r="C61" i="1"/>
  <c r="C124" i="1"/>
  <c r="C188" i="1"/>
  <c r="B130" i="1"/>
  <c r="C181" i="1"/>
  <c r="C226" i="1"/>
  <c r="C40" i="1"/>
  <c r="C72" i="1"/>
  <c r="C104" i="1"/>
  <c r="C31" i="1"/>
  <c r="C57" i="1"/>
  <c r="B82" i="1"/>
  <c r="C107" i="1"/>
  <c r="C150" i="1"/>
  <c r="C182" i="1"/>
  <c r="C214" i="1"/>
  <c r="C125" i="1"/>
  <c r="C151" i="1"/>
  <c r="C177" i="1"/>
  <c r="B202" i="1"/>
  <c r="C227" i="1"/>
  <c r="C17" i="1"/>
  <c r="C66" i="1"/>
  <c r="B26" i="1"/>
  <c r="C77" i="1"/>
  <c r="C144" i="1"/>
  <c r="C208" i="1"/>
  <c r="B146" i="1"/>
  <c r="C197" i="1"/>
  <c r="C11" i="1"/>
  <c r="C54" i="1"/>
  <c r="C118" i="1"/>
  <c r="C67" i="1"/>
  <c r="C132" i="1"/>
  <c r="C196" i="1"/>
  <c r="C137" i="1"/>
  <c r="C187" i="1"/>
  <c r="C28" i="1"/>
  <c r="C60" i="1"/>
  <c r="C92" i="1"/>
  <c r="C21" i="1"/>
  <c r="C47" i="1"/>
  <c r="C73" i="1"/>
  <c r="B98" i="1"/>
  <c r="C138" i="1"/>
  <c r="C170" i="1"/>
  <c r="C202" i="1"/>
  <c r="C115" i="1"/>
  <c r="C141" i="1"/>
  <c r="C167" i="1"/>
  <c r="C193" i="1"/>
  <c r="B218" i="1"/>
  <c r="C14" i="1"/>
  <c r="C42" i="1"/>
  <c r="C106" i="1"/>
  <c r="B58" i="1"/>
  <c r="C120" i="1"/>
  <c r="C184" i="1"/>
  <c r="C127" i="1"/>
  <c r="B178" i="1"/>
  <c r="C229" i="1"/>
  <c r="C30" i="1"/>
  <c r="C94" i="1"/>
  <c r="C49" i="1"/>
  <c r="C99" i="1"/>
  <c r="C172" i="1"/>
  <c r="C117" i="1"/>
  <c r="C169" i="1"/>
  <c r="C219" i="1"/>
  <c r="C32" i="1"/>
  <c r="C64" i="1"/>
  <c r="C96" i="1"/>
  <c r="C25" i="1"/>
  <c r="B50" i="1"/>
  <c r="C75" i="1"/>
  <c r="C101" i="1"/>
  <c r="C142" i="1"/>
  <c r="C174" i="1"/>
  <c r="C206" i="1"/>
  <c r="C119" i="1"/>
  <c r="C145" i="1"/>
  <c r="B170" i="1"/>
  <c r="C195" i="1"/>
  <c r="C221" i="1"/>
  <c r="B10" i="1"/>
  <c r="C50" i="1"/>
  <c r="C114" i="1"/>
  <c r="C65" i="1"/>
  <c r="C128" i="1"/>
  <c r="C192" i="1"/>
  <c r="C133" i="1"/>
  <c r="C185" i="1"/>
  <c r="C230" i="1"/>
  <c r="C38" i="1"/>
  <c r="C102" i="1"/>
  <c r="C55" i="1"/>
  <c r="B106" i="1"/>
  <c r="C180" i="1"/>
  <c r="C123" i="1"/>
  <c r="C175" i="1"/>
  <c r="B226" i="1"/>
  <c r="C201" i="1"/>
  <c r="C3" i="1"/>
  <c r="B2" i="1"/>
  <c r="C233" i="1"/>
  <c r="C15" i="1"/>
  <c r="C7" i="1"/>
  <c r="C5" i="1"/>
  <c r="G5" i="1" l="1"/>
  <c r="E5" i="1"/>
  <c r="H5" i="1"/>
  <c r="F5" i="1"/>
  <c r="D5" i="1"/>
  <c r="J5" i="1"/>
  <c r="I5" i="1"/>
  <c r="F7" i="1"/>
  <c r="G7" i="1"/>
  <c r="H7" i="1"/>
  <c r="D7" i="1"/>
  <c r="E7" i="1"/>
  <c r="J7" i="1"/>
  <c r="I7" i="1"/>
  <c r="F15" i="1"/>
  <c r="G15" i="1"/>
  <c r="I15" i="1"/>
  <c r="H15" i="1"/>
  <c r="D15" i="1"/>
  <c r="J15" i="1"/>
  <c r="E15" i="1"/>
  <c r="F233" i="1"/>
  <c r="D233" i="1"/>
  <c r="J233" i="1"/>
  <c r="I233" i="1"/>
  <c r="G233" i="1"/>
  <c r="E233" i="1"/>
  <c r="H233" i="1"/>
  <c r="B3" i="1"/>
  <c r="B4" i="1"/>
  <c r="B5" i="1"/>
  <c r="B6" i="1"/>
  <c r="B8" i="1"/>
  <c r="B9" i="1"/>
  <c r="B7" i="1"/>
  <c r="J3" i="1"/>
  <c r="F201" i="1"/>
  <c r="J201" i="1"/>
  <c r="I201" i="1"/>
  <c r="D201" i="1"/>
  <c r="H201" i="1"/>
  <c r="G201" i="1"/>
  <c r="E201" i="1"/>
  <c r="B233" i="1"/>
  <c r="B232" i="1"/>
  <c r="B228" i="1"/>
  <c r="B230" i="1"/>
  <c r="B227" i="1"/>
  <c r="B229" i="1"/>
  <c r="B231" i="1"/>
  <c r="F175" i="1"/>
  <c r="J175" i="1"/>
  <c r="I175" i="1"/>
  <c r="E175" i="1"/>
  <c r="D175" i="1"/>
  <c r="G175" i="1"/>
  <c r="H175" i="1"/>
  <c r="F123" i="1"/>
  <c r="G123" i="1"/>
  <c r="H123" i="1"/>
  <c r="D123" i="1"/>
  <c r="E123" i="1"/>
  <c r="J123" i="1"/>
  <c r="I123" i="1"/>
  <c r="F180" i="1"/>
  <c r="D180" i="1"/>
  <c r="J180" i="1"/>
  <c r="I180" i="1"/>
  <c r="G180" i="1"/>
  <c r="E180" i="1"/>
  <c r="H180" i="1"/>
  <c r="B108" i="1"/>
  <c r="B113" i="1"/>
  <c r="B112" i="1"/>
  <c r="B107" i="1"/>
  <c r="B109" i="1"/>
  <c r="B111" i="1"/>
  <c r="B110" i="1"/>
  <c r="F55" i="1"/>
  <c r="J55" i="1"/>
  <c r="I55" i="1"/>
  <c r="E55" i="1"/>
  <c r="H55" i="1"/>
  <c r="G55" i="1"/>
  <c r="D55" i="1"/>
  <c r="F102" i="1"/>
  <c r="D102" i="1"/>
  <c r="H102" i="1"/>
  <c r="E102" i="1"/>
  <c r="G102" i="1"/>
  <c r="J102" i="1"/>
  <c r="I102" i="1"/>
  <c r="F38" i="1"/>
  <c r="D38" i="1"/>
  <c r="G38" i="1"/>
  <c r="H38" i="1"/>
  <c r="J38" i="1"/>
  <c r="I38" i="1"/>
  <c r="E38" i="1"/>
  <c r="F230" i="1"/>
  <c r="H230" i="1"/>
  <c r="J230" i="1"/>
  <c r="E230" i="1"/>
  <c r="G230" i="1"/>
  <c r="I230" i="1"/>
  <c r="D230" i="1"/>
  <c r="F185" i="1"/>
  <c r="G185" i="1"/>
  <c r="E185" i="1"/>
  <c r="H185" i="1"/>
  <c r="D185" i="1"/>
  <c r="J185" i="1"/>
  <c r="I185" i="1"/>
  <c r="F133" i="1"/>
  <c r="J133" i="1"/>
  <c r="I133" i="1"/>
  <c r="D133" i="1"/>
  <c r="H133" i="1"/>
  <c r="G133" i="1"/>
  <c r="E133" i="1"/>
  <c r="F192" i="1"/>
  <c r="G192" i="1"/>
  <c r="I192" i="1"/>
  <c r="D192" i="1"/>
  <c r="H192" i="1"/>
  <c r="J192" i="1"/>
  <c r="E192" i="1"/>
  <c r="F128" i="1"/>
  <c r="G128" i="1"/>
  <c r="I128" i="1"/>
  <c r="D128" i="1"/>
  <c r="H128" i="1"/>
  <c r="J128" i="1"/>
  <c r="E128" i="1"/>
  <c r="F65" i="1"/>
  <c r="E65" i="1"/>
  <c r="J65" i="1"/>
  <c r="I65" i="1"/>
  <c r="G65" i="1"/>
  <c r="H65" i="1"/>
  <c r="D65" i="1"/>
  <c r="F114" i="1"/>
  <c r="D114" i="1"/>
  <c r="G114" i="1"/>
  <c r="H114" i="1"/>
  <c r="J114" i="1"/>
  <c r="I114" i="1"/>
  <c r="E114" i="1"/>
  <c r="F50" i="1"/>
  <c r="H50" i="1"/>
  <c r="G50" i="1"/>
  <c r="E50" i="1"/>
  <c r="J50" i="1"/>
  <c r="I50" i="1"/>
  <c r="D50" i="1"/>
  <c r="B16" i="1"/>
  <c r="B11" i="1"/>
  <c r="B13" i="1"/>
  <c r="B15" i="1"/>
  <c r="B17" i="1"/>
  <c r="B12" i="1"/>
  <c r="B14" i="1"/>
  <c r="F221" i="1"/>
  <c r="G221" i="1"/>
  <c r="D221" i="1"/>
  <c r="I221" i="1"/>
  <c r="H221" i="1"/>
  <c r="J221" i="1"/>
  <c r="E221" i="1"/>
  <c r="F195" i="1"/>
  <c r="J195" i="1"/>
  <c r="I195" i="1"/>
  <c r="D195" i="1"/>
  <c r="H195" i="1"/>
  <c r="G195" i="1"/>
  <c r="E195" i="1"/>
  <c r="B175" i="1"/>
  <c r="B177" i="1"/>
  <c r="B172" i="1"/>
  <c r="B174" i="1"/>
  <c r="B176" i="1"/>
  <c r="B171" i="1"/>
  <c r="B173" i="1"/>
  <c r="F145" i="1"/>
  <c r="E145" i="1"/>
  <c r="J145" i="1"/>
  <c r="H145" i="1"/>
  <c r="G145" i="1"/>
  <c r="D145" i="1"/>
  <c r="I145" i="1"/>
  <c r="F119" i="1"/>
  <c r="D119" i="1"/>
  <c r="G119" i="1"/>
  <c r="H119" i="1"/>
  <c r="J119" i="1"/>
  <c r="I119" i="1"/>
  <c r="E119" i="1"/>
  <c r="F206" i="1"/>
  <c r="I206" i="1"/>
  <c r="G206" i="1"/>
  <c r="D206" i="1"/>
  <c r="J206" i="1"/>
  <c r="H206" i="1"/>
  <c r="E206" i="1"/>
  <c r="F174" i="1"/>
  <c r="D174" i="1"/>
  <c r="J174" i="1"/>
  <c r="I174" i="1"/>
  <c r="G174" i="1"/>
  <c r="E174" i="1"/>
  <c r="H174" i="1"/>
  <c r="F142" i="1"/>
  <c r="D142" i="1"/>
  <c r="J142" i="1"/>
  <c r="I142" i="1"/>
  <c r="G142" i="1"/>
  <c r="E142" i="1"/>
  <c r="H142" i="1"/>
  <c r="F101" i="1"/>
  <c r="H101" i="1"/>
  <c r="J101" i="1"/>
  <c r="D101" i="1"/>
  <c r="G101" i="1"/>
  <c r="I101" i="1"/>
  <c r="E101" i="1"/>
  <c r="F75" i="1"/>
  <c r="E75" i="1"/>
  <c r="G75" i="1"/>
  <c r="D75" i="1"/>
  <c r="J75" i="1"/>
  <c r="I75" i="1"/>
  <c r="H75" i="1"/>
  <c r="B51" i="1"/>
  <c r="B53" i="1"/>
  <c r="B55" i="1"/>
  <c r="B57" i="1"/>
  <c r="B52" i="1"/>
  <c r="B54" i="1"/>
  <c r="B56" i="1"/>
  <c r="F25" i="1"/>
  <c r="G25" i="1"/>
  <c r="H25" i="1"/>
  <c r="D25" i="1"/>
  <c r="E25" i="1"/>
  <c r="J25" i="1"/>
  <c r="I25" i="1"/>
  <c r="J96" i="1"/>
  <c r="F64" i="1"/>
  <c r="D64" i="1"/>
  <c r="G64" i="1"/>
  <c r="H64" i="1"/>
  <c r="J64" i="1"/>
  <c r="I64" i="1"/>
  <c r="E64" i="1"/>
  <c r="F32" i="1"/>
  <c r="D32" i="1"/>
  <c r="G32" i="1"/>
  <c r="H32" i="1"/>
  <c r="J32" i="1"/>
  <c r="I32" i="1"/>
  <c r="E32" i="1"/>
  <c r="F219" i="1"/>
  <c r="D219" i="1"/>
  <c r="G219" i="1"/>
  <c r="H219" i="1"/>
  <c r="J219" i="1"/>
  <c r="I219" i="1"/>
  <c r="E219" i="1"/>
  <c r="F169" i="1"/>
  <c r="G169" i="1"/>
  <c r="D169" i="1"/>
  <c r="E169" i="1"/>
  <c r="H169" i="1"/>
  <c r="J169" i="1"/>
  <c r="I169" i="1"/>
  <c r="F117" i="1"/>
  <c r="J117" i="1"/>
  <c r="I117" i="1"/>
  <c r="D117" i="1"/>
  <c r="H117" i="1"/>
  <c r="G117" i="1"/>
  <c r="E117" i="1"/>
  <c r="F172" i="1"/>
  <c r="G172" i="1"/>
  <c r="H172" i="1"/>
  <c r="I172" i="1"/>
  <c r="E172" i="1"/>
  <c r="J172" i="1"/>
  <c r="D172" i="1"/>
  <c r="F99" i="1"/>
  <c r="G99" i="1"/>
  <c r="D99" i="1"/>
  <c r="E99" i="1"/>
  <c r="H99" i="1"/>
  <c r="J99" i="1"/>
  <c r="I99" i="1"/>
  <c r="F49" i="1"/>
  <c r="D49" i="1"/>
  <c r="G49" i="1"/>
  <c r="H49" i="1"/>
  <c r="J49" i="1"/>
  <c r="I49" i="1"/>
  <c r="E49" i="1"/>
  <c r="F94" i="1"/>
  <c r="E94" i="1"/>
  <c r="G94" i="1"/>
  <c r="D94" i="1"/>
  <c r="J94" i="1"/>
  <c r="I94" i="1"/>
  <c r="H94" i="1"/>
  <c r="F30" i="1"/>
  <c r="H30" i="1"/>
  <c r="G30" i="1"/>
  <c r="I30" i="1"/>
  <c r="J30" i="1"/>
  <c r="E30" i="1"/>
  <c r="D30" i="1"/>
  <c r="F229" i="1"/>
  <c r="J229" i="1"/>
  <c r="I229" i="1"/>
  <c r="E229" i="1"/>
  <c r="D229" i="1"/>
  <c r="G229" i="1"/>
  <c r="H229" i="1"/>
  <c r="B185" i="1"/>
  <c r="B180" i="1"/>
  <c r="B182" i="1"/>
  <c r="B184" i="1"/>
  <c r="B179" i="1"/>
  <c r="B181" i="1"/>
  <c r="B183" i="1"/>
  <c r="F127" i="1"/>
  <c r="E127" i="1"/>
  <c r="J127" i="1"/>
  <c r="I127" i="1"/>
  <c r="G127" i="1"/>
  <c r="H127" i="1"/>
  <c r="D127" i="1"/>
  <c r="F184" i="1"/>
  <c r="D184" i="1"/>
  <c r="G184" i="1"/>
  <c r="H184" i="1"/>
  <c r="J184" i="1"/>
  <c r="I184" i="1"/>
  <c r="E184" i="1"/>
  <c r="F120" i="1"/>
  <c r="D120" i="1"/>
  <c r="G120" i="1"/>
  <c r="H120" i="1"/>
  <c r="J120" i="1"/>
  <c r="I120" i="1"/>
  <c r="E120" i="1"/>
  <c r="B64" i="1"/>
  <c r="B59" i="1"/>
  <c r="B61" i="1"/>
  <c r="B63" i="1"/>
  <c r="B65" i="1"/>
  <c r="B60" i="1"/>
  <c r="B62" i="1"/>
  <c r="F106" i="1"/>
  <c r="G106" i="1"/>
  <c r="D106" i="1"/>
  <c r="E106" i="1"/>
  <c r="H106" i="1"/>
  <c r="J106" i="1"/>
  <c r="I106" i="1"/>
  <c r="F42" i="1"/>
  <c r="G42" i="1"/>
  <c r="E42" i="1"/>
  <c r="H42" i="1"/>
  <c r="D42" i="1"/>
  <c r="J42" i="1"/>
  <c r="I42" i="1"/>
  <c r="J14" i="1"/>
  <c r="B219" i="1"/>
  <c r="B221" i="1"/>
  <c r="B223" i="1"/>
  <c r="B225" i="1"/>
  <c r="B220" i="1"/>
  <c r="B222" i="1"/>
  <c r="B224" i="1"/>
  <c r="F193" i="1"/>
  <c r="I193" i="1"/>
  <c r="G193" i="1"/>
  <c r="D193" i="1"/>
  <c r="J193" i="1"/>
  <c r="H193" i="1"/>
  <c r="E193" i="1"/>
  <c r="F167" i="1"/>
  <c r="D167" i="1"/>
  <c r="J167" i="1"/>
  <c r="I167" i="1"/>
  <c r="G167" i="1"/>
  <c r="E167" i="1"/>
  <c r="H167" i="1"/>
  <c r="F141" i="1"/>
  <c r="J141" i="1"/>
  <c r="E141" i="1"/>
  <c r="D141" i="1"/>
  <c r="H141" i="1"/>
  <c r="G141" i="1"/>
  <c r="I141" i="1"/>
  <c r="F115" i="1"/>
  <c r="G115" i="1"/>
  <c r="E115" i="1"/>
  <c r="H115" i="1"/>
  <c r="D115" i="1"/>
  <c r="J115" i="1"/>
  <c r="I115" i="1"/>
  <c r="F202" i="1"/>
  <c r="G202" i="1"/>
  <c r="I202" i="1"/>
  <c r="H202" i="1"/>
  <c r="D202" i="1"/>
  <c r="J202" i="1"/>
  <c r="E202" i="1"/>
  <c r="F170" i="1"/>
  <c r="J170" i="1"/>
  <c r="E170" i="1"/>
  <c r="H170" i="1"/>
  <c r="D170" i="1"/>
  <c r="G170" i="1"/>
  <c r="I170" i="1"/>
  <c r="F138" i="1"/>
  <c r="J138" i="1"/>
  <c r="H138" i="1"/>
  <c r="D138" i="1"/>
  <c r="E138" i="1"/>
  <c r="G138" i="1"/>
  <c r="I138" i="1"/>
  <c r="B101" i="1"/>
  <c r="B104" i="1"/>
  <c r="B105" i="1"/>
  <c r="B99" i="1"/>
  <c r="B102" i="1"/>
  <c r="B100" i="1"/>
  <c r="B103" i="1"/>
  <c r="F73" i="1"/>
  <c r="I73" i="1"/>
  <c r="J73" i="1"/>
  <c r="D73" i="1"/>
  <c r="G73" i="1"/>
  <c r="H73" i="1"/>
  <c r="E73" i="1"/>
  <c r="F47" i="1"/>
  <c r="E47" i="1"/>
  <c r="J47" i="1"/>
  <c r="I47" i="1"/>
  <c r="G47" i="1"/>
  <c r="H47" i="1"/>
  <c r="D47" i="1"/>
  <c r="F21" i="1"/>
  <c r="J21" i="1"/>
  <c r="I21" i="1"/>
  <c r="D21" i="1"/>
  <c r="H21" i="1"/>
  <c r="G21" i="1"/>
  <c r="E21" i="1"/>
  <c r="F92" i="1"/>
  <c r="J92" i="1"/>
  <c r="I92" i="1"/>
  <c r="H92" i="1"/>
  <c r="E92" i="1"/>
  <c r="G92" i="1"/>
  <c r="D92" i="1"/>
  <c r="F60" i="1"/>
  <c r="J60" i="1"/>
  <c r="I60" i="1"/>
  <c r="D60" i="1"/>
  <c r="H60" i="1"/>
  <c r="G60" i="1"/>
  <c r="E60" i="1"/>
  <c r="F28" i="1"/>
  <c r="J28" i="1"/>
  <c r="I28" i="1"/>
  <c r="D28" i="1"/>
  <c r="H28" i="1"/>
  <c r="G28" i="1"/>
  <c r="E28" i="1"/>
  <c r="F187" i="1"/>
  <c r="J187" i="1"/>
  <c r="I187" i="1"/>
  <c r="E187" i="1"/>
  <c r="D187" i="1"/>
  <c r="G187" i="1"/>
  <c r="H187" i="1"/>
  <c r="F137" i="1"/>
  <c r="D137" i="1"/>
  <c r="J137" i="1"/>
  <c r="I137" i="1"/>
  <c r="G137" i="1"/>
  <c r="E137" i="1"/>
  <c r="H137" i="1"/>
  <c r="F196" i="1"/>
  <c r="D196" i="1"/>
  <c r="J196" i="1"/>
  <c r="I196" i="1"/>
  <c r="G196" i="1"/>
  <c r="E196" i="1"/>
  <c r="H196" i="1"/>
  <c r="F132" i="1"/>
  <c r="D132" i="1"/>
  <c r="J132" i="1"/>
  <c r="I132" i="1"/>
  <c r="G132" i="1"/>
  <c r="E132" i="1"/>
  <c r="H132" i="1"/>
  <c r="F67" i="1"/>
  <c r="H67" i="1"/>
  <c r="G67" i="1"/>
  <c r="E67" i="1"/>
  <c r="J67" i="1"/>
  <c r="I67" i="1"/>
  <c r="D67" i="1"/>
  <c r="F118" i="1"/>
  <c r="G118" i="1"/>
  <c r="H118" i="1"/>
  <c r="D118" i="1"/>
  <c r="E118" i="1"/>
  <c r="J118" i="1"/>
  <c r="I118" i="1"/>
  <c r="F54" i="1"/>
  <c r="J54" i="1"/>
  <c r="I54" i="1"/>
  <c r="D54" i="1"/>
  <c r="H54" i="1"/>
  <c r="G54" i="1"/>
  <c r="E54" i="1"/>
  <c r="J11" i="1"/>
  <c r="F197" i="1"/>
  <c r="G197" i="1"/>
  <c r="E197" i="1"/>
  <c r="H197" i="1"/>
  <c r="D197" i="1"/>
  <c r="J197" i="1"/>
  <c r="I197" i="1"/>
  <c r="B149" i="1"/>
  <c r="B151" i="1"/>
  <c r="B153" i="1"/>
  <c r="B148" i="1"/>
  <c r="B150" i="1"/>
  <c r="B152" i="1"/>
  <c r="B147" i="1"/>
  <c r="J208" i="1"/>
  <c r="F144" i="1"/>
  <c r="J144" i="1"/>
  <c r="I144" i="1"/>
  <c r="D144" i="1"/>
  <c r="H144" i="1"/>
  <c r="G144" i="1"/>
  <c r="E144" i="1"/>
  <c r="F77" i="1"/>
  <c r="G77" i="1"/>
  <c r="E77" i="1"/>
  <c r="H77" i="1"/>
  <c r="D77" i="1"/>
  <c r="J77" i="1"/>
  <c r="I77" i="1"/>
  <c r="B27" i="1"/>
  <c r="B29" i="1"/>
  <c r="B31" i="1"/>
  <c r="B33" i="1"/>
  <c r="B28" i="1"/>
  <c r="B30" i="1"/>
  <c r="B32" i="1"/>
  <c r="F66" i="1"/>
  <c r="D66" i="1"/>
  <c r="G66" i="1"/>
  <c r="H66" i="1"/>
  <c r="J66" i="1"/>
  <c r="I66" i="1"/>
  <c r="E66" i="1"/>
  <c r="F17" i="1"/>
  <c r="H17" i="1"/>
  <c r="G17" i="1"/>
  <c r="E17" i="1"/>
  <c r="J17" i="1"/>
  <c r="I17" i="1"/>
  <c r="D17" i="1"/>
  <c r="F227" i="1"/>
  <c r="D227" i="1"/>
  <c r="J227" i="1"/>
  <c r="I227" i="1"/>
  <c r="G227" i="1"/>
  <c r="E227" i="1"/>
  <c r="H227" i="1"/>
  <c r="B204" i="1"/>
  <c r="B206" i="1"/>
  <c r="B208" i="1"/>
  <c r="B203" i="1"/>
  <c r="B205" i="1"/>
  <c r="B207" i="1"/>
  <c r="B209" i="1"/>
  <c r="F177" i="1"/>
  <c r="J177" i="1"/>
  <c r="H177" i="1"/>
  <c r="E177" i="1"/>
  <c r="I177" i="1"/>
  <c r="G177" i="1"/>
  <c r="D177" i="1"/>
  <c r="J151" i="1"/>
  <c r="I151" i="1"/>
  <c r="F125" i="1"/>
  <c r="J125" i="1"/>
  <c r="E125" i="1"/>
  <c r="I125" i="1"/>
  <c r="G125" i="1"/>
  <c r="H125" i="1"/>
  <c r="D125" i="1"/>
  <c r="J214" i="1"/>
  <c r="F182" i="1"/>
  <c r="D182" i="1"/>
  <c r="J182" i="1"/>
  <c r="I182" i="1"/>
  <c r="G182" i="1"/>
  <c r="E182" i="1"/>
  <c r="H182" i="1"/>
  <c r="F150" i="1"/>
  <c r="D150" i="1"/>
  <c r="J150" i="1"/>
  <c r="I150" i="1"/>
  <c r="G150" i="1"/>
  <c r="E150" i="1"/>
  <c r="H150" i="1"/>
  <c r="F107" i="1"/>
  <c r="H107" i="1"/>
  <c r="J107" i="1"/>
  <c r="I107" i="1"/>
  <c r="G107" i="1"/>
  <c r="D107" i="1"/>
  <c r="E107" i="1"/>
  <c r="B86" i="1"/>
  <c r="B88" i="1"/>
  <c r="B83" i="1"/>
  <c r="B85" i="1"/>
  <c r="B87" i="1"/>
  <c r="B89" i="1"/>
  <c r="B84" i="1"/>
  <c r="F57" i="1"/>
  <c r="J57" i="1"/>
  <c r="H57" i="1"/>
  <c r="E57" i="1"/>
  <c r="I57" i="1"/>
  <c r="G57" i="1"/>
  <c r="D57" i="1"/>
  <c r="F31" i="1"/>
  <c r="G31" i="1"/>
  <c r="H31" i="1"/>
  <c r="D31" i="1"/>
  <c r="E31" i="1"/>
  <c r="J31" i="1"/>
  <c r="I31" i="1"/>
  <c r="F104" i="1"/>
  <c r="E104" i="1"/>
  <c r="G104" i="1"/>
  <c r="I104" i="1"/>
  <c r="J104" i="1"/>
  <c r="D104" i="1"/>
  <c r="H104" i="1"/>
  <c r="F72" i="1"/>
  <c r="D72" i="1"/>
  <c r="G72" i="1"/>
  <c r="H72" i="1"/>
  <c r="J72" i="1"/>
  <c r="I72" i="1"/>
  <c r="E72" i="1"/>
  <c r="F40" i="1"/>
  <c r="D40" i="1"/>
  <c r="G40" i="1"/>
  <c r="H40" i="1"/>
  <c r="J40" i="1"/>
  <c r="I40" i="1"/>
  <c r="E40" i="1"/>
  <c r="F226" i="1"/>
  <c r="E226" i="1"/>
  <c r="G226" i="1"/>
  <c r="D226" i="1"/>
  <c r="J226" i="1"/>
  <c r="I226" i="1"/>
  <c r="H226" i="1"/>
  <c r="F181" i="1"/>
  <c r="D181" i="1"/>
  <c r="J181" i="1"/>
  <c r="I181" i="1"/>
  <c r="G181" i="1"/>
  <c r="E181" i="1"/>
  <c r="H181" i="1"/>
  <c r="B134" i="1"/>
  <c r="B132" i="1"/>
  <c r="B135" i="1"/>
  <c r="B133" i="1"/>
  <c r="B136" i="1"/>
  <c r="B137" i="1"/>
  <c r="B131" i="1"/>
  <c r="F188" i="1"/>
  <c r="J188" i="1"/>
  <c r="I188" i="1"/>
  <c r="E188" i="1"/>
  <c r="D188" i="1"/>
  <c r="G188" i="1"/>
  <c r="H188" i="1"/>
  <c r="F124" i="1"/>
  <c r="G124" i="1"/>
  <c r="H124" i="1"/>
  <c r="D124" i="1"/>
  <c r="E124" i="1"/>
  <c r="J124" i="1"/>
  <c r="I124" i="1"/>
  <c r="F61" i="1"/>
  <c r="J61" i="1"/>
  <c r="I61" i="1"/>
  <c r="E61" i="1"/>
  <c r="D61" i="1"/>
  <c r="G61" i="1"/>
  <c r="H61" i="1"/>
  <c r="F110" i="1"/>
  <c r="J110" i="1"/>
  <c r="I110" i="1"/>
  <c r="D110" i="1"/>
  <c r="H110" i="1"/>
  <c r="G110" i="1"/>
  <c r="E110" i="1"/>
  <c r="F46" i="1"/>
  <c r="J46" i="1"/>
  <c r="I46" i="1"/>
  <c r="D46" i="1"/>
  <c r="H46" i="1"/>
  <c r="G46" i="1"/>
  <c r="E46" i="1"/>
  <c r="J12" i="1"/>
  <c r="F191" i="1"/>
  <c r="D191" i="1"/>
  <c r="G191" i="1"/>
  <c r="H191" i="1"/>
  <c r="J191" i="1"/>
  <c r="I191" i="1"/>
  <c r="E191" i="1"/>
  <c r="F139" i="1"/>
  <c r="E139" i="1"/>
  <c r="G139" i="1"/>
  <c r="I139" i="1"/>
  <c r="J139" i="1"/>
  <c r="H139" i="1"/>
  <c r="D139" i="1"/>
  <c r="F200" i="1"/>
  <c r="J200" i="1"/>
  <c r="I200" i="1"/>
  <c r="E200" i="1"/>
  <c r="D200" i="1"/>
  <c r="G200" i="1"/>
  <c r="H200" i="1"/>
  <c r="F136" i="1"/>
  <c r="J136" i="1"/>
  <c r="I136" i="1"/>
  <c r="E136" i="1"/>
  <c r="D136" i="1"/>
  <c r="G136" i="1"/>
  <c r="H136" i="1"/>
  <c r="F71" i="1"/>
  <c r="J71" i="1"/>
  <c r="I71" i="1"/>
  <c r="D71" i="1"/>
  <c r="H71" i="1"/>
  <c r="G71" i="1"/>
  <c r="E71" i="1"/>
  <c r="F19" i="1"/>
  <c r="J19" i="1"/>
  <c r="I19" i="1"/>
  <c r="D19" i="1"/>
  <c r="G19" i="1"/>
  <c r="E19" i="1"/>
  <c r="H19" i="1"/>
  <c r="F58" i="1"/>
  <c r="J58" i="1"/>
  <c r="E58" i="1"/>
  <c r="H58" i="1"/>
  <c r="D58" i="1"/>
  <c r="G58" i="1"/>
  <c r="I58" i="1"/>
  <c r="F13" i="1"/>
  <c r="G13" i="1"/>
  <c r="D13" i="1"/>
  <c r="H13" i="1"/>
  <c r="E13" i="1"/>
  <c r="J13" i="1"/>
  <c r="I13" i="1"/>
  <c r="F225" i="1"/>
  <c r="G225" i="1"/>
  <c r="I225" i="1"/>
  <c r="E225" i="1"/>
  <c r="H225" i="1"/>
  <c r="J225" i="1"/>
  <c r="D225" i="1"/>
  <c r="F199" i="1"/>
  <c r="D199" i="1"/>
  <c r="G199" i="1"/>
  <c r="H199" i="1"/>
  <c r="J199" i="1"/>
  <c r="I199" i="1"/>
  <c r="E199" i="1"/>
  <c r="F173" i="1"/>
  <c r="G173" i="1"/>
  <c r="I173" i="1"/>
  <c r="H173" i="1"/>
  <c r="D173" i="1"/>
  <c r="J173" i="1"/>
  <c r="E173" i="1"/>
  <c r="F147" i="1"/>
  <c r="J147" i="1"/>
  <c r="I147" i="1"/>
  <c r="D147" i="1"/>
  <c r="H147" i="1"/>
  <c r="G147" i="1"/>
  <c r="E147" i="1"/>
  <c r="B127" i="1"/>
  <c r="B125" i="1"/>
  <c r="B124" i="1"/>
  <c r="B126" i="1"/>
  <c r="B128" i="1"/>
  <c r="B123" i="1"/>
  <c r="B129" i="1"/>
  <c r="J210" i="1"/>
  <c r="F178" i="1"/>
  <c r="G178" i="1"/>
  <c r="H178" i="1"/>
  <c r="D178" i="1"/>
  <c r="E178" i="1"/>
  <c r="J178" i="1"/>
  <c r="I178" i="1"/>
  <c r="F146" i="1"/>
  <c r="G146" i="1"/>
  <c r="H146" i="1"/>
  <c r="D146" i="1"/>
  <c r="E146" i="1"/>
  <c r="J146" i="1"/>
  <c r="I146" i="1"/>
  <c r="F105" i="1"/>
  <c r="G105" i="1"/>
  <c r="H105" i="1"/>
  <c r="I105" i="1"/>
  <c r="D105" i="1"/>
  <c r="J105" i="1"/>
  <c r="E105" i="1"/>
  <c r="F79" i="1"/>
  <c r="G79" i="1"/>
  <c r="I79" i="1"/>
  <c r="D79" i="1"/>
  <c r="H79" i="1"/>
  <c r="J79" i="1"/>
  <c r="E79" i="1"/>
  <c r="F53" i="1"/>
  <c r="H53" i="1"/>
  <c r="J53" i="1"/>
  <c r="D53" i="1"/>
  <c r="G53" i="1"/>
  <c r="I53" i="1"/>
  <c r="E53" i="1"/>
  <c r="F27" i="1"/>
  <c r="H27" i="1"/>
  <c r="G27" i="1"/>
  <c r="I27" i="1"/>
  <c r="J27" i="1"/>
  <c r="E27" i="1"/>
  <c r="D27" i="1"/>
  <c r="F100" i="1"/>
  <c r="I100" i="1"/>
  <c r="G100" i="1"/>
  <c r="H100" i="1"/>
  <c r="J100" i="1"/>
  <c r="E100" i="1"/>
  <c r="D100" i="1"/>
  <c r="F68" i="1"/>
  <c r="H68" i="1"/>
  <c r="G68" i="1"/>
  <c r="E68" i="1"/>
  <c r="J68" i="1"/>
  <c r="I68" i="1"/>
  <c r="D68" i="1"/>
  <c r="J36" i="1"/>
  <c r="I36" i="1"/>
  <c r="H36" i="1"/>
  <c r="F149" i="1"/>
  <c r="G149" i="1"/>
  <c r="E149" i="1"/>
  <c r="H149" i="1"/>
  <c r="D149" i="1"/>
  <c r="J149" i="1"/>
  <c r="I149" i="1"/>
  <c r="J212" i="1"/>
  <c r="F148" i="1"/>
  <c r="D148" i="1"/>
  <c r="J148" i="1"/>
  <c r="I148" i="1"/>
  <c r="G148" i="1"/>
  <c r="E148" i="1"/>
  <c r="H148" i="1"/>
  <c r="F81" i="1"/>
  <c r="J81" i="1"/>
  <c r="I81" i="1"/>
  <c r="D81" i="1"/>
  <c r="H81" i="1"/>
  <c r="G81" i="1"/>
  <c r="E81" i="1"/>
  <c r="J29" i="1"/>
  <c r="F70" i="1"/>
  <c r="D70" i="1"/>
  <c r="G70" i="1"/>
  <c r="H70" i="1"/>
  <c r="J70" i="1"/>
  <c r="I70" i="1"/>
  <c r="E70" i="1"/>
  <c r="H6" i="1"/>
  <c r="G6" i="1"/>
  <c r="I6" i="1"/>
  <c r="F6" i="1"/>
  <c r="J6" i="1"/>
  <c r="E6" i="1"/>
  <c r="D6" i="1"/>
  <c r="B211" i="1"/>
  <c r="B213" i="1"/>
  <c r="B215" i="1"/>
  <c r="B217" i="1"/>
  <c r="B212" i="1"/>
  <c r="B214" i="1"/>
  <c r="B216" i="1"/>
  <c r="F159" i="1"/>
  <c r="G159" i="1"/>
  <c r="E159" i="1"/>
  <c r="H159" i="1"/>
  <c r="D159" i="1"/>
  <c r="J159" i="1"/>
  <c r="I159" i="1"/>
  <c r="F224" i="1"/>
  <c r="G224" i="1"/>
  <c r="I224" i="1"/>
  <c r="D224" i="1"/>
  <c r="H224" i="1"/>
  <c r="J224" i="1"/>
  <c r="E224" i="1"/>
  <c r="F160" i="1"/>
  <c r="G160" i="1"/>
  <c r="I160" i="1"/>
  <c r="H160" i="1"/>
  <c r="E160" i="1"/>
  <c r="J160" i="1"/>
  <c r="D160" i="1"/>
  <c r="B95" i="1"/>
  <c r="B93" i="1"/>
  <c r="B92" i="1"/>
  <c r="B94" i="1"/>
  <c r="B97" i="1"/>
  <c r="B91" i="1"/>
  <c r="B96" i="1"/>
  <c r="F39" i="1"/>
  <c r="D39" i="1"/>
  <c r="J39" i="1"/>
  <c r="I39" i="1"/>
  <c r="G39" i="1"/>
  <c r="E39" i="1"/>
  <c r="H39" i="1"/>
  <c r="F82" i="1"/>
  <c r="H82" i="1"/>
  <c r="G82" i="1"/>
  <c r="E82" i="1"/>
  <c r="J82" i="1"/>
  <c r="I82" i="1"/>
  <c r="D82" i="1"/>
  <c r="F18" i="1"/>
  <c r="H18" i="1"/>
  <c r="G18" i="1"/>
  <c r="E18" i="1"/>
  <c r="J18" i="1"/>
  <c r="I18" i="1"/>
  <c r="D18" i="1"/>
  <c r="F228" i="1"/>
  <c r="G228" i="1"/>
  <c r="D228" i="1"/>
  <c r="E228" i="1"/>
  <c r="H228" i="1"/>
  <c r="J228" i="1"/>
  <c r="I228" i="1"/>
  <c r="F209" i="1"/>
  <c r="G209" i="1"/>
  <c r="D209" i="1"/>
  <c r="I209" i="1"/>
  <c r="E209" i="1"/>
  <c r="J209" i="1"/>
  <c r="H209" i="1"/>
  <c r="F183" i="1"/>
  <c r="J183" i="1"/>
  <c r="I183" i="1"/>
  <c r="E183" i="1"/>
  <c r="D183" i="1"/>
  <c r="G183" i="1"/>
  <c r="H183" i="1"/>
  <c r="F157" i="1"/>
  <c r="D157" i="1"/>
  <c r="J157" i="1"/>
  <c r="E157" i="1"/>
  <c r="G157" i="1"/>
  <c r="I157" i="1"/>
  <c r="H157" i="1"/>
  <c r="F131" i="1"/>
  <c r="H131" i="1"/>
  <c r="G131" i="1"/>
  <c r="E131" i="1"/>
  <c r="J131" i="1"/>
  <c r="I131" i="1"/>
  <c r="D131" i="1"/>
  <c r="F222" i="1"/>
  <c r="I222" i="1"/>
  <c r="G222" i="1"/>
  <c r="J222" i="1"/>
  <c r="D222" i="1"/>
  <c r="H222" i="1"/>
  <c r="E222" i="1"/>
  <c r="F190" i="1"/>
  <c r="D190" i="1"/>
  <c r="J190" i="1"/>
  <c r="I190" i="1"/>
  <c r="G190" i="1"/>
  <c r="E190" i="1"/>
  <c r="H190" i="1"/>
  <c r="F158" i="1"/>
  <c r="D158" i="1"/>
  <c r="J158" i="1"/>
  <c r="I158" i="1"/>
  <c r="G158" i="1"/>
  <c r="H158" i="1"/>
  <c r="E158" i="1"/>
  <c r="F126" i="1"/>
  <c r="D126" i="1"/>
  <c r="J126" i="1"/>
  <c r="I126" i="1"/>
  <c r="G126" i="1"/>
  <c r="E126" i="1"/>
  <c r="H126" i="1"/>
  <c r="F89" i="1"/>
  <c r="D89" i="1"/>
  <c r="G89" i="1"/>
  <c r="E89" i="1"/>
  <c r="J89" i="1"/>
  <c r="H89" i="1"/>
  <c r="I89" i="1"/>
  <c r="F63" i="1"/>
  <c r="D63" i="1"/>
  <c r="G63" i="1"/>
  <c r="H63" i="1"/>
  <c r="J63" i="1"/>
  <c r="I63" i="1"/>
  <c r="E63" i="1"/>
  <c r="F37" i="1"/>
  <c r="G37" i="1"/>
  <c r="I37" i="1"/>
  <c r="H37" i="1"/>
  <c r="D37" i="1"/>
  <c r="J37" i="1"/>
  <c r="E37" i="1"/>
  <c r="F112" i="1"/>
  <c r="J112" i="1"/>
  <c r="E112" i="1"/>
  <c r="D112" i="1"/>
  <c r="H112" i="1"/>
  <c r="G112" i="1"/>
  <c r="I112" i="1"/>
  <c r="F80" i="1"/>
  <c r="H80" i="1"/>
  <c r="G80" i="1"/>
  <c r="E80" i="1"/>
  <c r="J80" i="1"/>
  <c r="I80" i="1"/>
  <c r="D80" i="1"/>
  <c r="F48" i="1"/>
  <c r="D48" i="1"/>
  <c r="G48" i="1"/>
  <c r="H48" i="1"/>
  <c r="J48" i="1"/>
  <c r="I48" i="1"/>
  <c r="E48" i="1"/>
  <c r="F16" i="1"/>
  <c r="D16" i="1"/>
  <c r="G16" i="1"/>
  <c r="H16" i="1"/>
  <c r="J16" i="1"/>
  <c r="I16" i="1"/>
  <c r="E16" i="1"/>
  <c r="B195" i="1"/>
  <c r="B197" i="1"/>
  <c r="B199" i="1"/>
  <c r="B201" i="1"/>
  <c r="B196" i="1"/>
  <c r="B198" i="1"/>
  <c r="B200" i="1"/>
  <c r="F143" i="1"/>
  <c r="G143" i="1"/>
  <c r="H143" i="1"/>
  <c r="D143" i="1"/>
  <c r="E143" i="1"/>
  <c r="J143" i="1"/>
  <c r="I143" i="1"/>
  <c r="F204" i="1"/>
  <c r="J204" i="1"/>
  <c r="I204" i="1"/>
  <c r="E204" i="1"/>
  <c r="D204" i="1"/>
  <c r="G204" i="1"/>
  <c r="H204" i="1"/>
  <c r="F140" i="1"/>
  <c r="G140" i="1"/>
  <c r="H140" i="1"/>
  <c r="D140" i="1"/>
  <c r="E140" i="1"/>
  <c r="J140" i="1"/>
  <c r="I140" i="1"/>
  <c r="B75" i="1"/>
  <c r="B77" i="1"/>
  <c r="B79" i="1"/>
  <c r="B81" i="1"/>
  <c r="B76" i="1"/>
  <c r="B78" i="1"/>
  <c r="B80" i="1"/>
  <c r="F23" i="1"/>
  <c r="I23" i="1"/>
  <c r="G23" i="1"/>
  <c r="D23" i="1"/>
  <c r="J23" i="1"/>
  <c r="H23" i="1"/>
  <c r="E23" i="1"/>
  <c r="F62" i="1"/>
  <c r="H62" i="1"/>
  <c r="G62" i="1"/>
  <c r="E62" i="1"/>
  <c r="J62" i="1"/>
  <c r="I62" i="1"/>
  <c r="D62" i="1"/>
  <c r="J9" i="1"/>
  <c r="F203" i="1"/>
  <c r="G203" i="1"/>
  <c r="I203" i="1"/>
  <c r="E203" i="1"/>
  <c r="D203" i="1"/>
  <c r="J203" i="1"/>
  <c r="H203" i="1"/>
  <c r="F153" i="1"/>
  <c r="D153" i="1"/>
  <c r="J153" i="1"/>
  <c r="I153" i="1"/>
  <c r="G153" i="1"/>
  <c r="E153" i="1"/>
  <c r="H153" i="1"/>
  <c r="F216" i="1"/>
  <c r="H216" i="1"/>
  <c r="G216" i="1"/>
  <c r="E216" i="1"/>
  <c r="J216" i="1"/>
  <c r="I216" i="1"/>
  <c r="D216" i="1"/>
  <c r="F152" i="1"/>
  <c r="D152" i="1"/>
  <c r="G152" i="1"/>
  <c r="H152" i="1"/>
  <c r="J152" i="1"/>
  <c r="I152" i="1"/>
  <c r="E152" i="1"/>
  <c r="F83" i="1"/>
  <c r="E83" i="1"/>
  <c r="J83" i="1"/>
  <c r="D83" i="1"/>
  <c r="G83" i="1"/>
  <c r="I83" i="1"/>
  <c r="H83" i="1"/>
  <c r="F33" i="1"/>
  <c r="G33" i="1"/>
  <c r="D33" i="1"/>
  <c r="I33" i="1"/>
  <c r="E33" i="1"/>
  <c r="J33" i="1"/>
  <c r="H33" i="1"/>
  <c r="F74" i="1"/>
  <c r="G74" i="1"/>
  <c r="D74" i="1"/>
  <c r="E74" i="1"/>
  <c r="H74" i="1"/>
  <c r="J74" i="1"/>
  <c r="I74" i="1"/>
  <c r="F8" i="1"/>
  <c r="G8" i="1"/>
  <c r="D8" i="1"/>
  <c r="I8" i="1"/>
  <c r="E8" i="1"/>
  <c r="J8" i="1"/>
  <c r="H8" i="1"/>
  <c r="F231" i="1"/>
  <c r="G231" i="1"/>
  <c r="D231" i="1"/>
  <c r="E231" i="1"/>
  <c r="H231" i="1"/>
  <c r="J231" i="1"/>
  <c r="I231" i="1"/>
  <c r="F205" i="1"/>
  <c r="H205" i="1"/>
  <c r="G205" i="1"/>
  <c r="I205" i="1"/>
  <c r="J205" i="1"/>
  <c r="E205" i="1"/>
  <c r="D205" i="1"/>
  <c r="F179" i="1"/>
  <c r="D179" i="1"/>
  <c r="J179" i="1"/>
  <c r="E179" i="1"/>
  <c r="I179" i="1"/>
  <c r="G179" i="1"/>
  <c r="H179" i="1"/>
  <c r="B156" i="1"/>
  <c r="B158" i="1"/>
  <c r="B160" i="1"/>
  <c r="B155" i="1"/>
  <c r="B157" i="1"/>
  <c r="B159" i="1"/>
  <c r="B161" i="1"/>
  <c r="F129" i="1"/>
  <c r="J129" i="1"/>
  <c r="H129" i="1"/>
  <c r="E129" i="1"/>
  <c r="I129" i="1"/>
  <c r="G129" i="1"/>
  <c r="D129" i="1"/>
  <c r="F218" i="1"/>
  <c r="G218" i="1"/>
  <c r="I218" i="1"/>
  <c r="H218" i="1"/>
  <c r="D218" i="1"/>
  <c r="J218" i="1"/>
  <c r="E218" i="1"/>
  <c r="F186" i="1"/>
  <c r="J186" i="1"/>
  <c r="H186" i="1"/>
  <c r="D186" i="1"/>
  <c r="E186" i="1"/>
  <c r="G186" i="1"/>
  <c r="I186" i="1"/>
  <c r="F154" i="1"/>
  <c r="J154" i="1"/>
  <c r="H154" i="1"/>
  <c r="D154" i="1"/>
  <c r="E154" i="1"/>
  <c r="G154" i="1"/>
  <c r="I154" i="1"/>
  <c r="F122" i="1"/>
  <c r="J122" i="1"/>
  <c r="H122" i="1"/>
  <c r="D122" i="1"/>
  <c r="E122" i="1"/>
  <c r="G122" i="1"/>
  <c r="I122" i="1"/>
  <c r="F85" i="1"/>
  <c r="E85" i="1"/>
  <c r="G85" i="1"/>
  <c r="I85" i="1"/>
  <c r="J85" i="1"/>
  <c r="D85" i="1"/>
  <c r="H85" i="1"/>
  <c r="F59" i="1"/>
  <c r="D59" i="1"/>
  <c r="J59" i="1"/>
  <c r="I59" i="1"/>
  <c r="G59" i="1"/>
  <c r="E59" i="1"/>
  <c r="H59" i="1"/>
  <c r="B38" i="1"/>
  <c r="B40" i="1"/>
  <c r="B35" i="1"/>
  <c r="B37" i="1"/>
  <c r="B39" i="1"/>
  <c r="B41" i="1"/>
  <c r="B36" i="1"/>
  <c r="F108" i="1"/>
  <c r="J108" i="1"/>
  <c r="E108" i="1"/>
  <c r="D108" i="1"/>
  <c r="I108" i="1"/>
  <c r="G108" i="1"/>
  <c r="H108" i="1"/>
  <c r="F76" i="1"/>
  <c r="J76" i="1"/>
  <c r="I76" i="1"/>
  <c r="H76" i="1"/>
  <c r="E76" i="1"/>
  <c r="G76" i="1"/>
  <c r="D76" i="1"/>
  <c r="F44" i="1"/>
  <c r="J44" i="1"/>
  <c r="I44" i="1"/>
  <c r="D44" i="1"/>
  <c r="H44" i="1"/>
  <c r="G44" i="1"/>
  <c r="E44" i="1"/>
  <c r="F213" i="1"/>
  <c r="J213" i="1"/>
  <c r="I213" i="1"/>
  <c r="D213" i="1"/>
  <c r="H213" i="1"/>
  <c r="G213" i="1"/>
  <c r="E213" i="1"/>
  <c r="B169" i="1"/>
  <c r="B164" i="1"/>
  <c r="B166" i="1"/>
  <c r="B168" i="1"/>
  <c r="B163" i="1"/>
  <c r="B165" i="1"/>
  <c r="B167" i="1"/>
  <c r="F111" i="1"/>
  <c r="E111" i="1"/>
  <c r="J111" i="1"/>
  <c r="I111" i="1"/>
  <c r="G111" i="1"/>
  <c r="H111" i="1"/>
  <c r="D111" i="1"/>
  <c r="F164" i="1"/>
  <c r="H164" i="1"/>
  <c r="J164" i="1"/>
  <c r="I164" i="1"/>
  <c r="G164" i="1"/>
  <c r="D164" i="1"/>
  <c r="E164" i="1"/>
  <c r="F93" i="1"/>
  <c r="H93" i="1"/>
  <c r="G93" i="1"/>
  <c r="E93" i="1"/>
  <c r="J93" i="1"/>
  <c r="I93" i="1"/>
  <c r="D93" i="1"/>
  <c r="B48" i="1"/>
  <c r="B43" i="1"/>
  <c r="B45" i="1"/>
  <c r="B47" i="1"/>
  <c r="B49" i="1"/>
  <c r="B44" i="1"/>
  <c r="B46" i="1"/>
  <c r="F86" i="1"/>
  <c r="J86" i="1"/>
  <c r="I86" i="1"/>
  <c r="D86" i="1"/>
  <c r="H86" i="1"/>
  <c r="G86" i="1"/>
  <c r="E86" i="1"/>
  <c r="J22" i="1"/>
  <c r="F223" i="1"/>
  <c r="J223" i="1"/>
  <c r="I223" i="1"/>
  <c r="D223" i="1"/>
  <c r="E223" i="1"/>
  <c r="G223" i="1"/>
  <c r="H223" i="1"/>
  <c r="F171" i="1"/>
  <c r="J171" i="1"/>
  <c r="H171" i="1"/>
  <c r="E171" i="1"/>
  <c r="D171" i="1"/>
  <c r="G171" i="1"/>
  <c r="I171" i="1"/>
  <c r="F121" i="1"/>
  <c r="H121" i="1"/>
  <c r="G121" i="1"/>
  <c r="E121" i="1"/>
  <c r="J121" i="1"/>
  <c r="I121" i="1"/>
  <c r="D121" i="1"/>
  <c r="F176" i="1"/>
  <c r="J176" i="1"/>
  <c r="I176" i="1"/>
  <c r="D176" i="1"/>
  <c r="H176" i="1"/>
  <c r="G176" i="1"/>
  <c r="E176" i="1"/>
  <c r="F103" i="1"/>
  <c r="J103" i="1"/>
  <c r="I103" i="1"/>
  <c r="H103" i="1"/>
  <c r="E103" i="1"/>
  <c r="G103" i="1"/>
  <c r="D103" i="1"/>
  <c r="F51" i="1"/>
  <c r="J51" i="1"/>
  <c r="D51" i="1"/>
  <c r="E51" i="1"/>
  <c r="H51" i="1"/>
  <c r="G51" i="1"/>
  <c r="I51" i="1"/>
  <c r="F98" i="1"/>
  <c r="H98" i="1"/>
  <c r="G98" i="1"/>
  <c r="E98" i="1"/>
  <c r="J98" i="1"/>
  <c r="I98" i="1"/>
  <c r="D98" i="1"/>
  <c r="J34" i="1"/>
  <c r="I34" i="1"/>
  <c r="J10" i="1"/>
  <c r="F215" i="1"/>
  <c r="D215" i="1"/>
  <c r="J215" i="1"/>
  <c r="E215" i="1"/>
  <c r="G215" i="1"/>
  <c r="I215" i="1"/>
  <c r="H215" i="1"/>
  <c r="F189" i="1"/>
  <c r="J189" i="1"/>
  <c r="E189" i="1"/>
  <c r="D189" i="1"/>
  <c r="H189" i="1"/>
  <c r="G189" i="1"/>
  <c r="I189" i="1"/>
  <c r="F163" i="1"/>
  <c r="G163" i="1"/>
  <c r="D163" i="1"/>
  <c r="E163" i="1"/>
  <c r="H163" i="1"/>
  <c r="J163" i="1"/>
  <c r="I163" i="1"/>
  <c r="B139" i="1"/>
  <c r="B141" i="1"/>
  <c r="B143" i="1"/>
  <c r="B142" i="1"/>
  <c r="B140" i="1"/>
  <c r="B145" i="1"/>
  <c r="B144" i="1"/>
  <c r="F113" i="1"/>
  <c r="I113" i="1"/>
  <c r="G113" i="1"/>
  <c r="D113" i="1"/>
  <c r="J113" i="1"/>
  <c r="H113" i="1"/>
  <c r="E113" i="1"/>
  <c r="J198" i="1"/>
  <c r="F166" i="1"/>
  <c r="H166" i="1"/>
  <c r="J166" i="1"/>
  <c r="I166" i="1"/>
  <c r="G166" i="1"/>
  <c r="D166" i="1"/>
  <c r="E166" i="1"/>
  <c r="F134" i="1"/>
  <c r="D134" i="1"/>
  <c r="J134" i="1"/>
  <c r="I134" i="1"/>
  <c r="G134" i="1"/>
  <c r="E134" i="1"/>
  <c r="H134" i="1"/>
  <c r="F95" i="1"/>
  <c r="D95" i="1"/>
  <c r="G95" i="1"/>
  <c r="I95" i="1"/>
  <c r="J95" i="1"/>
  <c r="E95" i="1"/>
  <c r="H95" i="1"/>
  <c r="F69" i="1"/>
  <c r="J69" i="1"/>
  <c r="E69" i="1"/>
  <c r="D69" i="1"/>
  <c r="H69" i="1"/>
  <c r="G69" i="1"/>
  <c r="I69" i="1"/>
  <c r="F43" i="1"/>
  <c r="G43" i="1"/>
  <c r="E43" i="1"/>
  <c r="H43" i="1"/>
  <c r="D43" i="1"/>
  <c r="J43" i="1"/>
  <c r="I43" i="1"/>
  <c r="B21" i="1"/>
  <c r="B23" i="1"/>
  <c r="B25" i="1"/>
  <c r="B20" i="1"/>
  <c r="B22" i="1"/>
  <c r="B24" i="1"/>
  <c r="B19" i="1"/>
  <c r="F88" i="1"/>
  <c r="H88" i="1"/>
  <c r="G88" i="1"/>
  <c r="E88" i="1"/>
  <c r="J88" i="1"/>
  <c r="I88" i="1"/>
  <c r="D88" i="1"/>
  <c r="F56" i="1"/>
  <c r="D56" i="1"/>
  <c r="G56" i="1"/>
  <c r="H56" i="1"/>
  <c r="J56" i="1"/>
  <c r="I56" i="1"/>
  <c r="E56" i="1"/>
  <c r="F24" i="1"/>
  <c r="D24" i="1"/>
  <c r="G24" i="1"/>
  <c r="H24" i="1"/>
  <c r="J24" i="1"/>
  <c r="I24" i="1"/>
  <c r="E24" i="1"/>
  <c r="F207" i="1"/>
  <c r="D207" i="1"/>
  <c r="G207" i="1"/>
  <c r="H207" i="1"/>
  <c r="J207" i="1"/>
  <c r="I207" i="1"/>
  <c r="E207" i="1"/>
  <c r="F155" i="1"/>
  <c r="E155" i="1"/>
  <c r="J155" i="1"/>
  <c r="I155" i="1"/>
  <c r="G155" i="1"/>
  <c r="H155" i="1"/>
  <c r="D155" i="1"/>
  <c r="F220" i="1"/>
  <c r="J220" i="1"/>
  <c r="I220" i="1"/>
  <c r="D220" i="1"/>
  <c r="H220" i="1"/>
  <c r="G220" i="1"/>
  <c r="E220" i="1"/>
  <c r="F156" i="1"/>
  <c r="G156" i="1"/>
  <c r="H156" i="1"/>
  <c r="D156" i="1"/>
  <c r="E156" i="1"/>
  <c r="J156" i="1"/>
  <c r="I156" i="1"/>
  <c r="F87" i="1"/>
  <c r="G87" i="1"/>
  <c r="D87" i="1"/>
  <c r="E87" i="1"/>
  <c r="H87" i="1"/>
  <c r="J87" i="1"/>
  <c r="I87" i="1"/>
  <c r="J35" i="1"/>
  <c r="I35" i="1"/>
  <c r="F78" i="1"/>
  <c r="J78" i="1"/>
  <c r="I78" i="1"/>
  <c r="H78" i="1"/>
  <c r="E78" i="1"/>
  <c r="G78" i="1"/>
  <c r="D78" i="1"/>
  <c r="F4" i="1"/>
  <c r="J4" i="1"/>
  <c r="H4" i="1"/>
  <c r="E4" i="1"/>
  <c r="I4" i="1"/>
  <c r="G4" i="1"/>
  <c r="D4" i="1"/>
  <c r="J217" i="1"/>
  <c r="F165" i="1"/>
  <c r="H165" i="1"/>
  <c r="J165" i="1"/>
  <c r="I165" i="1"/>
  <c r="G165" i="1"/>
  <c r="D165" i="1"/>
  <c r="E165" i="1"/>
  <c r="B118" i="1"/>
  <c r="B120" i="1"/>
  <c r="B115" i="1"/>
  <c r="B117" i="1"/>
  <c r="B116" i="1"/>
  <c r="B121" i="1"/>
  <c r="B119" i="1"/>
  <c r="F168" i="1"/>
  <c r="J168" i="1"/>
  <c r="I168" i="1"/>
  <c r="D168" i="1"/>
  <c r="H168" i="1"/>
  <c r="G168" i="1"/>
  <c r="E168" i="1"/>
  <c r="F97" i="1"/>
  <c r="J97" i="1"/>
  <c r="I97" i="1"/>
  <c r="D97" i="1"/>
  <c r="H97" i="1"/>
  <c r="G97" i="1"/>
  <c r="E97" i="1"/>
  <c r="F45" i="1"/>
  <c r="G45" i="1"/>
  <c r="H45" i="1"/>
  <c r="D45" i="1"/>
  <c r="E45" i="1"/>
  <c r="J45" i="1"/>
  <c r="I45" i="1"/>
  <c r="F90" i="1"/>
  <c r="H90" i="1"/>
  <c r="D90" i="1"/>
  <c r="E90" i="1"/>
  <c r="J90" i="1"/>
  <c r="G90" i="1"/>
  <c r="I90" i="1"/>
  <c r="F26" i="1"/>
  <c r="J26" i="1"/>
  <c r="D26" i="1"/>
  <c r="I26" i="1"/>
  <c r="E26" i="1"/>
  <c r="G26" i="1"/>
  <c r="H26" i="1"/>
  <c r="F232" i="1"/>
  <c r="G232" i="1"/>
  <c r="D232" i="1"/>
  <c r="E232" i="1"/>
  <c r="H232" i="1"/>
  <c r="J232" i="1"/>
  <c r="I232" i="1"/>
  <c r="J211" i="1"/>
  <c r="B192" i="1"/>
  <c r="B187" i="1"/>
  <c r="B189" i="1"/>
  <c r="B191" i="1"/>
  <c r="B193" i="1"/>
  <c r="B188" i="1"/>
  <c r="B190" i="1"/>
  <c r="F161" i="1"/>
  <c r="G161" i="1"/>
  <c r="H161" i="1"/>
  <c r="I161" i="1"/>
  <c r="D161" i="1"/>
  <c r="J161" i="1"/>
  <c r="E161" i="1"/>
  <c r="F135" i="1"/>
  <c r="J135" i="1"/>
  <c r="I135" i="1"/>
  <c r="E135" i="1"/>
  <c r="D135" i="1"/>
  <c r="G135" i="1"/>
  <c r="H135" i="1"/>
  <c r="F109" i="1"/>
  <c r="D109" i="1"/>
  <c r="J109" i="1"/>
  <c r="E109" i="1"/>
  <c r="G109" i="1"/>
  <c r="I109" i="1"/>
  <c r="H109" i="1"/>
  <c r="F194" i="1"/>
  <c r="G194" i="1"/>
  <c r="H194" i="1"/>
  <c r="D194" i="1"/>
  <c r="E194" i="1"/>
  <c r="J194" i="1"/>
  <c r="I194" i="1"/>
  <c r="F162" i="1"/>
  <c r="G162" i="1"/>
  <c r="E162" i="1"/>
  <c r="H162" i="1"/>
  <c r="D162" i="1"/>
  <c r="J162" i="1"/>
  <c r="I162" i="1"/>
  <c r="F130" i="1"/>
  <c r="G130" i="1"/>
  <c r="H130" i="1"/>
  <c r="D130" i="1"/>
  <c r="E130" i="1"/>
  <c r="J130" i="1"/>
  <c r="I130" i="1"/>
  <c r="F91" i="1"/>
  <c r="J91" i="1"/>
  <c r="I91" i="1"/>
  <c r="H91" i="1"/>
  <c r="E91" i="1"/>
  <c r="G91" i="1"/>
  <c r="D91" i="1"/>
  <c r="B73" i="1"/>
  <c r="B68" i="1"/>
  <c r="B70" i="1"/>
  <c r="B72" i="1"/>
  <c r="B67" i="1"/>
  <c r="B69" i="1"/>
  <c r="B71" i="1"/>
  <c r="F41" i="1"/>
  <c r="E41" i="1"/>
  <c r="J41" i="1"/>
  <c r="H41" i="1"/>
  <c r="G41" i="1"/>
  <c r="D41" i="1"/>
  <c r="I41" i="1"/>
  <c r="F116" i="1"/>
  <c r="I116" i="1"/>
  <c r="G116" i="1"/>
  <c r="D116" i="1"/>
  <c r="J116" i="1"/>
  <c r="H116" i="1"/>
  <c r="E116" i="1"/>
  <c r="F84" i="1"/>
  <c r="E84" i="1"/>
  <c r="G84" i="1"/>
  <c r="D84" i="1"/>
  <c r="J84" i="1"/>
  <c r="I84" i="1"/>
  <c r="H84" i="1"/>
  <c r="F52" i="1"/>
  <c r="E52" i="1"/>
  <c r="G52" i="1"/>
  <c r="D52" i="1"/>
  <c r="J52" i="1"/>
  <c r="I52" i="1"/>
  <c r="H52" i="1"/>
  <c r="I234" i="1" l="1"/>
  <c r="P1" i="1" s="1"/>
  <c r="J234" i="1"/>
  <c r="R1" i="1" l="1"/>
  <c r="J235" i="1"/>
</calcChain>
</file>

<file path=xl/sharedStrings.xml><?xml version="1.0" encoding="utf-8"?>
<sst xmlns="http://schemas.openxmlformats.org/spreadsheetml/2006/main" count="1155" uniqueCount="111">
  <si>
    <t>Name</t>
  </si>
  <si>
    <t>Tariff 11</t>
  </si>
  <si>
    <t>Tariff 33</t>
  </si>
  <si>
    <t>Feed In</t>
  </si>
  <si>
    <t>Location</t>
  </si>
  <si>
    <t>Origin</t>
  </si>
  <si>
    <t>N</t>
  </si>
  <si>
    <t>QLD</t>
  </si>
  <si>
    <t>NSW</t>
  </si>
  <si>
    <t>VIC</t>
  </si>
  <si>
    <t>TAS</t>
  </si>
  <si>
    <t>SA</t>
  </si>
  <si>
    <t>NT</t>
  </si>
  <si>
    <t>WA</t>
  </si>
  <si>
    <t>ACT</t>
  </si>
  <si>
    <t>Energex</t>
  </si>
  <si>
    <t>Links</t>
  </si>
  <si>
    <t>http://www.australianpowerandgas.com.au/</t>
  </si>
  <si>
    <t>http://www.originenergy.com.au/962/Energy-Price-Fact-Sheets</t>
  </si>
  <si>
    <t>http://www.energex.com.au/</t>
  </si>
  <si>
    <t>http://www.switchwise.com.au/electricity/sydney-nsw/</t>
  </si>
  <si>
    <t>Suppliers</t>
  </si>
  <si>
    <t>Australian Power and Gas</t>
  </si>
  <si>
    <t>http://www.truenergy.com.au/index.xhtml</t>
  </si>
  <si>
    <t>TRU Energy</t>
  </si>
  <si>
    <t>Actew Agl</t>
  </si>
  <si>
    <t>http://www.actewagl.com.au/</t>
  </si>
  <si>
    <t>http://www.agl.com.au/</t>
  </si>
  <si>
    <t>AGL</t>
  </si>
  <si>
    <t>http://www.alintadirect.com.au/?AspxAutoDetectCookieSupport=1</t>
  </si>
  <si>
    <t>Alinta Direct</t>
  </si>
  <si>
    <t>http://www.auroraenergy.com.au/</t>
  </si>
  <si>
    <t>Aurora Energy</t>
  </si>
  <si>
    <t>http://www.clickenergy.com.au/</t>
  </si>
  <si>
    <t>Click Energy</t>
  </si>
  <si>
    <t>http://www.countryenergy.com.au/</t>
  </si>
  <si>
    <t>Country Energy</t>
  </si>
  <si>
    <t>http://diamondenergy.com.au/home/</t>
  </si>
  <si>
    <t>Diamond Energy</t>
  </si>
  <si>
    <t>http://www.dodo.com/</t>
  </si>
  <si>
    <t>Dodo</t>
  </si>
  <si>
    <t>http://www.energyaustralia.com.au/</t>
  </si>
  <si>
    <t>Energy Australia</t>
  </si>
  <si>
    <t>http://www.ergon.com.au/</t>
  </si>
  <si>
    <t>Ergon</t>
  </si>
  <si>
    <t>http://www.horizonpower.com.au/</t>
  </si>
  <si>
    <t>Horizon Power</t>
  </si>
  <si>
    <t>http://www.integral.com.au/wps/wcm/connect/IE/home/home</t>
  </si>
  <si>
    <t>Integral Energy</t>
  </si>
  <si>
    <t>Jackgreen Energy</t>
  </si>
  <si>
    <t>http://www.lumoenergy.com.au/</t>
  </si>
  <si>
    <t>Lumo Energy</t>
  </si>
  <si>
    <t>Momentum Energy</t>
  </si>
  <si>
    <t>http://www.momentumenergy.com.au/</t>
  </si>
  <si>
    <t>http://www.neighbourhood.com.au/</t>
  </si>
  <si>
    <t>Neighbour Hood</t>
  </si>
  <si>
    <t>No</t>
  </si>
  <si>
    <t>http://www.powerwater.com.au/</t>
  </si>
  <si>
    <t>Power Water</t>
  </si>
  <si>
    <t>Power Direct</t>
  </si>
  <si>
    <t>http://www.powerdirect.com.au/</t>
  </si>
  <si>
    <t>http://www.qenergy.com.au/</t>
  </si>
  <si>
    <t>Qenergy</t>
  </si>
  <si>
    <t>http://www.lumoenergy.com.au/your-home-energy</t>
  </si>
  <si>
    <t>Red Energy</t>
  </si>
  <si>
    <t>http://www.switchwise.com.au/electricity/suppliers/red-energy/</t>
  </si>
  <si>
    <t>Simple Energy</t>
  </si>
  <si>
    <t>http://www.simplyenergy.com.au/</t>
  </si>
  <si>
    <t>South Australia Energy</t>
  </si>
  <si>
    <t>http://www.southaustraliaelectricity.com.au/</t>
  </si>
  <si>
    <t>SYNERGY</t>
  </si>
  <si>
    <t>http://www.synergy.net.au/index.xhtml</t>
  </si>
  <si>
    <t>http://www.actewagl.com.au/Product-and-services/Offers-and-prices/Prices/Residential/ACT/Feed-in-schemes/ACT-feed-in-scheme.aspx</t>
  </si>
  <si>
    <t>http://www.actewagl.com.au/Product-and-services/Offers-and-prices/Prices/Residential/ACT/Electricity-prices.aspx</t>
  </si>
  <si>
    <t>http://www.actewagl.com.au/Product-and-services/Offers-and-prices/Prices/Residential/NSW-residential-prices/Feed-in-schemes/NSW-Solar-Bonus-Scheme.aspx</t>
  </si>
  <si>
    <t>Tariff 11 Source</t>
  </si>
  <si>
    <t>Feed In Source</t>
  </si>
  <si>
    <t>http://www.actewagl.com.au/Product-and-services/Offers-and-prices/Prices/Residential/~/media/ActewAGL/ActewAGL-Files/ipart/NSW-electricity-schedule-of-charges-2012-13.ashx</t>
  </si>
  <si>
    <t>.</t>
  </si>
  <si>
    <t>Remain:</t>
  </si>
  <si>
    <t>http://www.auroraenergy.com.au/your-home/electricity/rates-and-charges/standard-electricity-rates-and-charges/</t>
  </si>
  <si>
    <t>http://www.livinggreener.gov.au/rebates-assistance/tas/electricity-feed-in-tariff</t>
  </si>
  <si>
    <t>http://www.agl.com.au/home/pricing-and-tariffs/EPFSDocuments/AGL3367_3_Qld%20Adv5%20Resi_Gas%20Elec_AGLPB12524_Fact_FA2-3.pdf</t>
  </si>
  <si>
    <t>Tariff 33 Source</t>
  </si>
  <si>
    <t>http://www.aglsolarenergy.com.au/solar-power/solar-power-feed-in-tariffs/solar-power-feed-in-tariffs-in-queensland/</t>
  </si>
  <si>
    <t>http://www.aglsolarenergy.com.au/solar-power/solar-power-feed-in-tariffs/solar-power-feed-in-tariffs-in-victoria/</t>
  </si>
  <si>
    <t>http://www.aglsolarenergy.com.au/solar-power/solar-power-feed-in-tariffs/solar-power-feed-in-tariffs-in-new-south-wales/</t>
  </si>
  <si>
    <t>http://www.agl.com.au/home/pricing-and-tariffs/EPFSDocuments/OC-RES-ELEC%20ADV15%20AGLPF13378%20_0712_.pdf</t>
  </si>
  <si>
    <t>http://www.agl.com.au/home/pricing-and-tariffs/EPFSDocuments/PIS-NSW-R-E-ENERGYAP-TOU-FREE3-AGLPB14383-0912.pdf</t>
  </si>
  <si>
    <t>Unit / hour</t>
  </si>
  <si>
    <t>http://www.horizonpower.com.au/residential_electricity_prices.html</t>
  </si>
  <si>
    <t>http://www.horizonpower.com.au/documents/FIT_TERMS___CONDITIONS3482029.PDF</t>
  </si>
  <si>
    <t>http://www.truenergy.com.au/downloads/EPFS/QLD/Res/Market/E_R_Q_GEASY-E_EX_3_01-07-2012.pdf</t>
  </si>
  <si>
    <t>http://www.truenergy.com.au/downloads/EPFS/NSW/Res/Elec/SOT/E_R_N_GRT-EN_EA_01-07-2012.pdf</t>
  </si>
  <si>
    <t>http://www.truenergy.com.au/downloads/EPFS/VIC/Res/Elec/Market/E_R_V_GGREN-E_AG_3_01-07-2012.pdf</t>
  </si>
  <si>
    <t>http://www.truenergy.com.au/downloads/EPFS/SA/Res/Elec/E_R_S_GEASY-E_SA_3_01-07-2012.pdf</t>
  </si>
  <si>
    <t>http://www.truenergy.com.au/solar-power/solar-feed-in-tariffs.xhtml</t>
  </si>
  <si>
    <t>http://www.synergy.net.au/at_home/prices.xhtml</t>
  </si>
  <si>
    <t>http://www.synergy.net.au/at_home/feedintariff.xhtml</t>
  </si>
  <si>
    <t>http://www.livinggreener.gov.au/rebates-assistance/nt/electricity-feed-in-tariff</t>
  </si>
  <si>
    <t>http://www.powerwater.com.au/customers/my_account/pricing</t>
  </si>
  <si>
    <t>T11 Fee</t>
  </si>
  <si>
    <t>T 33 Fee</t>
  </si>
  <si>
    <t>.http://www.livinggreener.gov.au/rebates-assistance/nt/electricity-feed-in-tariff</t>
  </si>
  <si>
    <t>http://www.agl.com.au/home/pricing-and-tariffs/EPFSDocuments/SA%20Adv5%20Resi_GE_Fact_AGLPB12535_Online1.pdf</t>
  </si>
  <si>
    <t>http://www.agl.com.au/home/pricing-and-tariffs/EPFSDocuments/AGL3417_7_Qld%20Free3%20Resi_Gas%20Elec_AGLPB12526_Fact_FA3.pdf</t>
  </si>
  <si>
    <t>http://web.alintaenergy.com.au/BecomeCustomer/SelectAPlanPostcode?PostcodeSuburbState=5000-ADELAIDE%2CSA&amp;ProductClassPackage=Electricity&amp;State=SA&amp;Postcode=5000&amp;Suburb=ADELAIDE&amp;IsMoving=False&amp;CutOffDate=09%2F28%2F2012%2000%3A00%3A00&amp;Holidays=System.Collections.Generic.Dictionary%602[System.DateTime%2CSystem.String]&amp;CurrentState=SA</t>
  </si>
  <si>
    <t>http://www.australianpowerandgas.com.au/documents/pricefactsheet/qld/QLDElectricityPricingScheduleJune2012.pdf</t>
  </si>
  <si>
    <t>http://www.australianpowerandgas.com.au/documents/pricefactsheet/nsw/NSWPricingScheduleElectricity.pdf?v3</t>
  </si>
  <si>
    <t>http://www.australianpowerandgas.com.au/energyefficiency/renewableenergyandbuybackplans</t>
  </si>
  <si>
    <t>http://www.australianpowerandgas.com.au/documents/PriceDocuments/Electricity/OriginCP_GDGR.pdf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</si>
</sst>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1" applyFill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0" borderId="1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14" xfId="0" applyFont="1" applyBorder="1" applyAlignment="1">
      <alignment horizontal="center" vertical="center"/>
    </xf>
    <xf numFmtId="0" fontId="0" fillId="0" borderId="13" xfId="0" applyBorder="1"/>
    <xf numFmtId="2" fontId="0" fillId="0" borderId="14" xfId="0" applyNumberFormat="1" applyBorder="1"/>
    <xf numFmtId="0" fontId="5" fillId="2" borderId="13" xfId="0" applyFont="1" applyFill="1" applyBorder="1" applyAlignment="1">
      <alignment vertical="center"/>
    </xf>
    <xf numFmtId="0" fontId="0" fillId="2" borderId="13" xfId="0" applyFill="1" applyBorder="1"/>
    <xf numFmtId="0" fontId="0" fillId="0" borderId="14" xfId="0" applyBorder="1"/>
    <xf numFmtId="0" fontId="0" fillId="0" borderId="12" xfId="0" applyBorder="1"/>
    <xf numFmtId="0" fontId="1" fillId="3" borderId="9" xfId="0" applyFont="1" applyFill="1" applyBorder="1" applyAlignment="1">
      <alignment horizontal="center" wrapText="1"/>
    </xf>
    <xf numFmtId="0" fontId="0" fillId="0" borderId="10" xfId="0" applyBorder="1"/>
    <xf numFmtId="0" fontId="2" fillId="0" borderId="0" xfId="1"/>
    <xf numFmtId="0" fontId="2" fillId="0" borderId="10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stralianpowerandgas.com.au/documents/pricefactsheet/qld/QLDElectricityPricingScheduleJune2012.pdf" TargetMode="External"/><Relationship Id="rId2" Type="http://schemas.openxmlformats.org/officeDocument/2006/relationships/hyperlink" Target="http://www.agl.com.au/home/pricing-and-tariffs/EPFSDocuments/AGL3417_7_Qld%20Free3%20Resi_Gas%20Elec_AGLPB12526_Fact_FA3.pdf" TargetMode="External"/><Relationship Id="rId1" Type="http://schemas.openxmlformats.org/officeDocument/2006/relationships/hyperlink" Target="http://www.agl.com.au/home/pricing-and-tariffs/EPFSDocuments/SA%20Adv5%20Resi_GE_Fact_AGLPB12535_Online1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tewagl.com.au/" TargetMode="External"/><Relationship Id="rId3" Type="http://schemas.openxmlformats.org/officeDocument/2006/relationships/hyperlink" Target="http://www.switchwise.com.au/electricity/sydney-nsw/" TargetMode="External"/><Relationship Id="rId7" Type="http://schemas.openxmlformats.org/officeDocument/2006/relationships/hyperlink" Target="http://www.countryenergy.com.au/" TargetMode="External"/><Relationship Id="rId2" Type="http://schemas.openxmlformats.org/officeDocument/2006/relationships/hyperlink" Target="http://www.energex.com.au/" TargetMode="External"/><Relationship Id="rId1" Type="http://schemas.openxmlformats.org/officeDocument/2006/relationships/hyperlink" Target="http://www.australianpowerandgas.com.au/" TargetMode="External"/><Relationship Id="rId6" Type="http://schemas.openxmlformats.org/officeDocument/2006/relationships/hyperlink" Target="http://www.alintadirect.com.au/?AspxAutoDetectCookieSupport=1" TargetMode="External"/><Relationship Id="rId11" Type="http://schemas.openxmlformats.org/officeDocument/2006/relationships/hyperlink" Target="http://www.powerdirect.com.au/" TargetMode="External"/><Relationship Id="rId5" Type="http://schemas.openxmlformats.org/officeDocument/2006/relationships/hyperlink" Target="http://www.agl.com.au/" TargetMode="External"/><Relationship Id="rId10" Type="http://schemas.openxmlformats.org/officeDocument/2006/relationships/hyperlink" Target="http://www.auroraenergy.com.au/" TargetMode="External"/><Relationship Id="rId4" Type="http://schemas.openxmlformats.org/officeDocument/2006/relationships/hyperlink" Target="http://www.truenergy.com.au/index.xhtml" TargetMode="External"/><Relationship Id="rId9" Type="http://schemas.openxmlformats.org/officeDocument/2006/relationships/hyperlink" Target="http://www.originenergy.com.au/962/Energy-Price-Fact-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85"/>
  <sheetViews>
    <sheetView tabSelected="1" zoomScaleNormal="100" workbookViewId="0">
      <pane ySplit="1" topLeftCell="A99" activePane="bottomLeft" state="frozen"/>
      <selection pane="bottomLeft" activeCell="D54" sqref="D54"/>
    </sheetView>
  </sheetViews>
  <sheetFormatPr defaultRowHeight="15" x14ac:dyDescent="0.25"/>
  <cols>
    <col min="1" max="1" width="9.140625" style="11"/>
    <col min="2" max="2" width="25.42578125" style="11" customWidth="1"/>
    <col min="3" max="8" width="12.7109375" style="11" customWidth="1"/>
    <col min="9" max="9" width="14.85546875" customWidth="1"/>
    <col min="11" max="11" width="15.7109375" customWidth="1"/>
    <col min="12" max="12" width="9.140625" style="53"/>
    <col min="13" max="13" width="13.28515625" customWidth="1"/>
    <col min="17" max="17" width="11.5703125" bestFit="1" customWidth="1"/>
    <col min="21" max="21" width="13.7109375" customWidth="1"/>
  </cols>
  <sheetData>
    <row r="1" spans="1:22" ht="30.75" customHeight="1" thickBot="1" x14ac:dyDescent="0.3">
      <c r="A1" s="34" t="s">
        <v>56</v>
      </c>
      <c r="B1" s="7" t="s">
        <v>0</v>
      </c>
      <c r="C1" s="7" t="s">
        <v>4</v>
      </c>
      <c r="D1" s="7" t="s">
        <v>1</v>
      </c>
      <c r="E1" s="7" t="s">
        <v>2</v>
      </c>
      <c r="F1" s="7" t="s">
        <v>101</v>
      </c>
      <c r="G1" s="7" t="s">
        <v>102</v>
      </c>
      <c r="H1" s="8" t="s">
        <v>3</v>
      </c>
      <c r="K1" s="40" t="s">
        <v>75</v>
      </c>
      <c r="L1" s="52" t="s">
        <v>83</v>
      </c>
      <c r="M1" s="41" t="s">
        <v>76</v>
      </c>
      <c r="O1" s="48" t="s">
        <v>79</v>
      </c>
      <c r="P1" s="45">
        <f ca="1">I234</f>
        <v>50</v>
      </c>
      <c r="Q1" s="49" t="s">
        <v>89</v>
      </c>
      <c r="R1" s="47">
        <f ca="1">(J234 - P1) / V1</f>
        <v>7.2727272727272725</v>
      </c>
      <c r="U1" s="43">
        <f ca="1">(NOW()-TIME(11,0,0))</f>
        <v>41179.09203634259</v>
      </c>
      <c r="V1" s="44">
        <f ca="1">HOUR(U1) + MINUTE(U1) / 60</f>
        <v>2.2000000000000002</v>
      </c>
    </row>
    <row r="2" spans="1:22" ht="15" customHeight="1" x14ac:dyDescent="0.25">
      <c r="A2" s="9">
        <f ca="1">FLOOR((CELL("row",  A2) - 2)  / 8, 1) + 1</f>
        <v>1</v>
      </c>
      <c r="B2" s="10" t="str">
        <f ca="1">INDIRECT("Supplier!B" &amp; (FLOOR((CELL("row",  A2) - 2)  / 8, 1) + 1) + 1)</f>
        <v>Actew Agl</v>
      </c>
      <c r="C2" s="10" t="str">
        <f ca="1">IF(INDIRECT("Supplier!D"&amp;(FLOOR((CELL("row",A2)-2)/8,1)+1)+1)&lt;&gt;"N",INDIRECT("Supplier!D1"),".")</f>
        <v>.</v>
      </c>
      <c r="D2" s="10" t="str">
        <f ca="1">IF(C2 = ".", "-","" )</f>
        <v>-</v>
      </c>
      <c r="E2" s="10" t="str">
        <f ca="1">IF(C2 = ".", "-","" )</f>
        <v>-</v>
      </c>
      <c r="F2" s="10" t="str">
        <f ca="1">IF(C2 = ".", "-","" )</f>
        <v>-</v>
      </c>
      <c r="G2" s="10" t="str">
        <f ca="1">IF(C2 = ".", "-","" )</f>
        <v>-</v>
      </c>
      <c r="H2" s="31" t="str">
        <f ca="1">IF(C2 = ".", "-","" )</f>
        <v>-</v>
      </c>
      <c r="I2">
        <f ca="1">IF(C2 &lt;&gt; ".", 1, 0)</f>
        <v>0</v>
      </c>
      <c r="J2">
        <f ca="1">IF(C2 &lt;&gt; ".", 1, 0)</f>
        <v>0</v>
      </c>
    </row>
    <row r="3" spans="1:22" ht="15" customHeight="1" x14ac:dyDescent="0.25">
      <c r="A3" s="9">
        <f ca="1">FLOOR((CELL("row",  A3) - 2)  / 8, 1) + 1</f>
        <v>1</v>
      </c>
      <c r="B3" s="10" t="str">
        <f ca="1">B2</f>
        <v>Actew Agl</v>
      </c>
      <c r="C3" s="10" t="str">
        <f ca="1">IF(INDIRECT("Supplier!E"&amp;(FLOOR((CELL("row",A3)-2)/8,1)+1)+1)&lt;&gt;"N",INDIRECT("Supplier!E1"),".")</f>
        <v>NSW</v>
      </c>
      <c r="D3" s="10">
        <v>35.369999999999997</v>
      </c>
      <c r="E3" s="10">
        <v>11.07</v>
      </c>
      <c r="F3" s="10">
        <v>89.14</v>
      </c>
      <c r="G3" s="10">
        <v>93.86</v>
      </c>
      <c r="H3" s="31">
        <v>20</v>
      </c>
      <c r="I3">
        <v>0</v>
      </c>
      <c r="J3">
        <f t="shared" ref="J3:J66" ca="1" si="0">IF(C3 &lt;&gt; ".", 1, 0)</f>
        <v>1</v>
      </c>
      <c r="K3" s="42" t="s">
        <v>77</v>
      </c>
      <c r="L3" s="53" t="s">
        <v>78</v>
      </c>
      <c r="M3" s="39" t="s">
        <v>74</v>
      </c>
      <c r="N3" t="s">
        <v>78</v>
      </c>
      <c r="Q3" s="43"/>
    </row>
    <row r="4" spans="1:22" ht="15" customHeight="1" x14ac:dyDescent="0.25">
      <c r="A4" s="9">
        <f t="shared" ref="A4:A66" ca="1" si="1">FLOOR((CELL("row",  A4) - 2)  / 8, 1) + 1</f>
        <v>1</v>
      </c>
      <c r="B4" s="10" t="str">
        <f ca="1">B2</f>
        <v>Actew Agl</v>
      </c>
      <c r="C4" s="10" t="str">
        <f ca="1">IF(INDIRECT("Supplier!F"&amp;(FLOOR((CELL("row",A4)-2)/8,1)+1)+1)&lt;&gt;"N",INDIRECT("Supplier!F1"),".")</f>
        <v>.</v>
      </c>
      <c r="D4" s="10" t="str">
        <f t="shared" ref="D4:D66" ca="1" si="2">IF(C4 = ".", "-","" )</f>
        <v>-</v>
      </c>
      <c r="E4" s="10" t="str">
        <f ca="1">IF(C4 = ".", "-","" )</f>
        <v>-</v>
      </c>
      <c r="F4" s="10" t="str">
        <f t="shared" ref="F4:F12" ca="1" si="3">IF(C4 = ".", "-","" )</f>
        <v>-</v>
      </c>
      <c r="G4" s="10" t="str">
        <f t="shared" ref="G4:G12" ca="1" si="4">IF(C4 = ".", "-","" )</f>
        <v>-</v>
      </c>
      <c r="H4" s="31" t="str">
        <f ca="1">IF(C4 = ".", "-","" )</f>
        <v>-</v>
      </c>
      <c r="I4">
        <f ca="1">IF(C4 &lt;&gt; ".", 1, 0)</f>
        <v>0</v>
      </c>
      <c r="J4">
        <f t="shared" ca="1" si="0"/>
        <v>0</v>
      </c>
      <c r="L4" s="53" t="s">
        <v>78</v>
      </c>
    </row>
    <row r="5" spans="1:22" ht="15" customHeight="1" x14ac:dyDescent="0.25">
      <c r="A5" s="9">
        <f t="shared" ca="1" si="1"/>
        <v>1</v>
      </c>
      <c r="B5" s="10" t="str">
        <f ca="1">B2</f>
        <v>Actew Agl</v>
      </c>
      <c r="C5" s="10" t="str">
        <f ca="1">IF(INDIRECT("Supplier!G"&amp;(FLOOR((CELL("row",A5)-2)/8,1)+1)+1)&lt;&gt;"N",INDIRECT("Supplier!G1"),".")</f>
        <v>.</v>
      </c>
      <c r="D5" s="10" t="str">
        <f t="shared" ca="1" si="2"/>
        <v>-</v>
      </c>
      <c r="E5" s="10" t="str">
        <f ca="1">IF(C5 = ".", "-","" )</f>
        <v>-</v>
      </c>
      <c r="F5" s="10" t="str">
        <f t="shared" ca="1" si="3"/>
        <v>-</v>
      </c>
      <c r="G5" s="10" t="str">
        <f t="shared" ca="1" si="4"/>
        <v>-</v>
      </c>
      <c r="H5" s="31" t="str">
        <f ca="1">IF(C5 = ".", "-","" )</f>
        <v>-</v>
      </c>
      <c r="I5">
        <f ca="1">IF(C5 &lt;&gt; ".", 1, 0)</f>
        <v>0</v>
      </c>
      <c r="J5">
        <f t="shared" ca="1" si="0"/>
        <v>0</v>
      </c>
      <c r="L5" s="53" t="s">
        <v>78</v>
      </c>
    </row>
    <row r="6" spans="1:22" ht="15" customHeight="1" x14ac:dyDescent="0.25">
      <c r="A6" s="9">
        <f t="shared" ca="1" si="1"/>
        <v>1</v>
      </c>
      <c r="B6" s="10" t="str">
        <f ca="1">B2</f>
        <v>Actew Agl</v>
      </c>
      <c r="C6" s="10" t="str">
        <f ca="1">IF(INDIRECT("Supplier!H"&amp;(FLOOR((CELL("row",A6)-2)/8,1)+1)+1)&lt;&gt;"N",INDIRECT("Supplier!H1"),".")</f>
        <v>.</v>
      </c>
      <c r="D6" s="10" t="str">
        <f t="shared" ca="1" si="2"/>
        <v>-</v>
      </c>
      <c r="E6" s="10" t="str">
        <f ca="1">IF(C6 = ".", "-","" )</f>
        <v>-</v>
      </c>
      <c r="F6" s="10" t="str">
        <f t="shared" ca="1" si="3"/>
        <v>-</v>
      </c>
      <c r="G6" s="10" t="str">
        <f t="shared" ca="1" si="4"/>
        <v>-</v>
      </c>
      <c r="H6" s="31" t="str">
        <f ca="1">IF(C6 = ".", "-","" )</f>
        <v>-</v>
      </c>
      <c r="I6">
        <f ca="1">IF(C6 &lt;&gt; ".", 1, 0)</f>
        <v>0</v>
      </c>
      <c r="J6">
        <f t="shared" ca="1" si="0"/>
        <v>0</v>
      </c>
      <c r="L6" s="53" t="s">
        <v>78</v>
      </c>
    </row>
    <row r="7" spans="1:22" ht="15" customHeight="1" x14ac:dyDescent="0.25">
      <c r="A7" s="9">
        <f t="shared" ca="1" si="1"/>
        <v>1</v>
      </c>
      <c r="B7" s="10" t="str">
        <f ca="1">B2</f>
        <v>Actew Agl</v>
      </c>
      <c r="C7" s="10" t="str">
        <f ca="1">IF(INDIRECT("Supplier!I"&amp;(FLOOR((CELL("row",A7)-2)/8,1)+1)+1)&lt;&gt;"N",INDIRECT("Supplier!I1"),".")</f>
        <v>.</v>
      </c>
      <c r="D7" s="10" t="str">
        <f t="shared" ca="1" si="2"/>
        <v>-</v>
      </c>
      <c r="E7" s="10" t="str">
        <f ca="1">IF(C7 = ".", "-","" )</f>
        <v>-</v>
      </c>
      <c r="F7" s="10" t="str">
        <f t="shared" ca="1" si="3"/>
        <v>-</v>
      </c>
      <c r="G7" s="10" t="str">
        <f t="shared" ca="1" si="4"/>
        <v>-</v>
      </c>
      <c r="H7" s="31" t="str">
        <f ca="1">IF(C7 = ".", "-","" )</f>
        <v>-</v>
      </c>
      <c r="I7">
        <f ca="1">IF(C7 &lt;&gt; ".", 1, 0)</f>
        <v>0</v>
      </c>
      <c r="J7">
        <f t="shared" ca="1" si="0"/>
        <v>0</v>
      </c>
      <c r="L7" s="53" t="s">
        <v>78</v>
      </c>
    </row>
    <row r="8" spans="1:22" ht="15" customHeight="1" x14ac:dyDescent="0.25">
      <c r="A8" s="9">
        <f t="shared" ca="1" si="1"/>
        <v>1</v>
      </c>
      <c r="B8" s="10" t="str">
        <f ca="1">B2</f>
        <v>Actew Agl</v>
      </c>
      <c r="C8" s="10" t="str">
        <f ca="1">IF(INDIRECT("Supplier!J"&amp;(FLOOR((CELL("row",A8)-2)/8,1)+1)+1)&lt;&gt;"N",INDIRECT("Supplier!J1"),".")</f>
        <v>.</v>
      </c>
      <c r="D8" s="10" t="str">
        <f t="shared" ca="1" si="2"/>
        <v>-</v>
      </c>
      <c r="E8" s="10" t="str">
        <f ca="1">IF(C8 = ".", "-","" )</f>
        <v>-</v>
      </c>
      <c r="F8" s="10" t="str">
        <f t="shared" ca="1" si="3"/>
        <v>-</v>
      </c>
      <c r="G8" s="10" t="str">
        <f t="shared" ca="1" si="4"/>
        <v>-</v>
      </c>
      <c r="H8" s="31" t="str">
        <f ca="1">IF(C8 = ".", "-","" )</f>
        <v>-</v>
      </c>
      <c r="I8">
        <f ca="1">IF(C8 &lt;&gt; ".", 1, 0)</f>
        <v>0</v>
      </c>
      <c r="J8">
        <f t="shared" ca="1" si="0"/>
        <v>0</v>
      </c>
      <c r="L8" s="53" t="s">
        <v>78</v>
      </c>
    </row>
    <row r="9" spans="1:22" ht="15" customHeight="1" x14ac:dyDescent="0.25">
      <c r="A9" s="9">
        <f t="shared" ca="1" si="1"/>
        <v>1</v>
      </c>
      <c r="B9" s="10" t="str">
        <f ca="1">B2</f>
        <v>Actew Agl</v>
      </c>
      <c r="C9" s="10" t="str">
        <f ca="1">IF(INDIRECT("Supplier!K"&amp;(FLOOR((CELL("row",A9)-2)/8,1)+1)+1)&lt;&gt;"N",INDIRECT("Supplier!K1"),".")</f>
        <v>ACT</v>
      </c>
      <c r="D9" s="10">
        <v>17.899999999999999</v>
      </c>
      <c r="E9" s="10">
        <v>8.9</v>
      </c>
      <c r="F9" s="10">
        <v>55.5</v>
      </c>
      <c r="G9" s="10">
        <v>55.5</v>
      </c>
      <c r="H9" s="31">
        <v>47.5</v>
      </c>
      <c r="I9">
        <v>0</v>
      </c>
      <c r="J9">
        <f t="shared" ca="1" si="0"/>
        <v>1</v>
      </c>
      <c r="K9" s="39" t="s">
        <v>73</v>
      </c>
      <c r="L9" s="53" t="s">
        <v>78</v>
      </c>
      <c r="M9" t="s">
        <v>72</v>
      </c>
      <c r="N9" t="s">
        <v>78</v>
      </c>
    </row>
    <row r="10" spans="1:22" ht="15" customHeight="1" x14ac:dyDescent="0.25">
      <c r="A10" s="35">
        <f ca="1">FLOOR((CELL("row",  A10) - 2)  / 8, 1) + 1</f>
        <v>2</v>
      </c>
      <c r="B10" s="12" t="str">
        <f ca="1">INDIRECT("Supplier!B" &amp; (FLOOR((CELL("row",  A10) - 2)  / 8, 1) + 1) + 1)</f>
        <v>AGL</v>
      </c>
      <c r="C10" s="12" t="str">
        <f ca="1">IF(INDIRECT("Supplier!D"&amp;(FLOOR((CELL("row",A10)-2)/8,1)+1)+1)&lt;&gt;"N",INDIRECT("Supplier!D1"),".")</f>
        <v>QLD</v>
      </c>
      <c r="D10" s="10">
        <v>48</v>
      </c>
      <c r="E10" s="10">
        <v>16.29</v>
      </c>
      <c r="F10" s="10">
        <v>0</v>
      </c>
      <c r="G10" s="10">
        <v>0</v>
      </c>
      <c r="H10" s="31">
        <v>8</v>
      </c>
      <c r="I10">
        <v>0</v>
      </c>
      <c r="J10">
        <f t="shared" ca="1" si="0"/>
        <v>1</v>
      </c>
      <c r="K10" s="54" t="s">
        <v>105</v>
      </c>
      <c r="L10" s="53" t="s">
        <v>82</v>
      </c>
      <c r="M10" t="s">
        <v>84</v>
      </c>
      <c r="N10" t="s">
        <v>78</v>
      </c>
    </row>
    <row r="11" spans="1:22" ht="15" customHeight="1" x14ac:dyDescent="0.25">
      <c r="A11" s="35">
        <f ca="1">FLOOR((CELL("row",  A11) - 2)  / 8, 1) + 1</f>
        <v>2</v>
      </c>
      <c r="B11" s="12" t="str">
        <f ca="1">B10</f>
        <v>AGL</v>
      </c>
      <c r="C11" s="12" t="str">
        <f ca="1">IF(INDIRECT("Supplier!E"&amp;(FLOOR((CELL("row",A11)-2)/8,1)+1)+1)&lt;&gt;"N",INDIRECT("Supplier!E1"),".")</f>
        <v>NSW</v>
      </c>
      <c r="D11" s="10">
        <v>52.54</v>
      </c>
      <c r="E11" s="10">
        <v>13.09</v>
      </c>
      <c r="F11" s="10">
        <v>82.17</v>
      </c>
      <c r="G11" s="10">
        <v>82.17</v>
      </c>
      <c r="H11" s="31">
        <v>8</v>
      </c>
      <c r="I11">
        <v>0</v>
      </c>
      <c r="J11">
        <f t="shared" ca="1" si="0"/>
        <v>1</v>
      </c>
      <c r="K11" t="s">
        <v>88</v>
      </c>
      <c r="L11" s="53" t="s">
        <v>78</v>
      </c>
      <c r="M11" t="s">
        <v>86</v>
      </c>
      <c r="N11" t="s">
        <v>78</v>
      </c>
    </row>
    <row r="12" spans="1:22" ht="15" customHeight="1" x14ac:dyDescent="0.25">
      <c r="A12" s="35">
        <f t="shared" ca="1" si="1"/>
        <v>2</v>
      </c>
      <c r="B12" s="12" t="str">
        <f ca="1">B10</f>
        <v>AGL</v>
      </c>
      <c r="C12" s="12" t="str">
        <f ca="1">IF(INDIRECT("Supplier!F"&amp;(FLOOR((CELL("row",A12)-2)/8,1)+1)+1)&lt;&gt;"N",INDIRECT("Supplier!F1"),".")</f>
        <v>VIC</v>
      </c>
      <c r="D12" s="10">
        <v>31.36</v>
      </c>
      <c r="E12" s="10">
        <v>17.059999999999999</v>
      </c>
      <c r="F12" s="10">
        <v>95.54</v>
      </c>
      <c r="G12" s="10">
        <v>95.54</v>
      </c>
      <c r="H12" s="31">
        <v>8</v>
      </c>
      <c r="I12">
        <v>0</v>
      </c>
      <c r="J12">
        <f t="shared" ca="1" si="0"/>
        <v>1</v>
      </c>
      <c r="K12" t="s">
        <v>87</v>
      </c>
      <c r="L12" s="53" t="s">
        <v>78</v>
      </c>
      <c r="M12" t="s">
        <v>85</v>
      </c>
      <c r="N12" t="s">
        <v>78</v>
      </c>
    </row>
    <row r="13" spans="1:22" ht="15" customHeight="1" x14ac:dyDescent="0.25">
      <c r="A13" s="35">
        <f t="shared" ca="1" si="1"/>
        <v>2</v>
      </c>
      <c r="B13" s="12" t="str">
        <f ca="1">B10</f>
        <v>AGL</v>
      </c>
      <c r="C13" s="12" t="str">
        <f ca="1">IF(INDIRECT("Supplier!G"&amp;(FLOOR((CELL("row",A13)-2)/8,1)+1)+1)&lt;&gt;"N",INDIRECT("Supplier!G1"),".")</f>
        <v>.</v>
      </c>
      <c r="D13" s="10" t="str">
        <f t="shared" ca="1" si="2"/>
        <v>-</v>
      </c>
      <c r="E13" s="10" t="str">
        <f ca="1">IF(C13 = ".", "-","" )</f>
        <v>-</v>
      </c>
      <c r="F13" s="10" t="str">
        <f ca="1">IF(C13 = ".", "-","" )</f>
        <v>-</v>
      </c>
      <c r="G13" s="10" t="str">
        <f ca="1">IF(C13 = ".", "-","" )</f>
        <v>-</v>
      </c>
      <c r="H13" s="31" t="str">
        <f ca="1">IF(C13 = ".", "-","" )</f>
        <v>-</v>
      </c>
      <c r="I13">
        <f ca="1">IF(C13 &lt;&gt; ".", 1, 0)</f>
        <v>0</v>
      </c>
      <c r="J13">
        <f t="shared" ca="1" si="0"/>
        <v>0</v>
      </c>
      <c r="K13" t="s">
        <v>78</v>
      </c>
      <c r="L13" s="53" t="s">
        <v>78</v>
      </c>
      <c r="M13" t="s">
        <v>78</v>
      </c>
      <c r="N13" t="s">
        <v>78</v>
      </c>
    </row>
    <row r="14" spans="1:22" ht="15" customHeight="1" x14ac:dyDescent="0.25">
      <c r="A14" s="35">
        <f t="shared" ca="1" si="1"/>
        <v>2</v>
      </c>
      <c r="B14" s="12" t="str">
        <f ca="1">B10</f>
        <v>AGL</v>
      </c>
      <c r="C14" s="12" t="str">
        <f ca="1">IF(INDIRECT("Supplier!H"&amp;(FLOOR((CELL("row",A14)-2)/8,1)+1)+1)&lt;&gt;"N",INDIRECT("Supplier!H1"),".")</f>
        <v>SA</v>
      </c>
      <c r="D14" s="10">
        <v>14.6</v>
      </c>
      <c r="E14" s="10">
        <v>8.02</v>
      </c>
      <c r="F14" s="10">
        <v>72.203999999999994</v>
      </c>
      <c r="G14" s="10">
        <v>72.203999999999994</v>
      </c>
      <c r="H14" s="31">
        <v>9.8000000000000007</v>
      </c>
      <c r="I14">
        <v>0</v>
      </c>
      <c r="J14">
        <f t="shared" ca="1" si="0"/>
        <v>1</v>
      </c>
      <c r="K14" s="54" t="s">
        <v>104</v>
      </c>
      <c r="L14" s="53" t="s">
        <v>78</v>
      </c>
      <c r="M14" t="s">
        <v>78</v>
      </c>
      <c r="N14" t="s">
        <v>78</v>
      </c>
    </row>
    <row r="15" spans="1:22" ht="15" customHeight="1" x14ac:dyDescent="0.25">
      <c r="A15" s="35">
        <f t="shared" ca="1" si="1"/>
        <v>2</v>
      </c>
      <c r="B15" s="12" t="str">
        <f ca="1">B10</f>
        <v>AGL</v>
      </c>
      <c r="C15" s="12" t="str">
        <f ca="1">IF(INDIRECT("Supplier!I"&amp;(FLOOR((CELL("row",A15)-2)/8,1)+1)+1)&lt;&gt;"N",INDIRECT("Supplier!I1"),".")</f>
        <v>.</v>
      </c>
      <c r="D15" s="10" t="str">
        <f t="shared" ca="1" si="2"/>
        <v>-</v>
      </c>
      <c r="E15" s="10" t="str">
        <f t="shared" ref="E15:E21" ca="1" si="5">IF(C15 = ".", "-","" )</f>
        <v>-</v>
      </c>
      <c r="F15" s="10" t="str">
        <f t="shared" ref="F14:F77" ca="1" si="6">IF(C15 = ".", "-","" )</f>
        <v>-</v>
      </c>
      <c r="G15" s="10" t="str">
        <f t="shared" ref="G14:G77" ca="1" si="7">IF(C15 = ".", "-","" )</f>
        <v>-</v>
      </c>
      <c r="H15" s="31" t="str">
        <f t="shared" ref="H15:H21" ca="1" si="8">IF(C15 = ".", "-","" )</f>
        <v>-</v>
      </c>
      <c r="I15">
        <f t="shared" ref="I15:I21" ca="1" si="9">IF(C15 &lt;&gt; ".", 1, 0)</f>
        <v>0</v>
      </c>
      <c r="J15">
        <f t="shared" ca="1" si="0"/>
        <v>0</v>
      </c>
      <c r="K15" t="s">
        <v>78</v>
      </c>
      <c r="L15" s="53" t="s">
        <v>78</v>
      </c>
      <c r="M15" t="s">
        <v>78</v>
      </c>
      <c r="N15" t="s">
        <v>78</v>
      </c>
    </row>
    <row r="16" spans="1:22" ht="15" customHeight="1" x14ac:dyDescent="0.25">
      <c r="A16" s="35">
        <f t="shared" ca="1" si="1"/>
        <v>2</v>
      </c>
      <c r="B16" s="12" t="str">
        <f ca="1">B10</f>
        <v>AGL</v>
      </c>
      <c r="C16" s="12" t="str">
        <f ca="1">IF(INDIRECT("Supplier!J"&amp;(FLOOR((CELL("row",A16)-2)/8,1)+1)+1)&lt;&gt;"N",INDIRECT("Supplier!J1"),".")</f>
        <v>.</v>
      </c>
      <c r="D16" s="10" t="str">
        <f t="shared" ca="1" si="2"/>
        <v>-</v>
      </c>
      <c r="E16" s="10" t="str">
        <f t="shared" ca="1" si="5"/>
        <v>-</v>
      </c>
      <c r="F16" s="10" t="str">
        <f t="shared" ca="1" si="6"/>
        <v>-</v>
      </c>
      <c r="G16" s="10" t="str">
        <f t="shared" ca="1" si="7"/>
        <v>-</v>
      </c>
      <c r="H16" s="31" t="str">
        <f t="shared" ca="1" si="8"/>
        <v>-</v>
      </c>
      <c r="I16">
        <f t="shared" ca="1" si="9"/>
        <v>0</v>
      </c>
      <c r="J16">
        <f t="shared" ca="1" si="0"/>
        <v>0</v>
      </c>
      <c r="K16" t="s">
        <v>78</v>
      </c>
      <c r="L16" s="53" t="s">
        <v>78</v>
      </c>
      <c r="M16" t="s">
        <v>78</v>
      </c>
      <c r="N16" t="s">
        <v>78</v>
      </c>
    </row>
    <row r="17" spans="1:14" ht="15" customHeight="1" x14ac:dyDescent="0.25">
      <c r="A17" s="35">
        <f t="shared" ca="1" si="1"/>
        <v>2</v>
      </c>
      <c r="B17" s="12" t="str">
        <f ca="1">B10</f>
        <v>AGL</v>
      </c>
      <c r="C17" s="12" t="str">
        <f ca="1">IF(INDIRECT("Supplier!K"&amp;(FLOOR((CELL("row",A17)-2)/8,1)+1)+1)&lt;&gt;"N",INDIRECT("Supplier!K1"),".")</f>
        <v>.</v>
      </c>
      <c r="D17" s="10" t="str">
        <f t="shared" ca="1" si="2"/>
        <v>-</v>
      </c>
      <c r="E17" s="10" t="str">
        <f t="shared" ca="1" si="5"/>
        <v>-</v>
      </c>
      <c r="F17" s="10" t="str">
        <f t="shared" ca="1" si="6"/>
        <v>-</v>
      </c>
      <c r="G17" s="10" t="str">
        <f t="shared" ca="1" si="7"/>
        <v>-</v>
      </c>
      <c r="H17" s="31" t="str">
        <f t="shared" ca="1" si="8"/>
        <v>-</v>
      </c>
      <c r="I17">
        <f t="shared" ca="1" si="9"/>
        <v>0</v>
      </c>
      <c r="J17">
        <f t="shared" ca="1" si="0"/>
        <v>0</v>
      </c>
      <c r="K17" t="s">
        <v>78</v>
      </c>
      <c r="L17" s="53" t="s">
        <v>78</v>
      </c>
      <c r="M17" t="s">
        <v>78</v>
      </c>
      <c r="N17" t="s">
        <v>78</v>
      </c>
    </row>
    <row r="18" spans="1:14" ht="15" customHeight="1" x14ac:dyDescent="0.25">
      <c r="A18" s="9">
        <f t="shared" ca="1" si="1"/>
        <v>3</v>
      </c>
      <c r="B18" s="10" t="str">
        <f t="shared" ref="B18" ca="1" si="10">INDIRECT("Supplier!B" &amp; (FLOOR((CELL("row",  A18) - 2)  / 8, 1) + 1) + 1)</f>
        <v>Alinta Direct</v>
      </c>
      <c r="C18" s="10" t="str">
        <f t="shared" ref="C18" ca="1" si="11">IF(INDIRECT("Supplier!D"&amp;(FLOOR((CELL("row",A18)-2)/8,1)+1)+1)&lt;&gt;"N",INDIRECT("Supplier!D1"),".")</f>
        <v>.</v>
      </c>
      <c r="D18" s="10" t="str">
        <f ca="1">IF(C18 = ".", "-","" )</f>
        <v>-</v>
      </c>
      <c r="E18" s="10" t="str">
        <f t="shared" ca="1" si="5"/>
        <v>-</v>
      </c>
      <c r="F18" s="10" t="str">
        <f t="shared" ca="1" si="6"/>
        <v>-</v>
      </c>
      <c r="G18" s="10" t="str">
        <f t="shared" ca="1" si="7"/>
        <v>-</v>
      </c>
      <c r="H18" s="31" t="str">
        <f t="shared" ca="1" si="8"/>
        <v>-</v>
      </c>
      <c r="I18">
        <f t="shared" ca="1" si="9"/>
        <v>0</v>
      </c>
      <c r="J18">
        <f t="shared" ca="1" si="0"/>
        <v>0</v>
      </c>
      <c r="K18" t="s">
        <v>78</v>
      </c>
      <c r="L18" s="53" t="s">
        <v>78</v>
      </c>
      <c r="M18" t="s">
        <v>78</v>
      </c>
      <c r="N18" t="s">
        <v>78</v>
      </c>
    </row>
    <row r="19" spans="1:14" ht="15" customHeight="1" x14ac:dyDescent="0.25">
      <c r="A19" s="9">
        <f t="shared" ca="1" si="1"/>
        <v>3</v>
      </c>
      <c r="B19" s="10" t="str">
        <f t="shared" ref="B19" ca="1" si="12">B18</f>
        <v>Alinta Direct</v>
      </c>
      <c r="C19" s="10" t="str">
        <f t="shared" ref="C19" ca="1" si="13">IF(INDIRECT("Supplier!E"&amp;(FLOOR((CELL("row",A19)-2)/8,1)+1)+1)&lt;&gt;"N",INDIRECT("Supplier!E1"),".")</f>
        <v>.</v>
      </c>
      <c r="D19" s="10" t="str">
        <f t="shared" ca="1" si="2"/>
        <v>-</v>
      </c>
      <c r="E19" s="10" t="str">
        <f t="shared" ca="1" si="5"/>
        <v>-</v>
      </c>
      <c r="F19" s="10" t="str">
        <f t="shared" ca="1" si="6"/>
        <v>-</v>
      </c>
      <c r="G19" s="10" t="str">
        <f t="shared" ca="1" si="7"/>
        <v>-</v>
      </c>
      <c r="H19" s="31" t="str">
        <f t="shared" ca="1" si="8"/>
        <v>-</v>
      </c>
      <c r="I19">
        <f t="shared" ca="1" si="9"/>
        <v>0</v>
      </c>
      <c r="J19">
        <f t="shared" ca="1" si="0"/>
        <v>0</v>
      </c>
      <c r="K19" t="s">
        <v>78</v>
      </c>
      <c r="L19" s="53" t="s">
        <v>78</v>
      </c>
      <c r="M19" t="s">
        <v>78</v>
      </c>
      <c r="N19" t="s">
        <v>78</v>
      </c>
    </row>
    <row r="20" spans="1:14" ht="15" customHeight="1" x14ac:dyDescent="0.25">
      <c r="A20" s="9">
        <f t="shared" ca="1" si="1"/>
        <v>3</v>
      </c>
      <c r="B20" s="10" t="str">
        <f t="shared" ref="B20" ca="1" si="14">B18</f>
        <v>Alinta Direct</v>
      </c>
      <c r="C20" s="10" t="str">
        <f t="shared" ref="C20" ca="1" si="15">IF(INDIRECT("Supplier!F"&amp;(FLOOR((CELL("row",A20)-2)/8,1)+1)+1)&lt;&gt;"N",INDIRECT("Supplier!F1"),".")</f>
        <v>.</v>
      </c>
      <c r="D20" s="10" t="str">
        <f t="shared" ca="1" si="2"/>
        <v>-</v>
      </c>
      <c r="E20" s="10" t="str">
        <f t="shared" ca="1" si="5"/>
        <v>-</v>
      </c>
      <c r="F20" s="10" t="str">
        <f t="shared" ca="1" si="6"/>
        <v>-</v>
      </c>
      <c r="G20" s="10" t="str">
        <f t="shared" ca="1" si="7"/>
        <v>-</v>
      </c>
      <c r="H20" s="31" t="str">
        <f t="shared" ca="1" si="8"/>
        <v>-</v>
      </c>
      <c r="I20">
        <f t="shared" ca="1" si="9"/>
        <v>0</v>
      </c>
      <c r="J20">
        <f t="shared" ca="1" si="0"/>
        <v>0</v>
      </c>
      <c r="K20" t="s">
        <v>78</v>
      </c>
      <c r="L20" s="53" t="s">
        <v>78</v>
      </c>
      <c r="M20" t="s">
        <v>78</v>
      </c>
      <c r="N20" t="s">
        <v>78</v>
      </c>
    </row>
    <row r="21" spans="1:14" ht="15" customHeight="1" x14ac:dyDescent="0.25">
      <c r="A21" s="9">
        <f t="shared" ca="1" si="1"/>
        <v>3</v>
      </c>
      <c r="B21" s="10" t="str">
        <f t="shared" ref="B21" ca="1" si="16">B18</f>
        <v>Alinta Direct</v>
      </c>
      <c r="C21" s="10" t="str">
        <f t="shared" ref="C21" ca="1" si="17">IF(INDIRECT("Supplier!G"&amp;(FLOOR((CELL("row",A21)-2)/8,1)+1)+1)&lt;&gt;"N",INDIRECT("Supplier!G1"),".")</f>
        <v>.</v>
      </c>
      <c r="D21" s="10" t="str">
        <f t="shared" ca="1" si="2"/>
        <v>-</v>
      </c>
      <c r="E21" s="10" t="str">
        <f t="shared" ca="1" si="5"/>
        <v>-</v>
      </c>
      <c r="F21" s="10" t="str">
        <f t="shared" ca="1" si="6"/>
        <v>-</v>
      </c>
      <c r="G21" s="10" t="str">
        <f t="shared" ca="1" si="7"/>
        <v>-</v>
      </c>
      <c r="H21" s="31" t="str">
        <f t="shared" ca="1" si="8"/>
        <v>-</v>
      </c>
      <c r="I21">
        <f t="shared" ca="1" si="9"/>
        <v>0</v>
      </c>
      <c r="J21">
        <f t="shared" ca="1" si="0"/>
        <v>0</v>
      </c>
      <c r="K21" t="s">
        <v>78</v>
      </c>
      <c r="L21" s="53" t="s">
        <v>78</v>
      </c>
      <c r="M21" t="s">
        <v>78</v>
      </c>
      <c r="N21" t="s">
        <v>78</v>
      </c>
    </row>
    <row r="22" spans="1:14" ht="15" customHeight="1" x14ac:dyDescent="0.25">
      <c r="A22" s="9">
        <f t="shared" ca="1" si="1"/>
        <v>3</v>
      </c>
      <c r="B22" s="10" t="str">
        <f t="shared" ref="B22" ca="1" si="18">B18</f>
        <v>Alinta Direct</v>
      </c>
      <c r="C22" s="10" t="str">
        <f t="shared" ref="C22" ca="1" si="19">IF(INDIRECT("Supplier!H"&amp;(FLOOR((CELL("row",A22)-2)/8,1)+1)+1)&lt;&gt;"N",INDIRECT("Supplier!H1"),".")</f>
        <v>SA</v>
      </c>
      <c r="D22" s="10">
        <v>32</v>
      </c>
      <c r="E22" s="10">
        <v>14.5</v>
      </c>
      <c r="F22" s="10">
        <v>72.203999999999994</v>
      </c>
      <c r="G22" s="10">
        <v>72.203999999999994</v>
      </c>
      <c r="H22" s="31">
        <v>7</v>
      </c>
      <c r="I22">
        <v>0</v>
      </c>
      <c r="J22">
        <f t="shared" ca="1" si="0"/>
        <v>1</v>
      </c>
      <c r="K22" s="54" t="s">
        <v>106</v>
      </c>
      <c r="L22" s="53" t="s">
        <v>78</v>
      </c>
      <c r="M22" t="s">
        <v>78</v>
      </c>
      <c r="N22" t="s">
        <v>78</v>
      </c>
    </row>
    <row r="23" spans="1:14" ht="15" customHeight="1" x14ac:dyDescent="0.25">
      <c r="A23" s="9">
        <f t="shared" ca="1" si="1"/>
        <v>3</v>
      </c>
      <c r="B23" s="10" t="str">
        <f t="shared" ref="B23" ca="1" si="20">B18</f>
        <v>Alinta Direct</v>
      </c>
      <c r="C23" s="10" t="str">
        <f t="shared" ref="C23" ca="1" si="21">IF(INDIRECT("Supplier!I"&amp;(FLOOR((CELL("row",A23)-2)/8,1)+1)+1)&lt;&gt;"N",INDIRECT("Supplier!I1"),".")</f>
        <v>.</v>
      </c>
      <c r="D23" s="10" t="str">
        <f t="shared" ca="1" si="2"/>
        <v>-</v>
      </c>
      <c r="E23" s="10" t="str">
        <f t="shared" ref="E23:E28" ca="1" si="22">IF(C23 = ".", "-","" )</f>
        <v>-</v>
      </c>
      <c r="F23" s="10" t="str">
        <f t="shared" ca="1" si="6"/>
        <v>-</v>
      </c>
      <c r="G23" s="10" t="str">
        <f t="shared" ca="1" si="7"/>
        <v>-</v>
      </c>
      <c r="H23" s="31" t="str">
        <f t="shared" ref="H23:H28" ca="1" si="23">IF(C23 = ".", "-","" )</f>
        <v>-</v>
      </c>
      <c r="I23">
        <f t="shared" ref="I23:I28" ca="1" si="24">IF(C23 &lt;&gt; ".", 1, 0)</f>
        <v>0</v>
      </c>
      <c r="J23">
        <f t="shared" ca="1" si="0"/>
        <v>0</v>
      </c>
      <c r="K23" t="s">
        <v>78</v>
      </c>
      <c r="L23" s="53" t="s">
        <v>78</v>
      </c>
      <c r="M23" t="s">
        <v>78</v>
      </c>
      <c r="N23" t="s">
        <v>78</v>
      </c>
    </row>
    <row r="24" spans="1:14" ht="15" customHeight="1" x14ac:dyDescent="0.25">
      <c r="A24" s="9">
        <f t="shared" ca="1" si="1"/>
        <v>3</v>
      </c>
      <c r="B24" s="10" t="str">
        <f t="shared" ref="B24" ca="1" si="25">B18</f>
        <v>Alinta Direct</v>
      </c>
      <c r="C24" s="10" t="str">
        <f t="shared" ref="C24" ca="1" si="26">IF(INDIRECT("Supplier!J"&amp;(FLOOR((CELL("row",A24)-2)/8,1)+1)+1)&lt;&gt;"N",INDIRECT("Supplier!J1"),".")</f>
        <v>.</v>
      </c>
      <c r="D24" s="10" t="str">
        <f t="shared" ca="1" si="2"/>
        <v>-</v>
      </c>
      <c r="E24" s="10" t="str">
        <f t="shared" ca="1" si="22"/>
        <v>-</v>
      </c>
      <c r="F24" s="10" t="str">
        <f t="shared" ca="1" si="6"/>
        <v>-</v>
      </c>
      <c r="G24" s="10" t="str">
        <f t="shared" ca="1" si="7"/>
        <v>-</v>
      </c>
      <c r="H24" s="31" t="str">
        <f t="shared" ca="1" si="23"/>
        <v>-</v>
      </c>
      <c r="I24">
        <f t="shared" ca="1" si="24"/>
        <v>0</v>
      </c>
      <c r="J24">
        <f t="shared" ca="1" si="0"/>
        <v>0</v>
      </c>
      <c r="K24" t="s">
        <v>78</v>
      </c>
      <c r="L24" s="53" t="s">
        <v>78</v>
      </c>
      <c r="M24" t="s">
        <v>78</v>
      </c>
      <c r="N24" t="s">
        <v>78</v>
      </c>
    </row>
    <row r="25" spans="1:14" ht="15" customHeight="1" x14ac:dyDescent="0.25">
      <c r="A25" s="9">
        <f t="shared" ca="1" si="1"/>
        <v>3</v>
      </c>
      <c r="B25" s="10" t="str">
        <f t="shared" ref="B25" ca="1" si="27">B18</f>
        <v>Alinta Direct</v>
      </c>
      <c r="C25" s="10" t="str">
        <f t="shared" ref="C25" ca="1" si="28">IF(INDIRECT("Supplier!K"&amp;(FLOOR((CELL("row",A25)-2)/8,1)+1)+1)&lt;&gt;"N",INDIRECT("Supplier!K1"),".")</f>
        <v>.</v>
      </c>
      <c r="D25" s="10" t="str">
        <f t="shared" ca="1" si="2"/>
        <v>-</v>
      </c>
      <c r="E25" s="10" t="str">
        <f t="shared" ca="1" si="22"/>
        <v>-</v>
      </c>
      <c r="F25" s="10" t="str">
        <f t="shared" ca="1" si="6"/>
        <v>-</v>
      </c>
      <c r="G25" s="10" t="str">
        <f t="shared" ca="1" si="7"/>
        <v>-</v>
      </c>
      <c r="H25" s="31" t="str">
        <f t="shared" ca="1" si="23"/>
        <v>-</v>
      </c>
      <c r="I25">
        <f t="shared" ca="1" si="24"/>
        <v>0</v>
      </c>
      <c r="J25">
        <f t="shared" ca="1" si="0"/>
        <v>0</v>
      </c>
      <c r="K25" t="s">
        <v>78</v>
      </c>
      <c r="L25" s="53" t="s">
        <v>78</v>
      </c>
      <c r="M25" t="s">
        <v>78</v>
      </c>
      <c r="N25" t="s">
        <v>78</v>
      </c>
    </row>
    <row r="26" spans="1:14" ht="15" customHeight="1" x14ac:dyDescent="0.25">
      <c r="A26" s="35">
        <f t="shared" ca="1" si="1"/>
        <v>4</v>
      </c>
      <c r="B26" s="12" t="str">
        <f t="shared" ref="B26" ca="1" si="29">INDIRECT("Supplier!B" &amp; (FLOOR((CELL("row",  A26) - 2)  / 8, 1) + 1) + 1)</f>
        <v>Aurora Energy</v>
      </c>
      <c r="C26" s="12" t="str">
        <f t="shared" ref="C26" ca="1" si="30">IF(INDIRECT("Supplier!D"&amp;(FLOOR((CELL("row",A26)-2)/8,1)+1)+1)&lt;&gt;"N",INDIRECT("Supplier!D1"),".")</f>
        <v>.</v>
      </c>
      <c r="D26" s="10" t="str">
        <f t="shared" ca="1" si="2"/>
        <v>-</v>
      </c>
      <c r="E26" s="10" t="str">
        <f t="shared" ca="1" si="22"/>
        <v>-</v>
      </c>
      <c r="F26" s="10" t="str">
        <f t="shared" ca="1" si="6"/>
        <v>-</v>
      </c>
      <c r="G26" s="10" t="str">
        <f t="shared" ca="1" si="7"/>
        <v>-</v>
      </c>
      <c r="H26" s="31" t="str">
        <f t="shared" ca="1" si="23"/>
        <v>-</v>
      </c>
      <c r="I26">
        <f t="shared" ca="1" si="24"/>
        <v>0</v>
      </c>
      <c r="J26">
        <f t="shared" ca="1" si="0"/>
        <v>0</v>
      </c>
      <c r="K26" t="s">
        <v>78</v>
      </c>
      <c r="L26" s="53" t="s">
        <v>78</v>
      </c>
      <c r="M26" t="s">
        <v>78</v>
      </c>
      <c r="N26" t="s">
        <v>78</v>
      </c>
    </row>
    <row r="27" spans="1:14" ht="15" customHeight="1" x14ac:dyDescent="0.25">
      <c r="A27" s="35">
        <f t="shared" ca="1" si="1"/>
        <v>4</v>
      </c>
      <c r="B27" s="12" t="str">
        <f t="shared" ref="B27" ca="1" si="31">B26</f>
        <v>Aurora Energy</v>
      </c>
      <c r="C27" s="12" t="str">
        <f t="shared" ref="C27" ca="1" si="32">IF(INDIRECT("Supplier!E"&amp;(FLOOR((CELL("row",A27)-2)/8,1)+1)+1)&lt;&gt;"N",INDIRECT("Supplier!E1"),".")</f>
        <v>.</v>
      </c>
      <c r="D27" s="10" t="str">
        <f t="shared" ca="1" si="2"/>
        <v>-</v>
      </c>
      <c r="E27" s="10" t="str">
        <f t="shared" ca="1" si="22"/>
        <v>-</v>
      </c>
      <c r="F27" s="10" t="str">
        <f t="shared" ca="1" si="6"/>
        <v>-</v>
      </c>
      <c r="G27" s="10" t="str">
        <f t="shared" ca="1" si="7"/>
        <v>-</v>
      </c>
      <c r="H27" s="31" t="str">
        <f t="shared" ca="1" si="23"/>
        <v>-</v>
      </c>
      <c r="I27">
        <f t="shared" ca="1" si="24"/>
        <v>0</v>
      </c>
      <c r="J27">
        <f t="shared" ca="1" si="0"/>
        <v>0</v>
      </c>
      <c r="K27" t="s">
        <v>78</v>
      </c>
      <c r="L27" s="53" t="s">
        <v>78</v>
      </c>
      <c r="M27" t="s">
        <v>78</v>
      </c>
      <c r="N27" t="s">
        <v>78</v>
      </c>
    </row>
    <row r="28" spans="1:14" ht="15" customHeight="1" x14ac:dyDescent="0.25">
      <c r="A28" s="35">
        <f t="shared" ca="1" si="1"/>
        <v>4</v>
      </c>
      <c r="B28" s="12" t="str">
        <f t="shared" ref="B28" ca="1" si="33">B26</f>
        <v>Aurora Energy</v>
      </c>
      <c r="C28" s="12" t="str">
        <f t="shared" ref="C28" ca="1" si="34">IF(INDIRECT("Supplier!F"&amp;(FLOOR((CELL("row",A28)-2)/8,1)+1)+1)&lt;&gt;"N",INDIRECT("Supplier!F1"),".")</f>
        <v>.</v>
      </c>
      <c r="D28" s="10" t="str">
        <f t="shared" ca="1" si="2"/>
        <v>-</v>
      </c>
      <c r="E28" s="10" t="str">
        <f t="shared" ca="1" si="22"/>
        <v>-</v>
      </c>
      <c r="F28" s="10" t="str">
        <f t="shared" ca="1" si="6"/>
        <v>-</v>
      </c>
      <c r="G28" s="10" t="str">
        <f t="shared" ca="1" si="7"/>
        <v>-</v>
      </c>
      <c r="H28" s="31" t="str">
        <f t="shared" ca="1" si="23"/>
        <v>-</v>
      </c>
      <c r="I28">
        <f t="shared" ca="1" si="24"/>
        <v>0</v>
      </c>
      <c r="J28">
        <f t="shared" ca="1" si="0"/>
        <v>0</v>
      </c>
      <c r="K28" t="s">
        <v>78</v>
      </c>
      <c r="L28" s="53" t="s">
        <v>78</v>
      </c>
      <c r="M28" t="s">
        <v>78</v>
      </c>
      <c r="N28" t="s">
        <v>78</v>
      </c>
    </row>
    <row r="29" spans="1:14" ht="15" customHeight="1" x14ac:dyDescent="0.25">
      <c r="A29" s="35">
        <f t="shared" ca="1" si="1"/>
        <v>4</v>
      </c>
      <c r="B29" s="12" t="str">
        <f t="shared" ref="B29" ca="1" si="35">B26</f>
        <v>Aurora Energy</v>
      </c>
      <c r="C29" s="12" t="str">
        <f t="shared" ref="C29" ca="1" si="36">IF(INDIRECT("Supplier!G"&amp;(FLOOR((CELL("row",A29)-2)/8,1)+1)+1)&lt;&gt;"N",INDIRECT("Supplier!G1"),".")</f>
        <v>TAS</v>
      </c>
      <c r="D29" s="10">
        <v>27.785</v>
      </c>
      <c r="E29" s="10">
        <v>12.05</v>
      </c>
      <c r="F29" s="10">
        <v>98.558999999999997</v>
      </c>
      <c r="G29" s="10">
        <v>24.189</v>
      </c>
      <c r="H29" s="31">
        <v>22.648</v>
      </c>
      <c r="I29">
        <v>0</v>
      </c>
      <c r="J29">
        <f t="shared" ca="1" si="0"/>
        <v>1</v>
      </c>
      <c r="K29" t="s">
        <v>80</v>
      </c>
      <c r="L29" s="53" t="s">
        <v>78</v>
      </c>
      <c r="M29" t="s">
        <v>81</v>
      </c>
      <c r="N29" t="s">
        <v>78</v>
      </c>
    </row>
    <row r="30" spans="1:14" ht="15" customHeight="1" x14ac:dyDescent="0.25">
      <c r="A30" s="35">
        <f t="shared" ca="1" si="1"/>
        <v>4</v>
      </c>
      <c r="B30" s="12" t="str">
        <f t="shared" ref="B30" ca="1" si="37">B26</f>
        <v>Aurora Energy</v>
      </c>
      <c r="C30" s="12" t="str">
        <f t="shared" ref="C30" ca="1" si="38">IF(INDIRECT("Supplier!H"&amp;(FLOOR((CELL("row",A30)-2)/8,1)+1)+1)&lt;&gt;"N",INDIRECT("Supplier!H1"),".")</f>
        <v>.</v>
      </c>
      <c r="D30" s="10" t="str">
        <f t="shared" ca="1" si="2"/>
        <v>-</v>
      </c>
      <c r="E30" s="10" t="str">
        <f t="shared" ref="E30:E61" ca="1" si="39">IF(C30 = ".", "-","" )</f>
        <v>-</v>
      </c>
      <c r="F30" s="10" t="str">
        <f t="shared" ca="1" si="6"/>
        <v>-</v>
      </c>
      <c r="G30" s="10" t="str">
        <f t="shared" ca="1" si="7"/>
        <v>-</v>
      </c>
      <c r="H30" s="31" t="str">
        <f t="shared" ref="H30:H61" ca="1" si="40">IF(C30 = ".", "-","" )</f>
        <v>-</v>
      </c>
      <c r="I30">
        <f t="shared" ref="I30:I61" ca="1" si="41">IF(C30 &lt;&gt; ".", 1, 0)</f>
        <v>0</v>
      </c>
      <c r="J30">
        <f t="shared" ca="1" si="0"/>
        <v>0</v>
      </c>
      <c r="K30" t="s">
        <v>78</v>
      </c>
      <c r="L30" s="53" t="s">
        <v>78</v>
      </c>
      <c r="M30" t="s">
        <v>78</v>
      </c>
      <c r="N30" t="s">
        <v>78</v>
      </c>
    </row>
    <row r="31" spans="1:14" ht="15" customHeight="1" x14ac:dyDescent="0.25">
      <c r="A31" s="35">
        <f t="shared" ca="1" si="1"/>
        <v>4</v>
      </c>
      <c r="B31" s="12" t="str">
        <f t="shared" ref="B31" ca="1" si="42">B26</f>
        <v>Aurora Energy</v>
      </c>
      <c r="C31" s="12" t="str">
        <f t="shared" ref="C31" ca="1" si="43">IF(INDIRECT("Supplier!I"&amp;(FLOOR((CELL("row",A31)-2)/8,1)+1)+1)&lt;&gt;"N",INDIRECT("Supplier!I1"),".")</f>
        <v>.</v>
      </c>
      <c r="D31" s="10" t="str">
        <f t="shared" ca="1" si="2"/>
        <v>-</v>
      </c>
      <c r="E31" s="10" t="str">
        <f t="shared" ca="1" si="39"/>
        <v>-</v>
      </c>
      <c r="F31" s="10" t="str">
        <f t="shared" ca="1" si="6"/>
        <v>-</v>
      </c>
      <c r="G31" s="10" t="str">
        <f t="shared" ca="1" si="7"/>
        <v>-</v>
      </c>
      <c r="H31" s="31" t="str">
        <f t="shared" ca="1" si="40"/>
        <v>-</v>
      </c>
      <c r="I31">
        <f t="shared" ca="1" si="41"/>
        <v>0</v>
      </c>
      <c r="J31">
        <f t="shared" ca="1" si="0"/>
        <v>0</v>
      </c>
      <c r="K31" t="s">
        <v>78</v>
      </c>
      <c r="L31" s="53" t="s">
        <v>78</v>
      </c>
      <c r="M31" t="s">
        <v>78</v>
      </c>
      <c r="N31" t="s">
        <v>78</v>
      </c>
    </row>
    <row r="32" spans="1:14" ht="15" customHeight="1" x14ac:dyDescent="0.25">
      <c r="A32" s="35">
        <f t="shared" ca="1" si="1"/>
        <v>4</v>
      </c>
      <c r="B32" s="12" t="str">
        <f t="shared" ref="B32" ca="1" si="44">B26</f>
        <v>Aurora Energy</v>
      </c>
      <c r="C32" s="12" t="str">
        <f t="shared" ref="C32" ca="1" si="45">IF(INDIRECT("Supplier!J"&amp;(FLOOR((CELL("row",A32)-2)/8,1)+1)+1)&lt;&gt;"N",INDIRECT("Supplier!J1"),".")</f>
        <v>.</v>
      </c>
      <c r="D32" s="10" t="str">
        <f t="shared" ca="1" si="2"/>
        <v>-</v>
      </c>
      <c r="E32" s="10" t="str">
        <f t="shared" ca="1" si="39"/>
        <v>-</v>
      </c>
      <c r="F32" s="10" t="str">
        <f t="shared" ca="1" si="6"/>
        <v>-</v>
      </c>
      <c r="G32" s="10" t="str">
        <f t="shared" ca="1" si="7"/>
        <v>-</v>
      </c>
      <c r="H32" s="31" t="str">
        <f t="shared" ca="1" si="40"/>
        <v>-</v>
      </c>
      <c r="I32">
        <f t="shared" ca="1" si="41"/>
        <v>0</v>
      </c>
      <c r="J32">
        <f t="shared" ca="1" si="0"/>
        <v>0</v>
      </c>
      <c r="K32" t="s">
        <v>78</v>
      </c>
      <c r="L32" s="53" t="s">
        <v>78</v>
      </c>
      <c r="M32" t="s">
        <v>78</v>
      </c>
      <c r="N32" t="s">
        <v>78</v>
      </c>
    </row>
    <row r="33" spans="1:14" ht="15" customHeight="1" x14ac:dyDescent="0.25">
      <c r="A33" s="35">
        <f t="shared" ca="1" si="1"/>
        <v>4</v>
      </c>
      <c r="B33" s="12" t="str">
        <f t="shared" ref="B33" ca="1" si="46">B26</f>
        <v>Aurora Energy</v>
      </c>
      <c r="C33" s="12" t="str">
        <f t="shared" ref="C33" ca="1" si="47">IF(INDIRECT("Supplier!K"&amp;(FLOOR((CELL("row",A33)-2)/8,1)+1)+1)&lt;&gt;"N",INDIRECT("Supplier!K1"),".")</f>
        <v>.</v>
      </c>
      <c r="D33" s="10" t="str">
        <f t="shared" ca="1" si="2"/>
        <v>-</v>
      </c>
      <c r="E33" s="10" t="str">
        <f t="shared" ca="1" si="39"/>
        <v>-</v>
      </c>
      <c r="F33" s="10" t="str">
        <f t="shared" ca="1" si="6"/>
        <v>-</v>
      </c>
      <c r="G33" s="10" t="str">
        <f t="shared" ca="1" si="7"/>
        <v>-</v>
      </c>
      <c r="H33" s="31" t="str">
        <f t="shared" ca="1" si="40"/>
        <v>-</v>
      </c>
      <c r="I33">
        <f t="shared" ca="1" si="41"/>
        <v>0</v>
      </c>
      <c r="J33">
        <f t="shared" ca="1" si="0"/>
        <v>0</v>
      </c>
      <c r="K33" t="s">
        <v>78</v>
      </c>
      <c r="L33" s="53" t="s">
        <v>78</v>
      </c>
      <c r="M33" t="s">
        <v>78</v>
      </c>
      <c r="N33" t="s">
        <v>78</v>
      </c>
    </row>
    <row r="34" spans="1:14" ht="15" customHeight="1" x14ac:dyDescent="0.25">
      <c r="A34" s="9">
        <f t="shared" ca="1" si="1"/>
        <v>5</v>
      </c>
      <c r="B34" s="10" t="str">
        <f t="shared" ref="B34" ca="1" si="48">INDIRECT("Supplier!B" &amp; (FLOOR((CELL("row",  A34) - 2)  / 8, 1) + 1) + 1)</f>
        <v>Australian Power and Gas</v>
      </c>
      <c r="C34" s="10" t="str">
        <f t="shared" ref="C34" ca="1" si="49">IF(INDIRECT("Supplier!D"&amp;(FLOOR((CELL("row",A34)-2)/8,1)+1)+1)&lt;&gt;"N",INDIRECT("Supplier!D1"),".")</f>
        <v>QLD</v>
      </c>
      <c r="D34" s="10">
        <v>28.84</v>
      </c>
      <c r="E34" s="10">
        <v>13.76</v>
      </c>
      <c r="F34" s="10">
        <v>0.29099999999999998</v>
      </c>
      <c r="G34" s="10">
        <v>0.29099999999999998</v>
      </c>
      <c r="H34" s="31">
        <v>8</v>
      </c>
      <c r="I34">
        <f t="shared" ca="1" si="41"/>
        <v>1</v>
      </c>
      <c r="J34">
        <f t="shared" ca="1" si="0"/>
        <v>1</v>
      </c>
      <c r="K34" s="54" t="s">
        <v>107</v>
      </c>
      <c r="L34" s="53" t="s">
        <v>78</v>
      </c>
      <c r="M34" t="s">
        <v>109</v>
      </c>
      <c r="N34" t="s">
        <v>78</v>
      </c>
    </row>
    <row r="35" spans="1:14" x14ac:dyDescent="0.25">
      <c r="A35" s="9">
        <f t="shared" ca="1" si="1"/>
        <v>5</v>
      </c>
      <c r="B35" s="10" t="str">
        <f t="shared" ref="B35" ca="1" si="50">B34</f>
        <v>Australian Power and Gas</v>
      </c>
      <c r="C35" s="10" t="str">
        <f t="shared" ref="C35" ca="1" si="51">IF(INDIRECT("Supplier!E"&amp;(FLOOR((CELL("row",A35)-2)/8,1)+1)+1)&lt;&gt;"N",INDIRECT("Supplier!E1"),".")</f>
        <v>NSW</v>
      </c>
      <c r="D35" s="10">
        <v>31.42</v>
      </c>
      <c r="E35" s="10">
        <v>12.44</v>
      </c>
      <c r="F35" s="10">
        <v>69.08</v>
      </c>
      <c r="G35" s="10">
        <v>69.08</v>
      </c>
      <c r="H35" s="31">
        <v>0</v>
      </c>
      <c r="I35">
        <f t="shared" ca="1" si="41"/>
        <v>1</v>
      </c>
      <c r="J35">
        <f t="shared" ca="1" si="0"/>
        <v>1</v>
      </c>
      <c r="K35" t="s">
        <v>108</v>
      </c>
      <c r="L35" s="53" t="s">
        <v>78</v>
      </c>
      <c r="M35" t="s">
        <v>109</v>
      </c>
      <c r="N35" t="s">
        <v>78</v>
      </c>
    </row>
    <row r="36" spans="1:14" x14ac:dyDescent="0.25">
      <c r="A36" s="9">
        <f t="shared" ca="1" si="1"/>
        <v>5</v>
      </c>
      <c r="B36" s="10" t="str">
        <f t="shared" ref="B36" ca="1" si="52">B34</f>
        <v>Australian Power and Gas</v>
      </c>
      <c r="C36" s="10" t="str">
        <f t="shared" ref="C36" ca="1" si="53">IF(INDIRECT("Supplier!F"&amp;(FLOOR((CELL("row",A36)-2)/8,1)+1)+1)&lt;&gt;"N",INDIRECT("Supplier!F1"),".")</f>
        <v>VIC</v>
      </c>
      <c r="D36" s="10">
        <v>24.22</v>
      </c>
      <c r="E36" s="10">
        <v>24.22</v>
      </c>
      <c r="F36" s="10">
        <v>79.98</v>
      </c>
      <c r="G36" s="10">
        <v>79.98</v>
      </c>
      <c r="H36" s="31">
        <f>D36</f>
        <v>24.22</v>
      </c>
      <c r="I36">
        <f t="shared" ca="1" si="41"/>
        <v>1</v>
      </c>
      <c r="J36">
        <f t="shared" ca="1" si="0"/>
        <v>1</v>
      </c>
      <c r="K36" t="s">
        <v>110</v>
      </c>
      <c r="L36" s="53" t="s">
        <v>78</v>
      </c>
      <c r="M36" t="s">
        <v>109</v>
      </c>
      <c r="N36" t="s">
        <v>78</v>
      </c>
    </row>
    <row r="37" spans="1:14" x14ac:dyDescent="0.25">
      <c r="A37" s="9">
        <f t="shared" ca="1" si="1"/>
        <v>5</v>
      </c>
      <c r="B37" s="10" t="str">
        <f t="shared" ref="B37" ca="1" si="54">B34</f>
        <v>Australian Power and Gas</v>
      </c>
      <c r="C37" s="10" t="str">
        <f t="shared" ref="C37" ca="1" si="55">IF(INDIRECT("Supplier!G"&amp;(FLOOR((CELL("row",A37)-2)/8,1)+1)+1)&lt;&gt;"N",INDIRECT("Supplier!G1"),".")</f>
        <v>.</v>
      </c>
      <c r="D37" s="10" t="str">
        <f t="shared" ca="1" si="2"/>
        <v>-</v>
      </c>
      <c r="E37" s="10" t="str">
        <f t="shared" ca="1" si="39"/>
        <v>-</v>
      </c>
      <c r="F37" s="10" t="str">
        <f t="shared" ca="1" si="6"/>
        <v>-</v>
      </c>
      <c r="G37" s="10" t="str">
        <f t="shared" ca="1" si="7"/>
        <v>-</v>
      </c>
      <c r="H37" s="31" t="str">
        <f t="shared" ca="1" si="40"/>
        <v>-</v>
      </c>
      <c r="I37">
        <f t="shared" ca="1" si="41"/>
        <v>0</v>
      </c>
      <c r="J37">
        <f t="shared" ca="1" si="0"/>
        <v>0</v>
      </c>
      <c r="K37" t="s">
        <v>78</v>
      </c>
      <c r="L37" s="53" t="s">
        <v>78</v>
      </c>
      <c r="M37" t="s">
        <v>78</v>
      </c>
      <c r="N37" t="s">
        <v>78</v>
      </c>
    </row>
    <row r="38" spans="1:14" x14ac:dyDescent="0.25">
      <c r="A38" s="9">
        <f t="shared" ca="1" si="1"/>
        <v>5</v>
      </c>
      <c r="B38" s="10" t="str">
        <f t="shared" ref="B38" ca="1" si="56">B34</f>
        <v>Australian Power and Gas</v>
      </c>
      <c r="C38" s="10" t="str">
        <f t="shared" ref="C38" ca="1" si="57">IF(INDIRECT("Supplier!H"&amp;(FLOOR((CELL("row",A38)-2)/8,1)+1)+1)&lt;&gt;"N",INDIRECT("Supplier!H1"),".")</f>
        <v>.</v>
      </c>
      <c r="D38" s="10" t="str">
        <f t="shared" ca="1" si="2"/>
        <v>-</v>
      </c>
      <c r="E38" s="10" t="str">
        <f t="shared" ca="1" si="39"/>
        <v>-</v>
      </c>
      <c r="F38" s="10" t="str">
        <f t="shared" ca="1" si="6"/>
        <v>-</v>
      </c>
      <c r="G38" s="10" t="str">
        <f t="shared" ca="1" si="7"/>
        <v>-</v>
      </c>
      <c r="H38" s="31" t="str">
        <f t="shared" ca="1" si="40"/>
        <v>-</v>
      </c>
      <c r="I38">
        <f t="shared" ca="1" si="41"/>
        <v>0</v>
      </c>
      <c r="J38">
        <f t="shared" ca="1" si="0"/>
        <v>0</v>
      </c>
      <c r="K38" t="s">
        <v>78</v>
      </c>
      <c r="L38" s="53" t="s">
        <v>78</v>
      </c>
      <c r="M38" t="s">
        <v>78</v>
      </c>
      <c r="N38" t="s">
        <v>78</v>
      </c>
    </row>
    <row r="39" spans="1:14" x14ac:dyDescent="0.25">
      <c r="A39" s="9">
        <f t="shared" ca="1" si="1"/>
        <v>5</v>
      </c>
      <c r="B39" s="10" t="str">
        <f t="shared" ref="B39" ca="1" si="58">B34</f>
        <v>Australian Power and Gas</v>
      </c>
      <c r="C39" s="10" t="str">
        <f t="shared" ref="C39" ca="1" si="59">IF(INDIRECT("Supplier!I"&amp;(FLOOR((CELL("row",A39)-2)/8,1)+1)+1)&lt;&gt;"N",INDIRECT("Supplier!I1"),".")</f>
        <v>.</v>
      </c>
      <c r="D39" s="10" t="str">
        <f t="shared" ca="1" si="2"/>
        <v>-</v>
      </c>
      <c r="E39" s="10" t="str">
        <f t="shared" ca="1" si="39"/>
        <v>-</v>
      </c>
      <c r="F39" s="10" t="str">
        <f t="shared" ca="1" si="6"/>
        <v>-</v>
      </c>
      <c r="G39" s="10" t="str">
        <f t="shared" ca="1" si="7"/>
        <v>-</v>
      </c>
      <c r="H39" s="31" t="str">
        <f t="shared" ca="1" si="40"/>
        <v>-</v>
      </c>
      <c r="I39">
        <f t="shared" ca="1" si="41"/>
        <v>0</v>
      </c>
      <c r="J39">
        <f t="shared" ca="1" si="0"/>
        <v>0</v>
      </c>
      <c r="K39" t="s">
        <v>78</v>
      </c>
      <c r="L39" s="53" t="s">
        <v>78</v>
      </c>
      <c r="M39" t="s">
        <v>78</v>
      </c>
      <c r="N39" t="s">
        <v>78</v>
      </c>
    </row>
    <row r="40" spans="1:14" x14ac:dyDescent="0.25">
      <c r="A40" s="9">
        <f t="shared" ca="1" si="1"/>
        <v>5</v>
      </c>
      <c r="B40" s="10" t="str">
        <f t="shared" ref="B40" ca="1" si="60">B34</f>
        <v>Australian Power and Gas</v>
      </c>
      <c r="C40" s="10" t="str">
        <f t="shared" ref="C40" ca="1" si="61">IF(INDIRECT("Supplier!J"&amp;(FLOOR((CELL("row",A40)-2)/8,1)+1)+1)&lt;&gt;"N",INDIRECT("Supplier!J1"),".")</f>
        <v>.</v>
      </c>
      <c r="D40" s="10" t="str">
        <f t="shared" ca="1" si="2"/>
        <v>-</v>
      </c>
      <c r="E40" s="10" t="str">
        <f t="shared" ca="1" si="39"/>
        <v>-</v>
      </c>
      <c r="F40" s="10" t="str">
        <f t="shared" ca="1" si="6"/>
        <v>-</v>
      </c>
      <c r="G40" s="10" t="str">
        <f t="shared" ca="1" si="7"/>
        <v>-</v>
      </c>
      <c r="H40" s="31" t="str">
        <f t="shared" ca="1" si="40"/>
        <v>-</v>
      </c>
      <c r="I40">
        <f t="shared" ca="1" si="41"/>
        <v>0</v>
      </c>
      <c r="J40">
        <f t="shared" ca="1" si="0"/>
        <v>0</v>
      </c>
      <c r="K40" t="s">
        <v>78</v>
      </c>
      <c r="L40" s="53" t="s">
        <v>78</v>
      </c>
      <c r="M40" t="s">
        <v>78</v>
      </c>
      <c r="N40" t="s">
        <v>78</v>
      </c>
    </row>
    <row r="41" spans="1:14" x14ac:dyDescent="0.25">
      <c r="A41" s="9">
        <f t="shared" ca="1" si="1"/>
        <v>5</v>
      </c>
      <c r="B41" s="10" t="str">
        <f t="shared" ref="B41" ca="1" si="62">B34</f>
        <v>Australian Power and Gas</v>
      </c>
      <c r="C41" s="10" t="str">
        <f t="shared" ref="C41" ca="1" si="63">IF(INDIRECT("Supplier!K"&amp;(FLOOR((CELL("row",A41)-2)/8,1)+1)+1)&lt;&gt;"N",INDIRECT("Supplier!K1"),".")</f>
        <v>.</v>
      </c>
      <c r="D41" s="10" t="str">
        <f t="shared" ca="1" si="2"/>
        <v>-</v>
      </c>
      <c r="E41" s="10" t="str">
        <f t="shared" ca="1" si="39"/>
        <v>-</v>
      </c>
      <c r="F41" s="10" t="str">
        <f t="shared" ca="1" si="6"/>
        <v>-</v>
      </c>
      <c r="G41" s="10" t="str">
        <f t="shared" ca="1" si="7"/>
        <v>-</v>
      </c>
      <c r="H41" s="31" t="str">
        <f t="shared" ca="1" si="40"/>
        <v>-</v>
      </c>
      <c r="I41">
        <f t="shared" ca="1" si="41"/>
        <v>0</v>
      </c>
      <c r="J41">
        <f t="shared" ca="1" si="0"/>
        <v>0</v>
      </c>
      <c r="K41" t="s">
        <v>78</v>
      </c>
      <c r="L41" s="53" t="s">
        <v>78</v>
      </c>
      <c r="M41" t="s">
        <v>78</v>
      </c>
      <c r="N41" t="s">
        <v>78</v>
      </c>
    </row>
    <row r="42" spans="1:14" x14ac:dyDescent="0.25">
      <c r="A42" s="35">
        <f t="shared" ca="1" si="1"/>
        <v>6</v>
      </c>
      <c r="B42" s="12" t="str">
        <f t="shared" ref="B42" ca="1" si="64">INDIRECT("Supplier!B" &amp; (FLOOR((CELL("row",  A42) - 2)  / 8, 1) + 1) + 1)</f>
        <v>Click Energy</v>
      </c>
      <c r="C42" s="12" t="str">
        <f t="shared" ref="C42" ca="1" si="65">IF(INDIRECT("Supplier!D"&amp;(FLOOR((CELL("row",A42)-2)/8,1)+1)+1)&lt;&gt;"N",INDIRECT("Supplier!D1"),".")</f>
        <v>QLD</v>
      </c>
      <c r="D42" s="10" t="str">
        <f t="shared" ca="1" si="2"/>
        <v/>
      </c>
      <c r="E42" s="10" t="str">
        <f t="shared" ca="1" si="39"/>
        <v/>
      </c>
      <c r="F42" s="10" t="str">
        <f t="shared" ca="1" si="6"/>
        <v/>
      </c>
      <c r="G42" s="10" t="str">
        <f t="shared" ca="1" si="7"/>
        <v/>
      </c>
      <c r="H42" s="31" t="str">
        <f t="shared" ca="1" si="40"/>
        <v/>
      </c>
      <c r="I42">
        <f t="shared" ca="1" si="41"/>
        <v>1</v>
      </c>
      <c r="J42">
        <f t="shared" ca="1" si="0"/>
        <v>1</v>
      </c>
      <c r="K42" t="s">
        <v>78</v>
      </c>
      <c r="L42" s="53" t="s">
        <v>78</v>
      </c>
      <c r="M42" t="s">
        <v>78</v>
      </c>
      <c r="N42" t="s">
        <v>78</v>
      </c>
    </row>
    <row r="43" spans="1:14" x14ac:dyDescent="0.25">
      <c r="A43" s="35">
        <f t="shared" ca="1" si="1"/>
        <v>6</v>
      </c>
      <c r="B43" s="12" t="str">
        <f t="shared" ref="B43" ca="1" si="66">B42</f>
        <v>Click Energy</v>
      </c>
      <c r="C43" s="12" t="str">
        <f t="shared" ref="C43" ca="1" si="67">IF(INDIRECT("Supplier!E"&amp;(FLOOR((CELL("row",A43)-2)/8,1)+1)+1)&lt;&gt;"N",INDIRECT("Supplier!E1"),".")</f>
        <v>.</v>
      </c>
      <c r="D43" s="10" t="str">
        <f t="shared" ca="1" si="2"/>
        <v>-</v>
      </c>
      <c r="E43" s="10" t="str">
        <f t="shared" ca="1" si="39"/>
        <v>-</v>
      </c>
      <c r="F43" s="10" t="str">
        <f t="shared" ca="1" si="6"/>
        <v>-</v>
      </c>
      <c r="G43" s="10" t="str">
        <f t="shared" ca="1" si="7"/>
        <v>-</v>
      </c>
      <c r="H43" s="31" t="str">
        <f t="shared" ca="1" si="40"/>
        <v>-</v>
      </c>
      <c r="I43">
        <f t="shared" ca="1" si="41"/>
        <v>0</v>
      </c>
      <c r="J43">
        <f t="shared" ca="1" si="0"/>
        <v>0</v>
      </c>
      <c r="K43" t="s">
        <v>78</v>
      </c>
      <c r="L43" s="53" t="s">
        <v>78</v>
      </c>
      <c r="M43" t="s">
        <v>78</v>
      </c>
      <c r="N43" t="s">
        <v>78</v>
      </c>
    </row>
    <row r="44" spans="1:14" x14ac:dyDescent="0.25">
      <c r="A44" s="35">
        <f t="shared" ca="1" si="1"/>
        <v>6</v>
      </c>
      <c r="B44" s="12" t="str">
        <f t="shared" ref="B44" ca="1" si="68">B42</f>
        <v>Click Energy</v>
      </c>
      <c r="C44" s="12" t="str">
        <f t="shared" ref="C44" ca="1" si="69">IF(INDIRECT("Supplier!F"&amp;(FLOOR((CELL("row",A44)-2)/8,1)+1)+1)&lt;&gt;"N",INDIRECT("Supplier!F1"),".")</f>
        <v>VIC</v>
      </c>
      <c r="D44" s="10" t="str">
        <f t="shared" ca="1" si="2"/>
        <v/>
      </c>
      <c r="E44" s="10" t="str">
        <f t="shared" ca="1" si="39"/>
        <v/>
      </c>
      <c r="F44" s="10" t="str">
        <f t="shared" ca="1" si="6"/>
        <v/>
      </c>
      <c r="G44" s="10" t="str">
        <f t="shared" ca="1" si="7"/>
        <v/>
      </c>
      <c r="H44" s="31" t="str">
        <f t="shared" ca="1" si="40"/>
        <v/>
      </c>
      <c r="I44">
        <f t="shared" ca="1" si="41"/>
        <v>1</v>
      </c>
      <c r="J44">
        <f t="shared" ca="1" si="0"/>
        <v>1</v>
      </c>
      <c r="K44" t="s">
        <v>78</v>
      </c>
      <c r="L44" s="53" t="s">
        <v>78</v>
      </c>
      <c r="M44" t="s">
        <v>78</v>
      </c>
      <c r="N44" t="s">
        <v>78</v>
      </c>
    </row>
    <row r="45" spans="1:14" x14ac:dyDescent="0.25">
      <c r="A45" s="35">
        <f t="shared" ca="1" si="1"/>
        <v>6</v>
      </c>
      <c r="B45" s="12" t="str">
        <f t="shared" ref="B45" ca="1" si="70">B42</f>
        <v>Click Energy</v>
      </c>
      <c r="C45" s="12" t="str">
        <f t="shared" ref="C45" ca="1" si="71">IF(INDIRECT("Supplier!G"&amp;(FLOOR((CELL("row",A45)-2)/8,1)+1)+1)&lt;&gt;"N",INDIRECT("Supplier!G1"),".")</f>
        <v>.</v>
      </c>
      <c r="D45" s="10" t="str">
        <f t="shared" ca="1" si="2"/>
        <v>-</v>
      </c>
      <c r="E45" s="10" t="str">
        <f t="shared" ca="1" si="39"/>
        <v>-</v>
      </c>
      <c r="F45" s="10" t="str">
        <f t="shared" ca="1" si="6"/>
        <v>-</v>
      </c>
      <c r="G45" s="10" t="str">
        <f t="shared" ca="1" si="7"/>
        <v>-</v>
      </c>
      <c r="H45" s="31" t="str">
        <f t="shared" ca="1" si="40"/>
        <v>-</v>
      </c>
      <c r="I45">
        <f t="shared" ca="1" si="41"/>
        <v>0</v>
      </c>
      <c r="J45">
        <f t="shared" ca="1" si="0"/>
        <v>0</v>
      </c>
      <c r="K45" t="s">
        <v>78</v>
      </c>
      <c r="L45" s="53" t="s">
        <v>78</v>
      </c>
      <c r="M45" t="s">
        <v>78</v>
      </c>
      <c r="N45" t="s">
        <v>78</v>
      </c>
    </row>
    <row r="46" spans="1:14" x14ac:dyDescent="0.25">
      <c r="A46" s="35">
        <f t="shared" ca="1" si="1"/>
        <v>6</v>
      </c>
      <c r="B46" s="12" t="str">
        <f t="shared" ref="B46" ca="1" si="72">B42</f>
        <v>Click Energy</v>
      </c>
      <c r="C46" s="12" t="str">
        <f t="shared" ref="C46" ca="1" si="73">IF(INDIRECT("Supplier!H"&amp;(FLOOR((CELL("row",A46)-2)/8,1)+1)+1)&lt;&gt;"N",INDIRECT("Supplier!H1"),".")</f>
        <v>.</v>
      </c>
      <c r="D46" s="10" t="str">
        <f t="shared" ca="1" si="2"/>
        <v>-</v>
      </c>
      <c r="E46" s="10" t="str">
        <f t="shared" ca="1" si="39"/>
        <v>-</v>
      </c>
      <c r="F46" s="10" t="str">
        <f t="shared" ca="1" si="6"/>
        <v>-</v>
      </c>
      <c r="G46" s="10" t="str">
        <f t="shared" ca="1" si="7"/>
        <v>-</v>
      </c>
      <c r="H46" s="31" t="str">
        <f t="shared" ca="1" si="40"/>
        <v>-</v>
      </c>
      <c r="I46">
        <f t="shared" ca="1" si="41"/>
        <v>0</v>
      </c>
      <c r="J46">
        <f t="shared" ca="1" si="0"/>
        <v>0</v>
      </c>
      <c r="K46" t="s">
        <v>78</v>
      </c>
      <c r="L46" s="53" t="s">
        <v>78</v>
      </c>
      <c r="M46" t="s">
        <v>78</v>
      </c>
      <c r="N46" t="s">
        <v>78</v>
      </c>
    </row>
    <row r="47" spans="1:14" x14ac:dyDescent="0.25">
      <c r="A47" s="35">
        <f t="shared" ca="1" si="1"/>
        <v>6</v>
      </c>
      <c r="B47" s="12" t="str">
        <f t="shared" ref="B47" ca="1" si="74">B42</f>
        <v>Click Energy</v>
      </c>
      <c r="C47" s="12" t="str">
        <f t="shared" ref="C47" ca="1" si="75">IF(INDIRECT("Supplier!I"&amp;(FLOOR((CELL("row",A47)-2)/8,1)+1)+1)&lt;&gt;"N",INDIRECT("Supplier!I1"),".")</f>
        <v>.</v>
      </c>
      <c r="D47" s="10" t="str">
        <f t="shared" ca="1" si="2"/>
        <v>-</v>
      </c>
      <c r="E47" s="10" t="str">
        <f t="shared" ca="1" si="39"/>
        <v>-</v>
      </c>
      <c r="F47" s="10" t="str">
        <f t="shared" ca="1" si="6"/>
        <v>-</v>
      </c>
      <c r="G47" s="10" t="str">
        <f t="shared" ca="1" si="7"/>
        <v>-</v>
      </c>
      <c r="H47" s="31" t="str">
        <f t="shared" ca="1" si="40"/>
        <v>-</v>
      </c>
      <c r="I47">
        <f t="shared" ca="1" si="41"/>
        <v>0</v>
      </c>
      <c r="J47">
        <f t="shared" ca="1" si="0"/>
        <v>0</v>
      </c>
      <c r="K47" t="s">
        <v>78</v>
      </c>
      <c r="L47" s="53" t="s">
        <v>78</v>
      </c>
      <c r="M47" t="s">
        <v>78</v>
      </c>
      <c r="N47" t="s">
        <v>78</v>
      </c>
    </row>
    <row r="48" spans="1:14" x14ac:dyDescent="0.25">
      <c r="A48" s="35">
        <f t="shared" ca="1" si="1"/>
        <v>6</v>
      </c>
      <c r="B48" s="12" t="str">
        <f t="shared" ref="B48" ca="1" si="76">B42</f>
        <v>Click Energy</v>
      </c>
      <c r="C48" s="12" t="str">
        <f t="shared" ref="C48" ca="1" si="77">IF(INDIRECT("Supplier!J"&amp;(FLOOR((CELL("row",A48)-2)/8,1)+1)+1)&lt;&gt;"N",INDIRECT("Supplier!J1"),".")</f>
        <v>.</v>
      </c>
      <c r="D48" s="10" t="str">
        <f t="shared" ca="1" si="2"/>
        <v>-</v>
      </c>
      <c r="E48" s="10" t="str">
        <f t="shared" ca="1" si="39"/>
        <v>-</v>
      </c>
      <c r="F48" s="10" t="str">
        <f t="shared" ca="1" si="6"/>
        <v>-</v>
      </c>
      <c r="G48" s="10" t="str">
        <f t="shared" ca="1" si="7"/>
        <v>-</v>
      </c>
      <c r="H48" s="31" t="str">
        <f t="shared" ca="1" si="40"/>
        <v>-</v>
      </c>
      <c r="I48">
        <f t="shared" ca="1" si="41"/>
        <v>0</v>
      </c>
      <c r="J48">
        <f t="shared" ca="1" si="0"/>
        <v>0</v>
      </c>
      <c r="K48" t="s">
        <v>78</v>
      </c>
      <c r="L48" s="53" t="s">
        <v>78</v>
      </c>
      <c r="M48" t="s">
        <v>78</v>
      </c>
      <c r="N48" t="s">
        <v>78</v>
      </c>
    </row>
    <row r="49" spans="1:14" x14ac:dyDescent="0.25">
      <c r="A49" s="35">
        <f t="shared" ca="1" si="1"/>
        <v>6</v>
      </c>
      <c r="B49" s="12" t="str">
        <f t="shared" ref="B49" ca="1" si="78">B42</f>
        <v>Click Energy</v>
      </c>
      <c r="C49" s="12" t="str">
        <f t="shared" ref="C49" ca="1" si="79">IF(INDIRECT("Supplier!K"&amp;(FLOOR((CELL("row",A49)-2)/8,1)+1)+1)&lt;&gt;"N",INDIRECT("Supplier!K1"),".")</f>
        <v>.</v>
      </c>
      <c r="D49" s="10" t="str">
        <f t="shared" ca="1" si="2"/>
        <v>-</v>
      </c>
      <c r="E49" s="10" t="str">
        <f t="shared" ca="1" si="39"/>
        <v>-</v>
      </c>
      <c r="F49" s="10" t="str">
        <f t="shared" ca="1" si="6"/>
        <v>-</v>
      </c>
      <c r="G49" s="10" t="str">
        <f t="shared" ca="1" si="7"/>
        <v>-</v>
      </c>
      <c r="H49" s="31" t="str">
        <f t="shared" ca="1" si="40"/>
        <v>-</v>
      </c>
      <c r="I49">
        <f t="shared" ca="1" si="41"/>
        <v>0</v>
      </c>
      <c r="J49">
        <f t="shared" ca="1" si="0"/>
        <v>0</v>
      </c>
      <c r="K49" t="s">
        <v>78</v>
      </c>
      <c r="L49" s="53" t="s">
        <v>78</v>
      </c>
      <c r="M49" t="s">
        <v>78</v>
      </c>
      <c r="N49" t="s">
        <v>78</v>
      </c>
    </row>
    <row r="50" spans="1:14" x14ac:dyDescent="0.25">
      <c r="A50" s="9">
        <f t="shared" ca="1" si="1"/>
        <v>7</v>
      </c>
      <c r="B50" s="10" t="str">
        <f t="shared" ref="B50" ca="1" si="80">INDIRECT("Supplier!B" &amp; (FLOOR((CELL("row",  A50) - 2)  / 8, 1) + 1) + 1)</f>
        <v>Country Energy</v>
      </c>
      <c r="C50" s="10" t="str">
        <f t="shared" ref="C50" ca="1" si="81">IF(INDIRECT("Supplier!D"&amp;(FLOOR((CELL("row",A50)-2)/8,1)+1)+1)&lt;&gt;"N",INDIRECT("Supplier!D1"),".")</f>
        <v>.</v>
      </c>
      <c r="D50" s="10" t="str">
        <f t="shared" ca="1" si="2"/>
        <v>-</v>
      </c>
      <c r="E50" s="10" t="str">
        <f t="shared" ca="1" si="39"/>
        <v>-</v>
      </c>
      <c r="F50" s="10" t="str">
        <f t="shared" ca="1" si="6"/>
        <v>-</v>
      </c>
      <c r="G50" s="10" t="str">
        <f t="shared" ca="1" si="7"/>
        <v>-</v>
      </c>
      <c r="H50" s="31" t="str">
        <f t="shared" ca="1" si="40"/>
        <v>-</v>
      </c>
      <c r="I50">
        <f t="shared" ca="1" si="41"/>
        <v>0</v>
      </c>
      <c r="J50">
        <f t="shared" ca="1" si="0"/>
        <v>0</v>
      </c>
      <c r="K50" t="s">
        <v>78</v>
      </c>
      <c r="L50" s="53" t="s">
        <v>78</v>
      </c>
      <c r="M50" t="s">
        <v>78</v>
      </c>
      <c r="N50" t="s">
        <v>78</v>
      </c>
    </row>
    <row r="51" spans="1:14" x14ac:dyDescent="0.25">
      <c r="A51" s="9">
        <f t="shared" ca="1" si="1"/>
        <v>7</v>
      </c>
      <c r="B51" s="10" t="str">
        <f t="shared" ref="B51" ca="1" si="82">B50</f>
        <v>Country Energy</v>
      </c>
      <c r="C51" s="10" t="str">
        <f t="shared" ref="C51" ca="1" si="83">IF(INDIRECT("Supplier!E"&amp;(FLOOR((CELL("row",A51)-2)/8,1)+1)+1)&lt;&gt;"N",INDIRECT("Supplier!E1"),".")</f>
        <v>NSW</v>
      </c>
      <c r="D51" s="10" t="str">
        <f t="shared" ca="1" si="2"/>
        <v/>
      </c>
      <c r="E51" s="10" t="str">
        <f t="shared" ca="1" si="39"/>
        <v/>
      </c>
      <c r="F51" s="10" t="str">
        <f t="shared" ca="1" si="6"/>
        <v/>
      </c>
      <c r="G51" s="10" t="str">
        <f t="shared" ca="1" si="7"/>
        <v/>
      </c>
      <c r="H51" s="31" t="str">
        <f t="shared" ca="1" si="40"/>
        <v/>
      </c>
      <c r="I51">
        <f t="shared" ca="1" si="41"/>
        <v>1</v>
      </c>
      <c r="J51">
        <f t="shared" ca="1" si="0"/>
        <v>1</v>
      </c>
      <c r="K51" t="s">
        <v>78</v>
      </c>
      <c r="L51" s="53" t="s">
        <v>78</v>
      </c>
      <c r="M51" t="s">
        <v>78</v>
      </c>
      <c r="N51" t="s">
        <v>78</v>
      </c>
    </row>
    <row r="52" spans="1:14" x14ac:dyDescent="0.25">
      <c r="A52" s="9">
        <f t="shared" ca="1" si="1"/>
        <v>7</v>
      </c>
      <c r="B52" s="10" t="str">
        <f t="shared" ref="B52" ca="1" si="84">B50</f>
        <v>Country Energy</v>
      </c>
      <c r="C52" s="10" t="str">
        <f t="shared" ref="C52" ca="1" si="85">IF(INDIRECT("Supplier!F"&amp;(FLOOR((CELL("row",A52)-2)/8,1)+1)+1)&lt;&gt;"N",INDIRECT("Supplier!F1"),".")</f>
        <v>VIC</v>
      </c>
      <c r="D52" s="10" t="str">
        <f t="shared" ca="1" si="2"/>
        <v/>
      </c>
      <c r="E52" s="10" t="str">
        <f t="shared" ca="1" si="39"/>
        <v/>
      </c>
      <c r="F52" s="10" t="str">
        <f t="shared" ca="1" si="6"/>
        <v/>
      </c>
      <c r="G52" s="10" t="str">
        <f t="shared" ca="1" si="7"/>
        <v/>
      </c>
      <c r="H52" s="31" t="str">
        <f t="shared" ca="1" si="40"/>
        <v/>
      </c>
      <c r="I52">
        <f t="shared" ca="1" si="41"/>
        <v>1</v>
      </c>
      <c r="J52">
        <f t="shared" ca="1" si="0"/>
        <v>1</v>
      </c>
      <c r="K52" t="s">
        <v>78</v>
      </c>
      <c r="L52" s="53" t="s">
        <v>78</v>
      </c>
      <c r="M52" t="s">
        <v>78</v>
      </c>
      <c r="N52" t="s">
        <v>78</v>
      </c>
    </row>
    <row r="53" spans="1:14" x14ac:dyDescent="0.25">
      <c r="A53" s="9">
        <f t="shared" ca="1" si="1"/>
        <v>7</v>
      </c>
      <c r="B53" s="10" t="str">
        <f t="shared" ref="B53" ca="1" si="86">B50</f>
        <v>Country Energy</v>
      </c>
      <c r="C53" s="10" t="str">
        <f t="shared" ref="C53" ca="1" si="87">IF(INDIRECT("Supplier!G"&amp;(FLOOR((CELL("row",A53)-2)/8,1)+1)+1)&lt;&gt;"N",INDIRECT("Supplier!G1"),".")</f>
        <v>.</v>
      </c>
      <c r="D53" s="10" t="str">
        <f t="shared" ca="1" si="2"/>
        <v>-</v>
      </c>
      <c r="E53" s="10" t="str">
        <f t="shared" ca="1" si="39"/>
        <v>-</v>
      </c>
      <c r="F53" s="10" t="str">
        <f t="shared" ca="1" si="6"/>
        <v>-</v>
      </c>
      <c r="G53" s="10" t="str">
        <f t="shared" ca="1" si="7"/>
        <v>-</v>
      </c>
      <c r="H53" s="31" t="str">
        <f t="shared" ca="1" si="40"/>
        <v>-</v>
      </c>
      <c r="I53">
        <f t="shared" ca="1" si="41"/>
        <v>0</v>
      </c>
      <c r="J53">
        <f t="shared" ca="1" si="0"/>
        <v>0</v>
      </c>
      <c r="K53" t="s">
        <v>78</v>
      </c>
      <c r="L53" s="53" t="s">
        <v>78</v>
      </c>
      <c r="M53" t="s">
        <v>78</v>
      </c>
      <c r="N53" t="s">
        <v>78</v>
      </c>
    </row>
    <row r="54" spans="1:14" x14ac:dyDescent="0.25">
      <c r="A54" s="9">
        <f t="shared" ca="1" si="1"/>
        <v>7</v>
      </c>
      <c r="B54" s="10" t="str">
        <f t="shared" ref="B54" ca="1" si="88">B50</f>
        <v>Country Energy</v>
      </c>
      <c r="C54" s="10" t="str">
        <f t="shared" ref="C54" ca="1" si="89">IF(INDIRECT("Supplier!H"&amp;(FLOOR((CELL("row",A54)-2)/8,1)+1)+1)&lt;&gt;"N",INDIRECT("Supplier!H1"),".")</f>
        <v>SA</v>
      </c>
      <c r="D54" s="10" t="str">
        <f t="shared" ca="1" si="2"/>
        <v/>
      </c>
      <c r="E54" s="10" t="str">
        <f t="shared" ca="1" si="39"/>
        <v/>
      </c>
      <c r="F54" s="10" t="str">
        <f t="shared" ca="1" si="6"/>
        <v/>
      </c>
      <c r="G54" s="10" t="str">
        <f t="shared" ca="1" si="7"/>
        <v/>
      </c>
      <c r="H54" s="31" t="str">
        <f t="shared" ca="1" si="40"/>
        <v/>
      </c>
      <c r="I54">
        <f t="shared" ca="1" si="41"/>
        <v>1</v>
      </c>
      <c r="J54">
        <f t="shared" ca="1" si="0"/>
        <v>1</v>
      </c>
      <c r="K54" t="s">
        <v>78</v>
      </c>
      <c r="L54" s="53" t="s">
        <v>78</v>
      </c>
      <c r="M54" t="s">
        <v>78</v>
      </c>
      <c r="N54" t="s">
        <v>78</v>
      </c>
    </row>
    <row r="55" spans="1:14" x14ac:dyDescent="0.25">
      <c r="A55" s="9">
        <f t="shared" ca="1" si="1"/>
        <v>7</v>
      </c>
      <c r="B55" s="10" t="str">
        <f t="shared" ref="B55" ca="1" si="90">B50</f>
        <v>Country Energy</v>
      </c>
      <c r="C55" s="10" t="str">
        <f t="shared" ref="C55" ca="1" si="91">IF(INDIRECT("Supplier!I"&amp;(FLOOR((CELL("row",A55)-2)/8,1)+1)+1)&lt;&gt;"N",INDIRECT("Supplier!I1"),".")</f>
        <v>.</v>
      </c>
      <c r="D55" s="10" t="str">
        <f t="shared" ca="1" si="2"/>
        <v>-</v>
      </c>
      <c r="E55" s="10" t="str">
        <f t="shared" ca="1" si="39"/>
        <v>-</v>
      </c>
      <c r="F55" s="10" t="str">
        <f t="shared" ca="1" si="6"/>
        <v>-</v>
      </c>
      <c r="G55" s="10" t="str">
        <f t="shared" ca="1" si="7"/>
        <v>-</v>
      </c>
      <c r="H55" s="31" t="str">
        <f t="shared" ca="1" si="40"/>
        <v>-</v>
      </c>
      <c r="I55">
        <f t="shared" ca="1" si="41"/>
        <v>0</v>
      </c>
      <c r="J55">
        <f t="shared" ca="1" si="0"/>
        <v>0</v>
      </c>
      <c r="K55" t="s">
        <v>78</v>
      </c>
      <c r="L55" s="53" t="s">
        <v>78</v>
      </c>
      <c r="M55" t="s">
        <v>78</v>
      </c>
      <c r="N55" t="s">
        <v>78</v>
      </c>
    </row>
    <row r="56" spans="1:14" x14ac:dyDescent="0.25">
      <c r="A56" s="9">
        <f t="shared" ca="1" si="1"/>
        <v>7</v>
      </c>
      <c r="B56" s="10" t="str">
        <f t="shared" ref="B56" ca="1" si="92">B50</f>
        <v>Country Energy</v>
      </c>
      <c r="C56" s="10" t="str">
        <f t="shared" ref="C56" ca="1" si="93">IF(INDIRECT("Supplier!J"&amp;(FLOOR((CELL("row",A56)-2)/8,1)+1)+1)&lt;&gt;"N",INDIRECT("Supplier!J1"),".")</f>
        <v>.</v>
      </c>
      <c r="D56" s="10" t="str">
        <f t="shared" ca="1" si="2"/>
        <v>-</v>
      </c>
      <c r="E56" s="10" t="str">
        <f t="shared" ca="1" si="39"/>
        <v>-</v>
      </c>
      <c r="F56" s="10" t="str">
        <f t="shared" ca="1" si="6"/>
        <v>-</v>
      </c>
      <c r="G56" s="10" t="str">
        <f t="shared" ca="1" si="7"/>
        <v>-</v>
      </c>
      <c r="H56" s="31" t="str">
        <f t="shared" ca="1" si="40"/>
        <v>-</v>
      </c>
      <c r="I56">
        <f t="shared" ca="1" si="41"/>
        <v>0</v>
      </c>
      <c r="J56">
        <f t="shared" ca="1" si="0"/>
        <v>0</v>
      </c>
      <c r="K56" t="s">
        <v>78</v>
      </c>
      <c r="L56" s="53" t="s">
        <v>78</v>
      </c>
      <c r="M56" t="s">
        <v>78</v>
      </c>
      <c r="N56" t="s">
        <v>78</v>
      </c>
    </row>
    <row r="57" spans="1:14" x14ac:dyDescent="0.25">
      <c r="A57" s="9">
        <f t="shared" ca="1" si="1"/>
        <v>7</v>
      </c>
      <c r="B57" s="10" t="str">
        <f t="shared" ref="B57" ca="1" si="94">B50</f>
        <v>Country Energy</v>
      </c>
      <c r="C57" s="10" t="str">
        <f t="shared" ref="C57" ca="1" si="95">IF(INDIRECT("Supplier!K"&amp;(FLOOR((CELL("row",A57)-2)/8,1)+1)+1)&lt;&gt;"N",INDIRECT("Supplier!K1"),".")</f>
        <v>ACT</v>
      </c>
      <c r="D57" s="10" t="str">
        <f t="shared" ca="1" si="2"/>
        <v/>
      </c>
      <c r="E57" s="10" t="str">
        <f t="shared" ca="1" si="39"/>
        <v/>
      </c>
      <c r="F57" s="10" t="str">
        <f t="shared" ca="1" si="6"/>
        <v/>
      </c>
      <c r="G57" s="10" t="str">
        <f t="shared" ca="1" si="7"/>
        <v/>
      </c>
      <c r="H57" s="31" t="str">
        <f t="shared" ca="1" si="40"/>
        <v/>
      </c>
      <c r="I57">
        <f t="shared" ca="1" si="41"/>
        <v>1</v>
      </c>
      <c r="J57">
        <f t="shared" ca="1" si="0"/>
        <v>1</v>
      </c>
      <c r="K57" t="s">
        <v>78</v>
      </c>
      <c r="L57" s="53" t="s">
        <v>78</v>
      </c>
      <c r="M57" t="s">
        <v>78</v>
      </c>
      <c r="N57" t="s">
        <v>78</v>
      </c>
    </row>
    <row r="58" spans="1:14" x14ac:dyDescent="0.25">
      <c r="A58" s="35">
        <f t="shared" ca="1" si="1"/>
        <v>8</v>
      </c>
      <c r="B58" s="12" t="str">
        <f t="shared" ref="B58" ca="1" si="96">INDIRECT("Supplier!B" &amp; (FLOOR((CELL("row",  A58) - 2)  / 8, 1) + 1) + 1)</f>
        <v>Diamond Energy</v>
      </c>
      <c r="C58" s="12" t="str">
        <f t="shared" ref="C58" ca="1" si="97">IF(INDIRECT("Supplier!D"&amp;(FLOOR((CELL("row",A58)-2)/8,1)+1)+1)&lt;&gt;"N",INDIRECT("Supplier!D1"),".")</f>
        <v>.</v>
      </c>
      <c r="D58" s="10" t="str">
        <f t="shared" ca="1" si="2"/>
        <v>-</v>
      </c>
      <c r="E58" s="10" t="str">
        <f t="shared" ca="1" si="39"/>
        <v>-</v>
      </c>
      <c r="F58" s="10" t="str">
        <f t="shared" ca="1" si="6"/>
        <v>-</v>
      </c>
      <c r="G58" s="10" t="str">
        <f t="shared" ca="1" si="7"/>
        <v>-</v>
      </c>
      <c r="H58" s="31" t="str">
        <f t="shared" ca="1" si="40"/>
        <v>-</v>
      </c>
      <c r="I58">
        <f t="shared" ca="1" si="41"/>
        <v>0</v>
      </c>
      <c r="J58">
        <f t="shared" ca="1" si="0"/>
        <v>0</v>
      </c>
      <c r="K58" t="s">
        <v>78</v>
      </c>
      <c r="L58" s="53" t="s">
        <v>78</v>
      </c>
      <c r="M58" t="s">
        <v>78</v>
      </c>
      <c r="N58" t="s">
        <v>78</v>
      </c>
    </row>
    <row r="59" spans="1:14" x14ac:dyDescent="0.25">
      <c r="A59" s="35">
        <f t="shared" ca="1" si="1"/>
        <v>8</v>
      </c>
      <c r="B59" s="12" t="str">
        <f t="shared" ref="B59" ca="1" si="98">B58</f>
        <v>Diamond Energy</v>
      </c>
      <c r="C59" s="12" t="str">
        <f t="shared" ref="C59" ca="1" si="99">IF(INDIRECT("Supplier!E"&amp;(FLOOR((CELL("row",A59)-2)/8,1)+1)+1)&lt;&gt;"N",INDIRECT("Supplier!E1"),".")</f>
        <v>.</v>
      </c>
      <c r="D59" s="10" t="str">
        <f t="shared" ca="1" si="2"/>
        <v>-</v>
      </c>
      <c r="E59" s="10" t="str">
        <f t="shared" ca="1" si="39"/>
        <v>-</v>
      </c>
      <c r="F59" s="10" t="str">
        <f t="shared" ca="1" si="6"/>
        <v>-</v>
      </c>
      <c r="G59" s="10" t="str">
        <f t="shared" ca="1" si="7"/>
        <v>-</v>
      </c>
      <c r="H59" s="31" t="str">
        <f t="shared" ca="1" si="40"/>
        <v>-</v>
      </c>
      <c r="I59">
        <f t="shared" ca="1" si="41"/>
        <v>0</v>
      </c>
      <c r="J59">
        <f t="shared" ca="1" si="0"/>
        <v>0</v>
      </c>
      <c r="K59" t="s">
        <v>78</v>
      </c>
      <c r="L59" s="53" t="s">
        <v>78</v>
      </c>
      <c r="M59" t="s">
        <v>78</v>
      </c>
      <c r="N59" t="s">
        <v>78</v>
      </c>
    </row>
    <row r="60" spans="1:14" x14ac:dyDescent="0.25">
      <c r="A60" s="35">
        <f t="shared" ca="1" si="1"/>
        <v>8</v>
      </c>
      <c r="B60" s="12" t="str">
        <f t="shared" ref="B60" ca="1" si="100">B58</f>
        <v>Diamond Energy</v>
      </c>
      <c r="C60" s="12" t="str">
        <f t="shared" ref="C60" ca="1" si="101">IF(INDIRECT("Supplier!F"&amp;(FLOOR((CELL("row",A60)-2)/8,1)+1)+1)&lt;&gt;"N",INDIRECT("Supplier!F1"),".")</f>
        <v>VIC</v>
      </c>
      <c r="D60" s="10" t="str">
        <f t="shared" ca="1" si="2"/>
        <v/>
      </c>
      <c r="E60" s="10" t="str">
        <f t="shared" ca="1" si="39"/>
        <v/>
      </c>
      <c r="F60" s="10" t="str">
        <f t="shared" ca="1" si="6"/>
        <v/>
      </c>
      <c r="G60" s="10" t="str">
        <f t="shared" ca="1" si="7"/>
        <v/>
      </c>
      <c r="H60" s="31" t="str">
        <f t="shared" ca="1" si="40"/>
        <v/>
      </c>
      <c r="I60">
        <f t="shared" ca="1" si="41"/>
        <v>1</v>
      </c>
      <c r="J60">
        <f t="shared" ca="1" si="0"/>
        <v>1</v>
      </c>
      <c r="K60" t="s">
        <v>78</v>
      </c>
      <c r="L60" s="53" t="s">
        <v>78</v>
      </c>
      <c r="M60" t="s">
        <v>78</v>
      </c>
      <c r="N60" t="s">
        <v>78</v>
      </c>
    </row>
    <row r="61" spans="1:14" x14ac:dyDescent="0.25">
      <c r="A61" s="35">
        <f t="shared" ca="1" si="1"/>
        <v>8</v>
      </c>
      <c r="B61" s="12" t="str">
        <f t="shared" ref="B61" ca="1" si="102">B58</f>
        <v>Diamond Energy</v>
      </c>
      <c r="C61" s="12" t="str">
        <f t="shared" ref="C61" ca="1" si="103">IF(INDIRECT("Supplier!G"&amp;(FLOOR((CELL("row",A61)-2)/8,1)+1)+1)&lt;&gt;"N",INDIRECT("Supplier!G1"),".")</f>
        <v>.</v>
      </c>
      <c r="D61" s="10" t="str">
        <f t="shared" ca="1" si="2"/>
        <v>-</v>
      </c>
      <c r="E61" s="10" t="str">
        <f t="shared" ca="1" si="39"/>
        <v>-</v>
      </c>
      <c r="F61" s="10" t="str">
        <f t="shared" ca="1" si="6"/>
        <v>-</v>
      </c>
      <c r="G61" s="10" t="str">
        <f t="shared" ca="1" si="7"/>
        <v>-</v>
      </c>
      <c r="H61" s="31" t="str">
        <f t="shared" ca="1" si="40"/>
        <v>-</v>
      </c>
      <c r="I61">
        <f t="shared" ca="1" si="41"/>
        <v>0</v>
      </c>
      <c r="J61">
        <f t="shared" ca="1" si="0"/>
        <v>0</v>
      </c>
      <c r="K61" t="s">
        <v>78</v>
      </c>
      <c r="L61" s="53" t="s">
        <v>78</v>
      </c>
      <c r="M61" t="s">
        <v>78</v>
      </c>
      <c r="N61" t="s">
        <v>78</v>
      </c>
    </row>
    <row r="62" spans="1:14" x14ac:dyDescent="0.25">
      <c r="A62" s="35">
        <f t="shared" ca="1" si="1"/>
        <v>8</v>
      </c>
      <c r="B62" s="12" t="str">
        <f t="shared" ref="B62" ca="1" si="104">B58</f>
        <v>Diamond Energy</v>
      </c>
      <c r="C62" s="12" t="str">
        <f t="shared" ref="C62" ca="1" si="105">IF(INDIRECT("Supplier!H"&amp;(FLOOR((CELL("row",A62)-2)/8,1)+1)+1)&lt;&gt;"N",INDIRECT("Supplier!H1"),".")</f>
        <v>.</v>
      </c>
      <c r="D62" s="10" t="str">
        <f t="shared" ca="1" si="2"/>
        <v>-</v>
      </c>
      <c r="E62" s="10" t="str">
        <f t="shared" ref="E62:E95" ca="1" si="106">IF(C62 = ".", "-","" )</f>
        <v>-</v>
      </c>
      <c r="F62" s="10" t="str">
        <f t="shared" ca="1" si="6"/>
        <v>-</v>
      </c>
      <c r="G62" s="10" t="str">
        <f t="shared" ca="1" si="7"/>
        <v>-</v>
      </c>
      <c r="H62" s="31" t="str">
        <f t="shared" ref="H62:H95" ca="1" si="107">IF(C62 = ".", "-","" )</f>
        <v>-</v>
      </c>
      <c r="I62">
        <f t="shared" ref="I62:I95" ca="1" si="108">IF(C62 &lt;&gt; ".", 1, 0)</f>
        <v>0</v>
      </c>
      <c r="J62">
        <f t="shared" ca="1" si="0"/>
        <v>0</v>
      </c>
      <c r="K62" t="s">
        <v>78</v>
      </c>
      <c r="L62" s="53" t="s">
        <v>78</v>
      </c>
      <c r="M62" t="s">
        <v>78</v>
      </c>
      <c r="N62" t="s">
        <v>78</v>
      </c>
    </row>
    <row r="63" spans="1:14" x14ac:dyDescent="0.25">
      <c r="A63" s="35">
        <f t="shared" ca="1" si="1"/>
        <v>8</v>
      </c>
      <c r="B63" s="12" t="str">
        <f t="shared" ref="B63" ca="1" si="109">B58</f>
        <v>Diamond Energy</v>
      </c>
      <c r="C63" s="12" t="str">
        <f t="shared" ref="C63" ca="1" si="110">IF(INDIRECT("Supplier!I"&amp;(FLOOR((CELL("row",A63)-2)/8,1)+1)+1)&lt;&gt;"N",INDIRECT("Supplier!I1"),".")</f>
        <v>.</v>
      </c>
      <c r="D63" s="10" t="str">
        <f t="shared" ca="1" si="2"/>
        <v>-</v>
      </c>
      <c r="E63" s="10" t="str">
        <f t="shared" ca="1" si="106"/>
        <v>-</v>
      </c>
      <c r="F63" s="10" t="str">
        <f t="shared" ca="1" si="6"/>
        <v>-</v>
      </c>
      <c r="G63" s="10" t="str">
        <f t="shared" ca="1" si="7"/>
        <v>-</v>
      </c>
      <c r="H63" s="31" t="str">
        <f t="shared" ca="1" si="107"/>
        <v>-</v>
      </c>
      <c r="I63">
        <f t="shared" ca="1" si="108"/>
        <v>0</v>
      </c>
      <c r="J63">
        <f t="shared" ca="1" si="0"/>
        <v>0</v>
      </c>
      <c r="K63" t="s">
        <v>78</v>
      </c>
      <c r="L63" s="53" t="s">
        <v>78</v>
      </c>
      <c r="M63" t="s">
        <v>78</v>
      </c>
      <c r="N63" t="s">
        <v>78</v>
      </c>
    </row>
    <row r="64" spans="1:14" x14ac:dyDescent="0.25">
      <c r="A64" s="35">
        <f t="shared" ca="1" si="1"/>
        <v>8</v>
      </c>
      <c r="B64" s="12" t="str">
        <f t="shared" ref="B64" ca="1" si="111">B58</f>
        <v>Diamond Energy</v>
      </c>
      <c r="C64" s="12" t="str">
        <f t="shared" ref="C64" ca="1" si="112">IF(INDIRECT("Supplier!J"&amp;(FLOOR((CELL("row",A64)-2)/8,1)+1)+1)&lt;&gt;"N",INDIRECT("Supplier!J1"),".")</f>
        <v>.</v>
      </c>
      <c r="D64" s="10" t="str">
        <f t="shared" ca="1" si="2"/>
        <v>-</v>
      </c>
      <c r="E64" s="10" t="str">
        <f t="shared" ca="1" si="106"/>
        <v>-</v>
      </c>
      <c r="F64" s="10" t="str">
        <f t="shared" ca="1" si="6"/>
        <v>-</v>
      </c>
      <c r="G64" s="10" t="str">
        <f t="shared" ca="1" si="7"/>
        <v>-</v>
      </c>
      <c r="H64" s="31" t="str">
        <f t="shared" ca="1" si="107"/>
        <v>-</v>
      </c>
      <c r="I64">
        <f t="shared" ca="1" si="108"/>
        <v>0</v>
      </c>
      <c r="J64">
        <f t="shared" ca="1" si="0"/>
        <v>0</v>
      </c>
      <c r="K64" t="s">
        <v>78</v>
      </c>
      <c r="L64" s="53" t="s">
        <v>78</v>
      </c>
      <c r="M64" t="s">
        <v>78</v>
      </c>
      <c r="N64" t="s">
        <v>78</v>
      </c>
    </row>
    <row r="65" spans="1:14" x14ac:dyDescent="0.25">
      <c r="A65" s="35">
        <f t="shared" ca="1" si="1"/>
        <v>8</v>
      </c>
      <c r="B65" s="12" t="str">
        <f t="shared" ref="B65" ca="1" si="113">B58</f>
        <v>Diamond Energy</v>
      </c>
      <c r="C65" s="12" t="str">
        <f t="shared" ref="C65" ca="1" si="114">IF(INDIRECT("Supplier!K"&amp;(FLOOR((CELL("row",A65)-2)/8,1)+1)+1)&lt;&gt;"N",INDIRECT("Supplier!K1"),".")</f>
        <v>.</v>
      </c>
      <c r="D65" s="10" t="str">
        <f t="shared" ca="1" si="2"/>
        <v>-</v>
      </c>
      <c r="E65" s="10" t="str">
        <f t="shared" ca="1" si="106"/>
        <v>-</v>
      </c>
      <c r="F65" s="10" t="str">
        <f t="shared" ca="1" si="6"/>
        <v>-</v>
      </c>
      <c r="G65" s="10" t="str">
        <f t="shared" ca="1" si="7"/>
        <v>-</v>
      </c>
      <c r="H65" s="31" t="str">
        <f t="shared" ca="1" si="107"/>
        <v>-</v>
      </c>
      <c r="I65">
        <f t="shared" ca="1" si="108"/>
        <v>0</v>
      </c>
      <c r="J65">
        <f t="shared" ca="1" si="0"/>
        <v>0</v>
      </c>
      <c r="K65" t="s">
        <v>78</v>
      </c>
      <c r="L65" s="53" t="s">
        <v>78</v>
      </c>
      <c r="M65" t="s">
        <v>78</v>
      </c>
      <c r="N65" t="s">
        <v>78</v>
      </c>
    </row>
    <row r="66" spans="1:14" x14ac:dyDescent="0.25">
      <c r="A66" s="9">
        <f t="shared" ca="1" si="1"/>
        <v>9</v>
      </c>
      <c r="B66" s="10" t="str">
        <f t="shared" ref="B66" ca="1" si="115">INDIRECT("Supplier!B" &amp; (FLOOR((CELL("row",  A66) - 2)  / 8, 1) + 1) + 1)</f>
        <v>Dodo</v>
      </c>
      <c r="C66" s="10" t="str">
        <f t="shared" ref="C66" ca="1" si="116">IF(INDIRECT("Supplier!D"&amp;(FLOOR((CELL("row",A66)-2)/8,1)+1)+1)&lt;&gt;"N",INDIRECT("Supplier!D1"),".")</f>
        <v>QLD</v>
      </c>
      <c r="D66" s="10" t="str">
        <f t="shared" ca="1" si="2"/>
        <v/>
      </c>
      <c r="E66" s="10" t="str">
        <f t="shared" ca="1" si="106"/>
        <v/>
      </c>
      <c r="F66" s="10" t="str">
        <f t="shared" ca="1" si="6"/>
        <v/>
      </c>
      <c r="G66" s="10" t="str">
        <f t="shared" ca="1" si="7"/>
        <v/>
      </c>
      <c r="H66" s="31" t="str">
        <f t="shared" ca="1" si="107"/>
        <v/>
      </c>
      <c r="I66">
        <f t="shared" ca="1" si="108"/>
        <v>1</v>
      </c>
      <c r="J66">
        <f t="shared" ca="1" si="0"/>
        <v>1</v>
      </c>
      <c r="K66" t="s">
        <v>78</v>
      </c>
      <c r="L66" s="53" t="s">
        <v>78</v>
      </c>
      <c r="M66" t="s">
        <v>78</v>
      </c>
      <c r="N66" t="s">
        <v>78</v>
      </c>
    </row>
    <row r="67" spans="1:14" x14ac:dyDescent="0.25">
      <c r="A67" s="9">
        <f t="shared" ref="A67:A130" ca="1" si="117">FLOOR((CELL("row",  A67) - 2)  / 8, 1) + 1</f>
        <v>9</v>
      </c>
      <c r="B67" s="10" t="str">
        <f t="shared" ref="B67" ca="1" si="118">B66</f>
        <v>Dodo</v>
      </c>
      <c r="C67" s="10" t="str">
        <f t="shared" ref="C67" ca="1" si="119">IF(INDIRECT("Supplier!E"&amp;(FLOOR((CELL("row",A67)-2)/8,1)+1)+1)&lt;&gt;"N",INDIRECT("Supplier!E1"),".")</f>
        <v>NSW</v>
      </c>
      <c r="D67" s="10" t="str">
        <f t="shared" ref="D67:D130" ca="1" si="120">IF(C67 = ".", "-","" )</f>
        <v/>
      </c>
      <c r="E67" s="10" t="str">
        <f t="shared" ca="1" si="106"/>
        <v/>
      </c>
      <c r="F67" s="10" t="str">
        <f t="shared" ca="1" si="6"/>
        <v/>
      </c>
      <c r="G67" s="10" t="str">
        <f t="shared" ca="1" si="7"/>
        <v/>
      </c>
      <c r="H67" s="31" t="str">
        <f t="shared" ca="1" si="107"/>
        <v/>
      </c>
      <c r="I67">
        <f t="shared" ca="1" si="108"/>
        <v>1</v>
      </c>
      <c r="J67">
        <f t="shared" ref="J67:J130" ca="1" si="121">IF(C67 &lt;&gt; ".", 1, 0)</f>
        <v>1</v>
      </c>
      <c r="K67" t="s">
        <v>78</v>
      </c>
      <c r="L67" s="53" t="s">
        <v>78</v>
      </c>
      <c r="M67" t="s">
        <v>78</v>
      </c>
      <c r="N67" t="s">
        <v>78</v>
      </c>
    </row>
    <row r="68" spans="1:14" x14ac:dyDescent="0.25">
      <c r="A68" s="9">
        <f t="shared" ca="1" si="117"/>
        <v>9</v>
      </c>
      <c r="B68" s="10" t="str">
        <f t="shared" ref="B68" ca="1" si="122">B66</f>
        <v>Dodo</v>
      </c>
      <c r="C68" s="10" t="str">
        <f t="shared" ref="C68" ca="1" si="123">IF(INDIRECT("Supplier!F"&amp;(FLOOR((CELL("row",A68)-2)/8,1)+1)+1)&lt;&gt;"N",INDIRECT("Supplier!F1"),".")</f>
        <v>VIC</v>
      </c>
      <c r="D68" s="10" t="str">
        <f t="shared" ca="1" si="120"/>
        <v/>
      </c>
      <c r="E68" s="10" t="str">
        <f t="shared" ca="1" si="106"/>
        <v/>
      </c>
      <c r="F68" s="10" t="str">
        <f t="shared" ca="1" si="6"/>
        <v/>
      </c>
      <c r="G68" s="10" t="str">
        <f t="shared" ca="1" si="7"/>
        <v/>
      </c>
      <c r="H68" s="31" t="str">
        <f t="shared" ca="1" si="107"/>
        <v/>
      </c>
      <c r="I68">
        <f t="shared" ca="1" si="108"/>
        <v>1</v>
      </c>
      <c r="J68">
        <f t="shared" ca="1" si="121"/>
        <v>1</v>
      </c>
      <c r="K68" t="s">
        <v>78</v>
      </c>
      <c r="L68" s="53" t="s">
        <v>78</v>
      </c>
      <c r="M68" t="s">
        <v>78</v>
      </c>
      <c r="N68" t="s">
        <v>78</v>
      </c>
    </row>
    <row r="69" spans="1:14" x14ac:dyDescent="0.25">
      <c r="A69" s="9">
        <f t="shared" ca="1" si="117"/>
        <v>9</v>
      </c>
      <c r="B69" s="10" t="str">
        <f t="shared" ref="B69" ca="1" si="124">B66</f>
        <v>Dodo</v>
      </c>
      <c r="C69" s="10" t="str">
        <f t="shared" ref="C69" ca="1" si="125">IF(INDIRECT("Supplier!G"&amp;(FLOOR((CELL("row",A69)-2)/8,1)+1)+1)&lt;&gt;"N",INDIRECT("Supplier!G1"),".")</f>
        <v>.</v>
      </c>
      <c r="D69" s="10" t="str">
        <f t="shared" ca="1" si="120"/>
        <v>-</v>
      </c>
      <c r="E69" s="10" t="str">
        <f t="shared" ca="1" si="106"/>
        <v>-</v>
      </c>
      <c r="F69" s="10" t="str">
        <f t="shared" ca="1" si="6"/>
        <v>-</v>
      </c>
      <c r="G69" s="10" t="str">
        <f t="shared" ca="1" si="7"/>
        <v>-</v>
      </c>
      <c r="H69" s="31" t="str">
        <f t="shared" ca="1" si="107"/>
        <v>-</v>
      </c>
      <c r="I69">
        <f t="shared" ca="1" si="108"/>
        <v>0</v>
      </c>
      <c r="J69">
        <f t="shared" ca="1" si="121"/>
        <v>0</v>
      </c>
      <c r="K69" t="s">
        <v>78</v>
      </c>
      <c r="L69" s="53" t="s">
        <v>78</v>
      </c>
      <c r="M69" t="s">
        <v>78</v>
      </c>
      <c r="N69" t="s">
        <v>78</v>
      </c>
    </row>
    <row r="70" spans="1:14" x14ac:dyDescent="0.25">
      <c r="A70" s="9">
        <f t="shared" ca="1" si="117"/>
        <v>9</v>
      </c>
      <c r="B70" s="10" t="str">
        <f t="shared" ref="B70" ca="1" si="126">B66</f>
        <v>Dodo</v>
      </c>
      <c r="C70" s="10" t="str">
        <f t="shared" ref="C70" ca="1" si="127">IF(INDIRECT("Supplier!H"&amp;(FLOOR((CELL("row",A70)-2)/8,1)+1)+1)&lt;&gt;"N",INDIRECT("Supplier!H1"),".")</f>
        <v>.</v>
      </c>
      <c r="D70" s="10" t="str">
        <f t="shared" ca="1" si="120"/>
        <v>-</v>
      </c>
      <c r="E70" s="10" t="str">
        <f t="shared" ca="1" si="106"/>
        <v>-</v>
      </c>
      <c r="F70" s="10" t="str">
        <f t="shared" ca="1" si="6"/>
        <v>-</v>
      </c>
      <c r="G70" s="10" t="str">
        <f t="shared" ca="1" si="7"/>
        <v>-</v>
      </c>
      <c r="H70" s="31" t="str">
        <f t="shared" ca="1" si="107"/>
        <v>-</v>
      </c>
      <c r="I70">
        <f t="shared" ca="1" si="108"/>
        <v>0</v>
      </c>
      <c r="J70">
        <f t="shared" ca="1" si="121"/>
        <v>0</v>
      </c>
      <c r="K70" t="s">
        <v>78</v>
      </c>
      <c r="L70" s="53" t="s">
        <v>78</v>
      </c>
      <c r="M70" t="s">
        <v>78</v>
      </c>
      <c r="N70" t="s">
        <v>78</v>
      </c>
    </row>
    <row r="71" spans="1:14" x14ac:dyDescent="0.25">
      <c r="A71" s="9">
        <f t="shared" ca="1" si="117"/>
        <v>9</v>
      </c>
      <c r="B71" s="10" t="str">
        <f t="shared" ref="B71" ca="1" si="128">B66</f>
        <v>Dodo</v>
      </c>
      <c r="C71" s="10" t="str">
        <f t="shared" ref="C71" ca="1" si="129">IF(INDIRECT("Supplier!I"&amp;(FLOOR((CELL("row",A71)-2)/8,1)+1)+1)&lt;&gt;"N",INDIRECT("Supplier!I1"),".")</f>
        <v>.</v>
      </c>
      <c r="D71" s="10" t="str">
        <f t="shared" ca="1" si="120"/>
        <v>-</v>
      </c>
      <c r="E71" s="10" t="str">
        <f t="shared" ca="1" si="106"/>
        <v>-</v>
      </c>
      <c r="F71" s="10" t="str">
        <f t="shared" ca="1" si="6"/>
        <v>-</v>
      </c>
      <c r="G71" s="10" t="str">
        <f t="shared" ca="1" si="7"/>
        <v>-</v>
      </c>
      <c r="H71" s="31" t="str">
        <f t="shared" ca="1" si="107"/>
        <v>-</v>
      </c>
      <c r="I71">
        <f t="shared" ca="1" si="108"/>
        <v>0</v>
      </c>
      <c r="J71">
        <f t="shared" ca="1" si="121"/>
        <v>0</v>
      </c>
      <c r="K71" t="s">
        <v>78</v>
      </c>
      <c r="L71" s="53" t="s">
        <v>78</v>
      </c>
      <c r="M71" t="s">
        <v>78</v>
      </c>
      <c r="N71" t="s">
        <v>78</v>
      </c>
    </row>
    <row r="72" spans="1:14" x14ac:dyDescent="0.25">
      <c r="A72" s="9">
        <f t="shared" ca="1" si="117"/>
        <v>9</v>
      </c>
      <c r="B72" s="10" t="str">
        <f t="shared" ref="B72" ca="1" si="130">B66</f>
        <v>Dodo</v>
      </c>
      <c r="C72" s="10" t="str">
        <f t="shared" ref="C72" ca="1" si="131">IF(INDIRECT("Supplier!J"&amp;(FLOOR((CELL("row",A72)-2)/8,1)+1)+1)&lt;&gt;"N",INDIRECT("Supplier!J1"),".")</f>
        <v>.</v>
      </c>
      <c r="D72" s="10" t="str">
        <f t="shared" ca="1" si="120"/>
        <v>-</v>
      </c>
      <c r="E72" s="10" t="str">
        <f t="shared" ca="1" si="106"/>
        <v>-</v>
      </c>
      <c r="F72" s="10" t="str">
        <f t="shared" ca="1" si="6"/>
        <v>-</v>
      </c>
      <c r="G72" s="10" t="str">
        <f t="shared" ca="1" si="7"/>
        <v>-</v>
      </c>
      <c r="H72" s="31" t="str">
        <f t="shared" ca="1" si="107"/>
        <v>-</v>
      </c>
      <c r="I72">
        <f t="shared" ca="1" si="108"/>
        <v>0</v>
      </c>
      <c r="J72">
        <f t="shared" ca="1" si="121"/>
        <v>0</v>
      </c>
      <c r="K72" t="s">
        <v>78</v>
      </c>
      <c r="L72" s="53" t="s">
        <v>78</v>
      </c>
      <c r="M72" t="s">
        <v>78</v>
      </c>
      <c r="N72" t="s">
        <v>78</v>
      </c>
    </row>
    <row r="73" spans="1:14" x14ac:dyDescent="0.25">
      <c r="A73" s="9">
        <f t="shared" ca="1" si="117"/>
        <v>9</v>
      </c>
      <c r="B73" s="10" t="str">
        <f t="shared" ref="B73" ca="1" si="132">B66</f>
        <v>Dodo</v>
      </c>
      <c r="C73" s="10" t="str">
        <f t="shared" ref="C73" ca="1" si="133">IF(INDIRECT("Supplier!K"&amp;(FLOOR((CELL("row",A73)-2)/8,1)+1)+1)&lt;&gt;"N",INDIRECT("Supplier!K1"),".")</f>
        <v>.</v>
      </c>
      <c r="D73" s="10" t="str">
        <f t="shared" ca="1" si="120"/>
        <v>-</v>
      </c>
      <c r="E73" s="10" t="str">
        <f t="shared" ca="1" si="106"/>
        <v>-</v>
      </c>
      <c r="F73" s="10" t="str">
        <f t="shared" ca="1" si="6"/>
        <v>-</v>
      </c>
      <c r="G73" s="10" t="str">
        <f t="shared" ca="1" si="7"/>
        <v>-</v>
      </c>
      <c r="H73" s="31" t="str">
        <f t="shared" ca="1" si="107"/>
        <v>-</v>
      </c>
      <c r="I73">
        <f t="shared" ca="1" si="108"/>
        <v>0</v>
      </c>
      <c r="J73">
        <f t="shared" ca="1" si="121"/>
        <v>0</v>
      </c>
      <c r="K73" t="s">
        <v>78</v>
      </c>
      <c r="L73" s="53" t="s">
        <v>78</v>
      </c>
      <c r="M73" t="s">
        <v>78</v>
      </c>
      <c r="N73" t="s">
        <v>78</v>
      </c>
    </row>
    <row r="74" spans="1:14" x14ac:dyDescent="0.25">
      <c r="A74" s="35">
        <f t="shared" ca="1" si="117"/>
        <v>10</v>
      </c>
      <c r="B74" s="12" t="str">
        <f t="shared" ref="B74" ca="1" si="134">INDIRECT("Supplier!B" &amp; (FLOOR((CELL("row",  A74) - 2)  / 8, 1) + 1) + 1)</f>
        <v>Energy Australia</v>
      </c>
      <c r="C74" s="12" t="str">
        <f t="shared" ref="C74" ca="1" si="135">IF(INDIRECT("Supplier!D"&amp;(FLOOR((CELL("row",A74)-2)/8,1)+1)+1)&lt;&gt;"N",INDIRECT("Supplier!D1"),".")</f>
        <v>QLD</v>
      </c>
      <c r="D74" s="10" t="str">
        <f t="shared" ca="1" si="120"/>
        <v/>
      </c>
      <c r="E74" s="10" t="str">
        <f t="shared" ca="1" si="106"/>
        <v/>
      </c>
      <c r="F74" s="10" t="str">
        <f t="shared" ca="1" si="6"/>
        <v/>
      </c>
      <c r="G74" s="10" t="str">
        <f t="shared" ca="1" si="7"/>
        <v/>
      </c>
      <c r="H74" s="31" t="str">
        <f t="shared" ca="1" si="107"/>
        <v/>
      </c>
      <c r="I74">
        <f t="shared" ca="1" si="108"/>
        <v>1</v>
      </c>
      <c r="J74">
        <f t="shared" ca="1" si="121"/>
        <v>1</v>
      </c>
      <c r="K74" t="s">
        <v>78</v>
      </c>
      <c r="L74" s="53" t="s">
        <v>78</v>
      </c>
      <c r="M74" t="s">
        <v>78</v>
      </c>
      <c r="N74" t="s">
        <v>78</v>
      </c>
    </row>
    <row r="75" spans="1:14" x14ac:dyDescent="0.25">
      <c r="A75" s="35">
        <f t="shared" ca="1" si="117"/>
        <v>10</v>
      </c>
      <c r="B75" s="12" t="str">
        <f t="shared" ref="B75" ca="1" si="136">B74</f>
        <v>Energy Australia</v>
      </c>
      <c r="C75" s="12" t="str">
        <f t="shared" ref="C75" ca="1" si="137">IF(INDIRECT("Supplier!E"&amp;(FLOOR((CELL("row",A75)-2)/8,1)+1)+1)&lt;&gt;"N",INDIRECT("Supplier!E1"),".")</f>
        <v>NSW</v>
      </c>
      <c r="D75" s="10" t="str">
        <f t="shared" ca="1" si="120"/>
        <v/>
      </c>
      <c r="E75" s="10" t="str">
        <f t="shared" ca="1" si="106"/>
        <v/>
      </c>
      <c r="F75" s="10" t="str">
        <f t="shared" ca="1" si="6"/>
        <v/>
      </c>
      <c r="G75" s="10" t="str">
        <f t="shared" ca="1" si="7"/>
        <v/>
      </c>
      <c r="H75" s="31" t="str">
        <f t="shared" ca="1" si="107"/>
        <v/>
      </c>
      <c r="I75">
        <f t="shared" ca="1" si="108"/>
        <v>1</v>
      </c>
      <c r="J75">
        <f t="shared" ca="1" si="121"/>
        <v>1</v>
      </c>
      <c r="K75" t="s">
        <v>78</v>
      </c>
      <c r="L75" s="53" t="s">
        <v>78</v>
      </c>
      <c r="M75" t="s">
        <v>78</v>
      </c>
      <c r="N75" t="s">
        <v>78</v>
      </c>
    </row>
    <row r="76" spans="1:14" x14ac:dyDescent="0.25">
      <c r="A76" s="35">
        <f t="shared" ca="1" si="117"/>
        <v>10</v>
      </c>
      <c r="B76" s="12" t="str">
        <f t="shared" ref="B76" ca="1" si="138">B74</f>
        <v>Energy Australia</v>
      </c>
      <c r="C76" s="12" t="str">
        <f t="shared" ref="C76" ca="1" si="139">IF(INDIRECT("Supplier!F"&amp;(FLOOR((CELL("row",A76)-2)/8,1)+1)+1)&lt;&gt;"N",INDIRECT("Supplier!F1"),".")</f>
        <v>VIC</v>
      </c>
      <c r="D76" s="10" t="str">
        <f t="shared" ca="1" si="120"/>
        <v/>
      </c>
      <c r="E76" s="10" t="str">
        <f t="shared" ca="1" si="106"/>
        <v/>
      </c>
      <c r="F76" s="10" t="str">
        <f t="shared" ca="1" si="6"/>
        <v/>
      </c>
      <c r="G76" s="10" t="str">
        <f t="shared" ca="1" si="7"/>
        <v/>
      </c>
      <c r="H76" s="31" t="str">
        <f t="shared" ca="1" si="107"/>
        <v/>
      </c>
      <c r="I76">
        <f t="shared" ca="1" si="108"/>
        <v>1</v>
      </c>
      <c r="J76">
        <f t="shared" ca="1" si="121"/>
        <v>1</v>
      </c>
      <c r="K76" t="s">
        <v>78</v>
      </c>
      <c r="L76" s="53" t="s">
        <v>78</v>
      </c>
      <c r="M76" t="s">
        <v>78</v>
      </c>
      <c r="N76" t="s">
        <v>78</v>
      </c>
    </row>
    <row r="77" spans="1:14" x14ac:dyDescent="0.25">
      <c r="A77" s="35">
        <f t="shared" ca="1" si="117"/>
        <v>10</v>
      </c>
      <c r="B77" s="12" t="str">
        <f t="shared" ref="B77" ca="1" si="140">B74</f>
        <v>Energy Australia</v>
      </c>
      <c r="C77" s="12" t="str">
        <f t="shared" ref="C77" ca="1" si="141">IF(INDIRECT("Supplier!G"&amp;(FLOOR((CELL("row",A77)-2)/8,1)+1)+1)&lt;&gt;"N",INDIRECT("Supplier!G1"),".")</f>
        <v>.</v>
      </c>
      <c r="D77" s="10" t="str">
        <f t="shared" ca="1" si="120"/>
        <v>-</v>
      </c>
      <c r="E77" s="10" t="str">
        <f t="shared" ca="1" si="106"/>
        <v>-</v>
      </c>
      <c r="F77" s="10" t="str">
        <f t="shared" ca="1" si="6"/>
        <v>-</v>
      </c>
      <c r="G77" s="10" t="str">
        <f t="shared" ca="1" si="7"/>
        <v>-</v>
      </c>
      <c r="H77" s="31" t="str">
        <f t="shared" ca="1" si="107"/>
        <v>-</v>
      </c>
      <c r="I77">
        <f t="shared" ca="1" si="108"/>
        <v>0</v>
      </c>
      <c r="J77">
        <f t="shared" ca="1" si="121"/>
        <v>0</v>
      </c>
      <c r="K77" t="s">
        <v>78</v>
      </c>
      <c r="L77" s="53" t="s">
        <v>78</v>
      </c>
      <c r="M77" t="s">
        <v>78</v>
      </c>
      <c r="N77" t="s">
        <v>78</v>
      </c>
    </row>
    <row r="78" spans="1:14" x14ac:dyDescent="0.25">
      <c r="A78" s="35">
        <f t="shared" ca="1" si="117"/>
        <v>10</v>
      </c>
      <c r="B78" s="12" t="str">
        <f t="shared" ref="B78" ca="1" si="142">B74</f>
        <v>Energy Australia</v>
      </c>
      <c r="C78" s="12" t="str">
        <f t="shared" ref="C78" ca="1" si="143">IF(INDIRECT("Supplier!H"&amp;(FLOOR((CELL("row",A78)-2)/8,1)+1)+1)&lt;&gt;"N",INDIRECT("Supplier!H1"),".")</f>
        <v>.</v>
      </c>
      <c r="D78" s="10" t="str">
        <f t="shared" ca="1" si="120"/>
        <v>-</v>
      </c>
      <c r="E78" s="10" t="str">
        <f t="shared" ca="1" si="106"/>
        <v>-</v>
      </c>
      <c r="F78" s="10" t="str">
        <f t="shared" ref="F78:F141" ca="1" si="144">IF(C78 = ".", "-","" )</f>
        <v>-</v>
      </c>
      <c r="G78" s="10" t="str">
        <f t="shared" ref="G78:G141" ca="1" si="145">IF(C78 = ".", "-","" )</f>
        <v>-</v>
      </c>
      <c r="H78" s="31" t="str">
        <f t="shared" ca="1" si="107"/>
        <v>-</v>
      </c>
      <c r="I78">
        <f t="shared" ca="1" si="108"/>
        <v>0</v>
      </c>
      <c r="J78">
        <f t="shared" ca="1" si="121"/>
        <v>0</v>
      </c>
      <c r="K78" t="s">
        <v>78</v>
      </c>
      <c r="L78" s="53" t="s">
        <v>78</v>
      </c>
      <c r="M78" t="s">
        <v>78</v>
      </c>
      <c r="N78" t="s">
        <v>78</v>
      </c>
    </row>
    <row r="79" spans="1:14" x14ac:dyDescent="0.25">
      <c r="A79" s="35">
        <f t="shared" ca="1" si="117"/>
        <v>10</v>
      </c>
      <c r="B79" s="12" t="str">
        <f t="shared" ref="B79" ca="1" si="146">B74</f>
        <v>Energy Australia</v>
      </c>
      <c r="C79" s="12" t="str">
        <f t="shared" ref="C79" ca="1" si="147">IF(INDIRECT("Supplier!I"&amp;(FLOOR((CELL("row",A79)-2)/8,1)+1)+1)&lt;&gt;"N",INDIRECT("Supplier!I1"),".")</f>
        <v>.</v>
      </c>
      <c r="D79" s="10" t="str">
        <f t="shared" ca="1" si="120"/>
        <v>-</v>
      </c>
      <c r="E79" s="10" t="str">
        <f t="shared" ca="1" si="106"/>
        <v>-</v>
      </c>
      <c r="F79" s="10" t="str">
        <f t="shared" ca="1" si="144"/>
        <v>-</v>
      </c>
      <c r="G79" s="10" t="str">
        <f t="shared" ca="1" si="145"/>
        <v>-</v>
      </c>
      <c r="H79" s="31" t="str">
        <f t="shared" ca="1" si="107"/>
        <v>-</v>
      </c>
      <c r="I79">
        <f t="shared" ca="1" si="108"/>
        <v>0</v>
      </c>
      <c r="J79">
        <f t="shared" ca="1" si="121"/>
        <v>0</v>
      </c>
      <c r="K79" t="s">
        <v>78</v>
      </c>
      <c r="L79" s="53" t="s">
        <v>78</v>
      </c>
      <c r="M79" t="s">
        <v>78</v>
      </c>
      <c r="N79" t="s">
        <v>78</v>
      </c>
    </row>
    <row r="80" spans="1:14" x14ac:dyDescent="0.25">
      <c r="A80" s="35">
        <f t="shared" ca="1" si="117"/>
        <v>10</v>
      </c>
      <c r="B80" s="12" t="str">
        <f t="shared" ref="B80" ca="1" si="148">B74</f>
        <v>Energy Australia</v>
      </c>
      <c r="C80" s="12" t="str">
        <f t="shared" ref="C80" ca="1" si="149">IF(INDIRECT("Supplier!J"&amp;(FLOOR((CELL("row",A80)-2)/8,1)+1)+1)&lt;&gt;"N",INDIRECT("Supplier!J1"),".")</f>
        <v>.</v>
      </c>
      <c r="D80" s="10" t="str">
        <f t="shared" ca="1" si="120"/>
        <v>-</v>
      </c>
      <c r="E80" s="10" t="str">
        <f t="shared" ca="1" si="106"/>
        <v>-</v>
      </c>
      <c r="F80" s="10" t="str">
        <f t="shared" ca="1" si="144"/>
        <v>-</v>
      </c>
      <c r="G80" s="10" t="str">
        <f t="shared" ca="1" si="145"/>
        <v>-</v>
      </c>
      <c r="H80" s="31" t="str">
        <f t="shared" ca="1" si="107"/>
        <v>-</v>
      </c>
      <c r="I80">
        <f t="shared" ca="1" si="108"/>
        <v>0</v>
      </c>
      <c r="J80">
        <f t="shared" ca="1" si="121"/>
        <v>0</v>
      </c>
      <c r="K80" t="s">
        <v>78</v>
      </c>
      <c r="L80" s="53" t="s">
        <v>78</v>
      </c>
      <c r="M80" t="s">
        <v>78</v>
      </c>
      <c r="N80" t="s">
        <v>78</v>
      </c>
    </row>
    <row r="81" spans="1:14" x14ac:dyDescent="0.25">
      <c r="A81" s="35">
        <f t="shared" ca="1" si="117"/>
        <v>10</v>
      </c>
      <c r="B81" s="12" t="str">
        <f t="shared" ref="B81" ca="1" si="150">B74</f>
        <v>Energy Australia</v>
      </c>
      <c r="C81" s="12" t="str">
        <f t="shared" ref="C81" ca="1" si="151">IF(INDIRECT("Supplier!K"&amp;(FLOOR((CELL("row",A81)-2)/8,1)+1)+1)&lt;&gt;"N",INDIRECT("Supplier!K1"),".")</f>
        <v>ACT</v>
      </c>
      <c r="D81" s="10" t="str">
        <f t="shared" ca="1" si="120"/>
        <v/>
      </c>
      <c r="E81" s="10" t="str">
        <f t="shared" ca="1" si="106"/>
        <v/>
      </c>
      <c r="F81" s="10" t="str">
        <f t="shared" ca="1" si="144"/>
        <v/>
      </c>
      <c r="G81" s="10" t="str">
        <f t="shared" ca="1" si="145"/>
        <v/>
      </c>
      <c r="H81" s="31" t="str">
        <f t="shared" ca="1" si="107"/>
        <v/>
      </c>
      <c r="I81">
        <f t="shared" ca="1" si="108"/>
        <v>1</v>
      </c>
      <c r="J81">
        <f t="shared" ca="1" si="121"/>
        <v>1</v>
      </c>
      <c r="K81" t="s">
        <v>78</v>
      </c>
      <c r="L81" s="53" t="s">
        <v>78</v>
      </c>
      <c r="M81" t="s">
        <v>78</v>
      </c>
      <c r="N81" t="s">
        <v>78</v>
      </c>
    </row>
    <row r="82" spans="1:14" x14ac:dyDescent="0.25">
      <c r="A82" s="9">
        <f t="shared" ca="1" si="117"/>
        <v>11</v>
      </c>
      <c r="B82" s="10" t="str">
        <f t="shared" ref="B82" ca="1" si="152">INDIRECT("Supplier!B" &amp; (FLOOR((CELL("row",  A82) - 2)  / 8, 1) + 1) + 1)</f>
        <v>Ergon</v>
      </c>
      <c r="C82" s="10" t="str">
        <f t="shared" ref="C82" ca="1" si="153">IF(INDIRECT("Supplier!D"&amp;(FLOOR((CELL("row",A82)-2)/8,1)+1)+1)&lt;&gt;"N",INDIRECT("Supplier!D1"),".")</f>
        <v>QLD</v>
      </c>
      <c r="D82" s="10" t="str">
        <f t="shared" ca="1" si="120"/>
        <v/>
      </c>
      <c r="E82" s="10" t="str">
        <f t="shared" ca="1" si="106"/>
        <v/>
      </c>
      <c r="F82" s="10" t="str">
        <f t="shared" ca="1" si="144"/>
        <v/>
      </c>
      <c r="G82" s="10" t="str">
        <f t="shared" ca="1" si="145"/>
        <v/>
      </c>
      <c r="H82" s="31" t="str">
        <f t="shared" ca="1" si="107"/>
        <v/>
      </c>
      <c r="I82">
        <f t="shared" ca="1" si="108"/>
        <v>1</v>
      </c>
      <c r="J82">
        <f t="shared" ca="1" si="121"/>
        <v>1</v>
      </c>
      <c r="K82" t="s">
        <v>78</v>
      </c>
      <c r="L82" s="53" t="s">
        <v>78</v>
      </c>
      <c r="M82" t="s">
        <v>78</v>
      </c>
      <c r="N82" t="s">
        <v>78</v>
      </c>
    </row>
    <row r="83" spans="1:14" x14ac:dyDescent="0.25">
      <c r="A83" s="9">
        <f t="shared" ca="1" si="117"/>
        <v>11</v>
      </c>
      <c r="B83" s="10" t="str">
        <f t="shared" ref="B83" ca="1" si="154">B82</f>
        <v>Ergon</v>
      </c>
      <c r="C83" s="10" t="str">
        <f t="shared" ref="C83" ca="1" si="155">IF(INDIRECT("Supplier!E"&amp;(FLOOR((CELL("row",A83)-2)/8,1)+1)+1)&lt;&gt;"N",INDIRECT("Supplier!E1"),".")</f>
        <v>.</v>
      </c>
      <c r="D83" s="10" t="str">
        <f t="shared" ca="1" si="120"/>
        <v>-</v>
      </c>
      <c r="E83" s="10" t="str">
        <f t="shared" ca="1" si="106"/>
        <v>-</v>
      </c>
      <c r="F83" s="10" t="str">
        <f t="shared" ca="1" si="144"/>
        <v>-</v>
      </c>
      <c r="G83" s="10" t="str">
        <f t="shared" ca="1" si="145"/>
        <v>-</v>
      </c>
      <c r="H83" s="31" t="str">
        <f t="shared" ca="1" si="107"/>
        <v>-</v>
      </c>
      <c r="I83">
        <f t="shared" ca="1" si="108"/>
        <v>0</v>
      </c>
      <c r="J83">
        <f t="shared" ca="1" si="121"/>
        <v>0</v>
      </c>
      <c r="K83" t="s">
        <v>78</v>
      </c>
      <c r="L83" s="53" t="s">
        <v>78</v>
      </c>
      <c r="M83" t="s">
        <v>78</v>
      </c>
      <c r="N83" t="s">
        <v>78</v>
      </c>
    </row>
    <row r="84" spans="1:14" x14ac:dyDescent="0.25">
      <c r="A84" s="9">
        <f t="shared" ca="1" si="117"/>
        <v>11</v>
      </c>
      <c r="B84" s="10" t="str">
        <f t="shared" ref="B84" ca="1" si="156">B82</f>
        <v>Ergon</v>
      </c>
      <c r="C84" s="10" t="str">
        <f t="shared" ref="C84" ca="1" si="157">IF(INDIRECT("Supplier!F"&amp;(FLOOR((CELL("row",A84)-2)/8,1)+1)+1)&lt;&gt;"N",INDIRECT("Supplier!F1"),".")</f>
        <v>.</v>
      </c>
      <c r="D84" s="10" t="str">
        <f t="shared" ca="1" si="120"/>
        <v>-</v>
      </c>
      <c r="E84" s="10" t="str">
        <f t="shared" ca="1" si="106"/>
        <v>-</v>
      </c>
      <c r="F84" s="10" t="str">
        <f t="shared" ca="1" si="144"/>
        <v>-</v>
      </c>
      <c r="G84" s="10" t="str">
        <f t="shared" ca="1" si="145"/>
        <v>-</v>
      </c>
      <c r="H84" s="31" t="str">
        <f t="shared" ca="1" si="107"/>
        <v>-</v>
      </c>
      <c r="I84">
        <f t="shared" ca="1" si="108"/>
        <v>0</v>
      </c>
      <c r="J84">
        <f t="shared" ca="1" si="121"/>
        <v>0</v>
      </c>
      <c r="K84" t="s">
        <v>78</v>
      </c>
      <c r="L84" s="53" t="s">
        <v>78</v>
      </c>
      <c r="M84" t="s">
        <v>78</v>
      </c>
      <c r="N84" t="s">
        <v>78</v>
      </c>
    </row>
    <row r="85" spans="1:14" x14ac:dyDescent="0.25">
      <c r="A85" s="9">
        <f t="shared" ca="1" si="117"/>
        <v>11</v>
      </c>
      <c r="B85" s="10" t="str">
        <f t="shared" ref="B85" ca="1" si="158">B82</f>
        <v>Ergon</v>
      </c>
      <c r="C85" s="10" t="str">
        <f t="shared" ref="C85" ca="1" si="159">IF(INDIRECT("Supplier!G"&amp;(FLOOR((CELL("row",A85)-2)/8,1)+1)+1)&lt;&gt;"N",INDIRECT("Supplier!G1"),".")</f>
        <v>.</v>
      </c>
      <c r="D85" s="10" t="str">
        <f t="shared" ca="1" si="120"/>
        <v>-</v>
      </c>
      <c r="E85" s="10" t="str">
        <f t="shared" ca="1" si="106"/>
        <v>-</v>
      </c>
      <c r="F85" s="10" t="str">
        <f t="shared" ca="1" si="144"/>
        <v>-</v>
      </c>
      <c r="G85" s="10" t="str">
        <f t="shared" ca="1" si="145"/>
        <v>-</v>
      </c>
      <c r="H85" s="31" t="str">
        <f t="shared" ca="1" si="107"/>
        <v>-</v>
      </c>
      <c r="I85">
        <f t="shared" ca="1" si="108"/>
        <v>0</v>
      </c>
      <c r="J85">
        <f t="shared" ca="1" si="121"/>
        <v>0</v>
      </c>
      <c r="K85" t="s">
        <v>78</v>
      </c>
      <c r="L85" s="53" t="s">
        <v>78</v>
      </c>
      <c r="M85" t="s">
        <v>78</v>
      </c>
      <c r="N85" t="s">
        <v>78</v>
      </c>
    </row>
    <row r="86" spans="1:14" x14ac:dyDescent="0.25">
      <c r="A86" s="9">
        <f t="shared" ca="1" si="117"/>
        <v>11</v>
      </c>
      <c r="B86" s="10" t="str">
        <f t="shared" ref="B86" ca="1" si="160">B82</f>
        <v>Ergon</v>
      </c>
      <c r="C86" s="10" t="str">
        <f t="shared" ref="C86" ca="1" si="161">IF(INDIRECT("Supplier!H"&amp;(FLOOR((CELL("row",A86)-2)/8,1)+1)+1)&lt;&gt;"N",INDIRECT("Supplier!H1"),".")</f>
        <v>.</v>
      </c>
      <c r="D86" s="10" t="str">
        <f t="shared" ca="1" si="120"/>
        <v>-</v>
      </c>
      <c r="E86" s="10" t="str">
        <f t="shared" ca="1" si="106"/>
        <v>-</v>
      </c>
      <c r="F86" s="10" t="str">
        <f t="shared" ca="1" si="144"/>
        <v>-</v>
      </c>
      <c r="G86" s="10" t="str">
        <f t="shared" ca="1" si="145"/>
        <v>-</v>
      </c>
      <c r="H86" s="31" t="str">
        <f t="shared" ca="1" si="107"/>
        <v>-</v>
      </c>
      <c r="I86">
        <f t="shared" ca="1" si="108"/>
        <v>0</v>
      </c>
      <c r="J86">
        <f t="shared" ca="1" si="121"/>
        <v>0</v>
      </c>
      <c r="K86" t="s">
        <v>78</v>
      </c>
      <c r="L86" s="53" t="s">
        <v>78</v>
      </c>
      <c r="M86" t="s">
        <v>78</v>
      </c>
      <c r="N86" t="s">
        <v>78</v>
      </c>
    </row>
    <row r="87" spans="1:14" x14ac:dyDescent="0.25">
      <c r="A87" s="9">
        <f t="shared" ca="1" si="117"/>
        <v>11</v>
      </c>
      <c r="B87" s="10" t="str">
        <f t="shared" ref="B87" ca="1" si="162">B82</f>
        <v>Ergon</v>
      </c>
      <c r="C87" s="10" t="str">
        <f t="shared" ref="C87" ca="1" si="163">IF(INDIRECT("Supplier!I"&amp;(FLOOR((CELL("row",A87)-2)/8,1)+1)+1)&lt;&gt;"N",INDIRECT("Supplier!I1"),".")</f>
        <v>.</v>
      </c>
      <c r="D87" s="10" t="str">
        <f t="shared" ca="1" si="120"/>
        <v>-</v>
      </c>
      <c r="E87" s="10" t="str">
        <f t="shared" ca="1" si="106"/>
        <v>-</v>
      </c>
      <c r="F87" s="10" t="str">
        <f t="shared" ca="1" si="144"/>
        <v>-</v>
      </c>
      <c r="G87" s="10" t="str">
        <f t="shared" ca="1" si="145"/>
        <v>-</v>
      </c>
      <c r="H87" s="31" t="str">
        <f t="shared" ca="1" si="107"/>
        <v>-</v>
      </c>
      <c r="I87">
        <f t="shared" ca="1" si="108"/>
        <v>0</v>
      </c>
      <c r="J87">
        <f t="shared" ca="1" si="121"/>
        <v>0</v>
      </c>
      <c r="K87" t="s">
        <v>78</v>
      </c>
      <c r="L87" s="53" t="s">
        <v>78</v>
      </c>
      <c r="M87" t="s">
        <v>78</v>
      </c>
      <c r="N87" t="s">
        <v>78</v>
      </c>
    </row>
    <row r="88" spans="1:14" x14ac:dyDescent="0.25">
      <c r="A88" s="9">
        <f t="shared" ca="1" si="117"/>
        <v>11</v>
      </c>
      <c r="B88" s="10" t="str">
        <f t="shared" ref="B88" ca="1" si="164">B82</f>
        <v>Ergon</v>
      </c>
      <c r="C88" s="10" t="str">
        <f t="shared" ref="C88" ca="1" si="165">IF(INDIRECT("Supplier!J"&amp;(FLOOR((CELL("row",A88)-2)/8,1)+1)+1)&lt;&gt;"N",INDIRECT("Supplier!J1"),".")</f>
        <v>.</v>
      </c>
      <c r="D88" s="10" t="str">
        <f t="shared" ca="1" si="120"/>
        <v>-</v>
      </c>
      <c r="E88" s="10" t="str">
        <f t="shared" ca="1" si="106"/>
        <v>-</v>
      </c>
      <c r="F88" s="10" t="str">
        <f t="shared" ca="1" si="144"/>
        <v>-</v>
      </c>
      <c r="G88" s="10" t="str">
        <f t="shared" ca="1" si="145"/>
        <v>-</v>
      </c>
      <c r="H88" s="31" t="str">
        <f t="shared" ca="1" si="107"/>
        <v>-</v>
      </c>
      <c r="I88">
        <f t="shared" ca="1" si="108"/>
        <v>0</v>
      </c>
      <c r="J88">
        <f t="shared" ca="1" si="121"/>
        <v>0</v>
      </c>
      <c r="K88" t="s">
        <v>78</v>
      </c>
      <c r="L88" s="53" t="s">
        <v>78</v>
      </c>
      <c r="M88" t="s">
        <v>78</v>
      </c>
      <c r="N88" t="s">
        <v>78</v>
      </c>
    </row>
    <row r="89" spans="1:14" x14ac:dyDescent="0.25">
      <c r="A89" s="9">
        <f t="shared" ca="1" si="117"/>
        <v>11</v>
      </c>
      <c r="B89" s="10" t="str">
        <f t="shared" ref="B89" ca="1" si="166">B82</f>
        <v>Ergon</v>
      </c>
      <c r="C89" s="10" t="str">
        <f t="shared" ref="C89" ca="1" si="167">IF(INDIRECT("Supplier!K"&amp;(FLOOR((CELL("row",A89)-2)/8,1)+1)+1)&lt;&gt;"N",INDIRECT("Supplier!K1"),".")</f>
        <v>.</v>
      </c>
      <c r="D89" s="10" t="str">
        <f t="shared" ca="1" si="120"/>
        <v>-</v>
      </c>
      <c r="E89" s="10" t="str">
        <f t="shared" ca="1" si="106"/>
        <v>-</v>
      </c>
      <c r="F89" s="10" t="str">
        <f t="shared" ca="1" si="144"/>
        <v>-</v>
      </c>
      <c r="G89" s="10" t="str">
        <f t="shared" ca="1" si="145"/>
        <v>-</v>
      </c>
      <c r="H89" s="31" t="str">
        <f t="shared" ca="1" si="107"/>
        <v>-</v>
      </c>
      <c r="I89">
        <f t="shared" ca="1" si="108"/>
        <v>0</v>
      </c>
      <c r="J89">
        <f t="shared" ca="1" si="121"/>
        <v>0</v>
      </c>
      <c r="K89" t="s">
        <v>78</v>
      </c>
      <c r="L89" s="53" t="s">
        <v>78</v>
      </c>
      <c r="M89" t="s">
        <v>78</v>
      </c>
      <c r="N89" t="s">
        <v>78</v>
      </c>
    </row>
    <row r="90" spans="1:14" x14ac:dyDescent="0.25">
      <c r="A90" s="35">
        <f t="shared" ca="1" si="117"/>
        <v>12</v>
      </c>
      <c r="B90" s="12" t="str">
        <f t="shared" ref="B90" ca="1" si="168">INDIRECT("Supplier!B" &amp; (FLOOR((CELL("row",  A90) - 2)  / 8, 1) + 1) + 1)</f>
        <v>Horizon Power</v>
      </c>
      <c r="C90" s="12" t="str">
        <f t="shared" ref="C90" ca="1" si="169">IF(INDIRECT("Supplier!D"&amp;(FLOOR((CELL("row",A90)-2)/8,1)+1)+1)&lt;&gt;"N",INDIRECT("Supplier!D1"),".")</f>
        <v>.</v>
      </c>
      <c r="D90" s="10" t="str">
        <f t="shared" ca="1" si="120"/>
        <v>-</v>
      </c>
      <c r="E90" s="10" t="str">
        <f t="shared" ca="1" si="106"/>
        <v>-</v>
      </c>
      <c r="F90" s="10" t="str">
        <f t="shared" ca="1" si="144"/>
        <v>-</v>
      </c>
      <c r="G90" s="10" t="str">
        <f t="shared" ca="1" si="145"/>
        <v>-</v>
      </c>
      <c r="H90" s="31" t="str">
        <f t="shared" ca="1" si="107"/>
        <v>-</v>
      </c>
      <c r="I90">
        <f t="shared" ca="1" si="108"/>
        <v>0</v>
      </c>
      <c r="J90">
        <f t="shared" ca="1" si="121"/>
        <v>0</v>
      </c>
      <c r="K90" t="s">
        <v>78</v>
      </c>
      <c r="L90" s="53" t="s">
        <v>78</v>
      </c>
      <c r="M90" t="s">
        <v>78</v>
      </c>
      <c r="N90" t="s">
        <v>78</v>
      </c>
    </row>
    <row r="91" spans="1:14" x14ac:dyDescent="0.25">
      <c r="A91" s="35">
        <f t="shared" ca="1" si="117"/>
        <v>12</v>
      </c>
      <c r="B91" s="12" t="str">
        <f t="shared" ref="B91" ca="1" si="170">B90</f>
        <v>Horizon Power</v>
      </c>
      <c r="C91" s="12" t="str">
        <f t="shared" ref="C91" ca="1" si="171">IF(INDIRECT("Supplier!E"&amp;(FLOOR((CELL("row",A91)-2)/8,1)+1)+1)&lt;&gt;"N",INDIRECT("Supplier!E1"),".")</f>
        <v>.</v>
      </c>
      <c r="D91" s="10" t="str">
        <f t="shared" ca="1" si="120"/>
        <v>-</v>
      </c>
      <c r="E91" s="10" t="str">
        <f t="shared" ca="1" si="106"/>
        <v>-</v>
      </c>
      <c r="F91" s="10" t="str">
        <f t="shared" ca="1" si="144"/>
        <v>-</v>
      </c>
      <c r="G91" s="10" t="str">
        <f t="shared" ca="1" si="145"/>
        <v>-</v>
      </c>
      <c r="H91" s="31" t="str">
        <f t="shared" ca="1" si="107"/>
        <v>-</v>
      </c>
      <c r="I91">
        <f t="shared" ca="1" si="108"/>
        <v>0</v>
      </c>
      <c r="J91">
        <f t="shared" ca="1" si="121"/>
        <v>0</v>
      </c>
      <c r="K91" t="s">
        <v>78</v>
      </c>
      <c r="L91" s="53" t="s">
        <v>78</v>
      </c>
      <c r="M91" t="s">
        <v>78</v>
      </c>
      <c r="N91" t="s">
        <v>78</v>
      </c>
    </row>
    <row r="92" spans="1:14" x14ac:dyDescent="0.25">
      <c r="A92" s="35">
        <f t="shared" ca="1" si="117"/>
        <v>12</v>
      </c>
      <c r="B92" s="12" t="str">
        <f t="shared" ref="B92" ca="1" si="172">B90</f>
        <v>Horizon Power</v>
      </c>
      <c r="C92" s="12" t="str">
        <f t="shared" ref="C92" ca="1" si="173">IF(INDIRECT("Supplier!F"&amp;(FLOOR((CELL("row",A92)-2)/8,1)+1)+1)&lt;&gt;"N",INDIRECT("Supplier!F1"),".")</f>
        <v>.</v>
      </c>
      <c r="D92" s="10" t="str">
        <f t="shared" ca="1" si="120"/>
        <v>-</v>
      </c>
      <c r="E92" s="10" t="str">
        <f t="shared" ca="1" si="106"/>
        <v>-</v>
      </c>
      <c r="F92" s="10" t="str">
        <f t="shared" ca="1" si="144"/>
        <v>-</v>
      </c>
      <c r="G92" s="10" t="str">
        <f t="shared" ca="1" si="145"/>
        <v>-</v>
      </c>
      <c r="H92" s="31" t="str">
        <f t="shared" ca="1" si="107"/>
        <v>-</v>
      </c>
      <c r="I92">
        <f t="shared" ca="1" si="108"/>
        <v>0</v>
      </c>
      <c r="J92">
        <f t="shared" ca="1" si="121"/>
        <v>0</v>
      </c>
      <c r="K92" t="s">
        <v>78</v>
      </c>
      <c r="L92" s="53" t="s">
        <v>78</v>
      </c>
      <c r="M92" t="s">
        <v>78</v>
      </c>
      <c r="N92" t="s">
        <v>78</v>
      </c>
    </row>
    <row r="93" spans="1:14" x14ac:dyDescent="0.25">
      <c r="A93" s="35">
        <f t="shared" ca="1" si="117"/>
        <v>12</v>
      </c>
      <c r="B93" s="12" t="str">
        <f t="shared" ref="B93" ca="1" si="174">B90</f>
        <v>Horizon Power</v>
      </c>
      <c r="C93" s="12" t="str">
        <f t="shared" ref="C93" ca="1" si="175">IF(INDIRECT("Supplier!G"&amp;(FLOOR((CELL("row",A93)-2)/8,1)+1)+1)&lt;&gt;"N",INDIRECT("Supplier!G1"),".")</f>
        <v>.</v>
      </c>
      <c r="D93" s="10" t="str">
        <f t="shared" ca="1" si="120"/>
        <v>-</v>
      </c>
      <c r="E93" s="10" t="str">
        <f t="shared" ca="1" si="106"/>
        <v>-</v>
      </c>
      <c r="F93" s="10" t="str">
        <f t="shared" ca="1" si="144"/>
        <v>-</v>
      </c>
      <c r="G93" s="10" t="str">
        <f t="shared" ca="1" si="145"/>
        <v>-</v>
      </c>
      <c r="H93" s="31" t="str">
        <f t="shared" ca="1" si="107"/>
        <v>-</v>
      </c>
      <c r="I93">
        <f t="shared" ca="1" si="108"/>
        <v>0</v>
      </c>
      <c r="J93">
        <f t="shared" ca="1" si="121"/>
        <v>0</v>
      </c>
      <c r="K93" t="s">
        <v>78</v>
      </c>
      <c r="L93" s="53" t="s">
        <v>78</v>
      </c>
      <c r="M93" t="s">
        <v>78</v>
      </c>
      <c r="N93" t="s">
        <v>78</v>
      </c>
    </row>
    <row r="94" spans="1:14" x14ac:dyDescent="0.25">
      <c r="A94" s="35">
        <f t="shared" ca="1" si="117"/>
        <v>12</v>
      </c>
      <c r="B94" s="12" t="str">
        <f t="shared" ref="B94" ca="1" si="176">B90</f>
        <v>Horizon Power</v>
      </c>
      <c r="C94" s="12" t="str">
        <f t="shared" ref="C94" ca="1" si="177">IF(INDIRECT("Supplier!H"&amp;(FLOOR((CELL("row",A94)-2)/8,1)+1)+1)&lt;&gt;"N",INDIRECT("Supplier!H1"),".")</f>
        <v>.</v>
      </c>
      <c r="D94" s="10" t="str">
        <f t="shared" ca="1" si="120"/>
        <v>-</v>
      </c>
      <c r="E94" s="10" t="str">
        <f t="shared" ca="1" si="106"/>
        <v>-</v>
      </c>
      <c r="F94" s="10" t="str">
        <f t="shared" ca="1" si="144"/>
        <v>-</v>
      </c>
      <c r="G94" s="10" t="str">
        <f t="shared" ca="1" si="145"/>
        <v>-</v>
      </c>
      <c r="H94" s="31" t="str">
        <f t="shared" ca="1" si="107"/>
        <v>-</v>
      </c>
      <c r="I94">
        <f t="shared" ca="1" si="108"/>
        <v>0</v>
      </c>
      <c r="J94">
        <f t="shared" ca="1" si="121"/>
        <v>0</v>
      </c>
      <c r="K94" t="s">
        <v>78</v>
      </c>
      <c r="L94" s="53" t="s">
        <v>78</v>
      </c>
      <c r="M94" t="s">
        <v>78</v>
      </c>
      <c r="N94" t="s">
        <v>78</v>
      </c>
    </row>
    <row r="95" spans="1:14" x14ac:dyDescent="0.25">
      <c r="A95" s="35">
        <f t="shared" ca="1" si="117"/>
        <v>12</v>
      </c>
      <c r="B95" s="12" t="str">
        <f t="shared" ref="B95" ca="1" si="178">B90</f>
        <v>Horizon Power</v>
      </c>
      <c r="C95" s="12" t="str">
        <f t="shared" ref="C95" ca="1" si="179">IF(INDIRECT("Supplier!I"&amp;(FLOOR((CELL("row",A95)-2)/8,1)+1)+1)&lt;&gt;"N",INDIRECT("Supplier!I1"),".")</f>
        <v>.</v>
      </c>
      <c r="D95" s="10" t="str">
        <f t="shared" ca="1" si="120"/>
        <v>-</v>
      </c>
      <c r="E95" s="10" t="str">
        <f t="shared" ca="1" si="106"/>
        <v>-</v>
      </c>
      <c r="F95" s="10" t="str">
        <f t="shared" ca="1" si="144"/>
        <v>-</v>
      </c>
      <c r="G95" s="10" t="str">
        <f t="shared" ca="1" si="145"/>
        <v>-</v>
      </c>
      <c r="H95" s="31" t="str">
        <f t="shared" ca="1" si="107"/>
        <v>-</v>
      </c>
      <c r="I95">
        <f t="shared" ca="1" si="108"/>
        <v>0</v>
      </c>
      <c r="J95">
        <f t="shared" ca="1" si="121"/>
        <v>0</v>
      </c>
      <c r="K95" t="s">
        <v>78</v>
      </c>
      <c r="L95" s="53" t="s">
        <v>78</v>
      </c>
      <c r="M95" t="s">
        <v>78</v>
      </c>
      <c r="N95" t="s">
        <v>78</v>
      </c>
    </row>
    <row r="96" spans="1:14" x14ac:dyDescent="0.25">
      <c r="A96" s="35">
        <f t="shared" ca="1" si="117"/>
        <v>12</v>
      </c>
      <c r="B96" s="12" t="str">
        <f t="shared" ref="B96" ca="1" si="180">B90</f>
        <v>Horizon Power</v>
      </c>
      <c r="C96" s="12" t="str">
        <f t="shared" ref="C96" ca="1" si="181">IF(INDIRECT("Supplier!J"&amp;(FLOOR((CELL("row",A96)-2)/8,1)+1)+1)&lt;&gt;"N",INDIRECT("Supplier!J1"),".")</f>
        <v>WA</v>
      </c>
      <c r="D96" s="10">
        <v>24.89</v>
      </c>
      <c r="E96" s="10">
        <v>24.89</v>
      </c>
      <c r="F96" s="10">
        <v>41.55</v>
      </c>
      <c r="G96" s="10">
        <v>41.55</v>
      </c>
      <c r="H96" s="31">
        <v>20</v>
      </c>
      <c r="I96">
        <v>0</v>
      </c>
      <c r="J96">
        <f t="shared" ca="1" si="121"/>
        <v>1</v>
      </c>
      <c r="K96" t="s">
        <v>90</v>
      </c>
      <c r="L96" s="53" t="s">
        <v>90</v>
      </c>
      <c r="M96" t="s">
        <v>91</v>
      </c>
      <c r="N96" t="s">
        <v>78</v>
      </c>
    </row>
    <row r="97" spans="1:14" x14ac:dyDescent="0.25">
      <c r="A97" s="35">
        <f t="shared" ca="1" si="117"/>
        <v>12</v>
      </c>
      <c r="B97" s="12" t="str">
        <f t="shared" ref="B97" ca="1" si="182">B90</f>
        <v>Horizon Power</v>
      </c>
      <c r="C97" s="12" t="str">
        <f t="shared" ref="C97" ca="1" si="183">IF(INDIRECT("Supplier!K"&amp;(FLOOR((CELL("row",A97)-2)/8,1)+1)+1)&lt;&gt;"N",INDIRECT("Supplier!K1"),".")</f>
        <v>.</v>
      </c>
      <c r="D97" s="10" t="str">
        <f t="shared" ca="1" si="120"/>
        <v>-</v>
      </c>
      <c r="E97" s="10" t="str">
        <f t="shared" ref="E97:E114" ca="1" si="184">IF(C97 = ".", "-","" )</f>
        <v>-</v>
      </c>
      <c r="F97" s="10" t="str">
        <f t="shared" ca="1" si="144"/>
        <v>-</v>
      </c>
      <c r="G97" s="10" t="str">
        <f t="shared" ca="1" si="145"/>
        <v>-</v>
      </c>
      <c r="H97" s="31" t="str">
        <f t="shared" ref="H97:H114" ca="1" si="185">IF(C97 = ".", "-","" )</f>
        <v>-</v>
      </c>
      <c r="I97">
        <f t="shared" ref="I97:I131" ca="1" si="186">IF(C97 &lt;&gt; ".", 1, 0)</f>
        <v>0</v>
      </c>
      <c r="J97">
        <f t="shared" ca="1" si="121"/>
        <v>0</v>
      </c>
      <c r="K97" t="s">
        <v>78</v>
      </c>
      <c r="L97" s="53" t="s">
        <v>78</v>
      </c>
      <c r="M97" t="s">
        <v>78</v>
      </c>
      <c r="N97" t="s">
        <v>78</v>
      </c>
    </row>
    <row r="98" spans="1:14" x14ac:dyDescent="0.25">
      <c r="A98" s="9">
        <f t="shared" ca="1" si="117"/>
        <v>13</v>
      </c>
      <c r="B98" s="10" t="str">
        <f t="shared" ref="B98" ca="1" si="187">INDIRECT("Supplier!B" &amp; (FLOOR((CELL("row",  A98) - 2)  / 8, 1) + 1) + 1)</f>
        <v>Integral Energy</v>
      </c>
      <c r="C98" s="10" t="str">
        <f t="shared" ref="C98" ca="1" si="188">IF(INDIRECT("Supplier!D"&amp;(FLOOR((CELL("row",A98)-2)/8,1)+1)+1)&lt;&gt;"N",INDIRECT("Supplier!D1"),".")</f>
        <v>QLD</v>
      </c>
      <c r="D98" s="10" t="str">
        <f t="shared" ca="1" si="120"/>
        <v/>
      </c>
      <c r="E98" s="10" t="str">
        <f t="shared" ca="1" si="184"/>
        <v/>
      </c>
      <c r="F98" s="10" t="str">
        <f t="shared" ca="1" si="144"/>
        <v/>
      </c>
      <c r="G98" s="10" t="str">
        <f t="shared" ca="1" si="145"/>
        <v/>
      </c>
      <c r="H98" s="31" t="str">
        <f t="shared" ca="1" si="185"/>
        <v/>
      </c>
      <c r="I98">
        <f t="shared" ca="1" si="186"/>
        <v>1</v>
      </c>
      <c r="J98">
        <f t="shared" ca="1" si="121"/>
        <v>1</v>
      </c>
      <c r="K98" t="s">
        <v>78</v>
      </c>
      <c r="L98" s="53" t="s">
        <v>78</v>
      </c>
      <c r="M98" t="s">
        <v>78</v>
      </c>
      <c r="N98" t="s">
        <v>78</v>
      </c>
    </row>
    <row r="99" spans="1:14" x14ac:dyDescent="0.25">
      <c r="A99" s="9">
        <f t="shared" ca="1" si="117"/>
        <v>13</v>
      </c>
      <c r="B99" s="10" t="str">
        <f t="shared" ref="B99" ca="1" si="189">B98</f>
        <v>Integral Energy</v>
      </c>
      <c r="C99" s="10" t="str">
        <f t="shared" ref="C99" ca="1" si="190">IF(INDIRECT("Supplier!E"&amp;(FLOOR((CELL("row",A99)-2)/8,1)+1)+1)&lt;&gt;"N",INDIRECT("Supplier!E1"),".")</f>
        <v>NSW</v>
      </c>
      <c r="D99" s="10" t="str">
        <f t="shared" ca="1" si="120"/>
        <v/>
      </c>
      <c r="E99" s="10" t="str">
        <f t="shared" ca="1" si="184"/>
        <v/>
      </c>
      <c r="F99" s="10" t="str">
        <f t="shared" ca="1" si="144"/>
        <v/>
      </c>
      <c r="G99" s="10" t="str">
        <f t="shared" ca="1" si="145"/>
        <v/>
      </c>
      <c r="H99" s="31" t="str">
        <f t="shared" ca="1" si="185"/>
        <v/>
      </c>
      <c r="I99">
        <f t="shared" ca="1" si="186"/>
        <v>1</v>
      </c>
      <c r="J99">
        <f t="shared" ca="1" si="121"/>
        <v>1</v>
      </c>
      <c r="K99" t="s">
        <v>78</v>
      </c>
      <c r="L99" s="53" t="s">
        <v>78</v>
      </c>
      <c r="M99" t="s">
        <v>78</v>
      </c>
      <c r="N99" t="s">
        <v>78</v>
      </c>
    </row>
    <row r="100" spans="1:14" x14ac:dyDescent="0.25">
      <c r="A100" s="9">
        <f t="shared" ca="1" si="117"/>
        <v>13</v>
      </c>
      <c r="B100" s="10" t="str">
        <f t="shared" ref="B100" ca="1" si="191">B98</f>
        <v>Integral Energy</v>
      </c>
      <c r="C100" s="10" t="str">
        <f t="shared" ref="C100" ca="1" si="192">IF(INDIRECT("Supplier!F"&amp;(FLOOR((CELL("row",A100)-2)/8,1)+1)+1)&lt;&gt;"N",INDIRECT("Supplier!F1"),".")</f>
        <v>.</v>
      </c>
      <c r="D100" s="10" t="str">
        <f t="shared" ca="1" si="120"/>
        <v>-</v>
      </c>
      <c r="E100" s="10" t="str">
        <f t="shared" ca="1" si="184"/>
        <v>-</v>
      </c>
      <c r="F100" s="10" t="str">
        <f t="shared" ca="1" si="144"/>
        <v>-</v>
      </c>
      <c r="G100" s="10" t="str">
        <f t="shared" ca="1" si="145"/>
        <v>-</v>
      </c>
      <c r="H100" s="31" t="str">
        <f t="shared" ca="1" si="185"/>
        <v>-</v>
      </c>
      <c r="I100">
        <f t="shared" ca="1" si="186"/>
        <v>0</v>
      </c>
      <c r="J100">
        <f t="shared" ca="1" si="121"/>
        <v>0</v>
      </c>
      <c r="K100" t="s">
        <v>78</v>
      </c>
      <c r="L100" s="53" t="s">
        <v>78</v>
      </c>
      <c r="M100" t="s">
        <v>78</v>
      </c>
      <c r="N100" t="s">
        <v>78</v>
      </c>
    </row>
    <row r="101" spans="1:14" x14ac:dyDescent="0.25">
      <c r="A101" s="9">
        <f t="shared" ca="1" si="117"/>
        <v>13</v>
      </c>
      <c r="B101" s="10" t="str">
        <f t="shared" ref="B101" ca="1" si="193">B98</f>
        <v>Integral Energy</v>
      </c>
      <c r="C101" s="10" t="str">
        <f t="shared" ref="C101" ca="1" si="194">IF(INDIRECT("Supplier!G"&amp;(FLOOR((CELL("row",A101)-2)/8,1)+1)+1)&lt;&gt;"N",INDIRECT("Supplier!G1"),".")</f>
        <v>.</v>
      </c>
      <c r="D101" s="10" t="str">
        <f t="shared" ca="1" si="120"/>
        <v>-</v>
      </c>
      <c r="E101" s="10" t="str">
        <f t="shared" ca="1" si="184"/>
        <v>-</v>
      </c>
      <c r="F101" s="10" t="str">
        <f t="shared" ca="1" si="144"/>
        <v>-</v>
      </c>
      <c r="G101" s="10" t="str">
        <f t="shared" ca="1" si="145"/>
        <v>-</v>
      </c>
      <c r="H101" s="31" t="str">
        <f t="shared" ca="1" si="185"/>
        <v>-</v>
      </c>
      <c r="I101">
        <f t="shared" ca="1" si="186"/>
        <v>0</v>
      </c>
      <c r="J101">
        <f t="shared" ca="1" si="121"/>
        <v>0</v>
      </c>
      <c r="K101" t="s">
        <v>78</v>
      </c>
      <c r="L101" s="53" t="s">
        <v>78</v>
      </c>
      <c r="M101" t="s">
        <v>78</v>
      </c>
      <c r="N101" t="s">
        <v>78</v>
      </c>
    </row>
    <row r="102" spans="1:14" x14ac:dyDescent="0.25">
      <c r="A102" s="9">
        <f t="shared" ca="1" si="117"/>
        <v>13</v>
      </c>
      <c r="B102" s="10" t="str">
        <f t="shared" ref="B102" ca="1" si="195">B98</f>
        <v>Integral Energy</v>
      </c>
      <c r="C102" s="10" t="str">
        <f t="shared" ref="C102" ca="1" si="196">IF(INDIRECT("Supplier!H"&amp;(FLOOR((CELL("row",A102)-2)/8,1)+1)+1)&lt;&gt;"N",INDIRECT("Supplier!H1"),".")</f>
        <v>.</v>
      </c>
      <c r="D102" s="10" t="str">
        <f t="shared" ca="1" si="120"/>
        <v>-</v>
      </c>
      <c r="E102" s="10" t="str">
        <f t="shared" ca="1" si="184"/>
        <v>-</v>
      </c>
      <c r="F102" s="10" t="str">
        <f t="shared" ca="1" si="144"/>
        <v>-</v>
      </c>
      <c r="G102" s="10" t="str">
        <f t="shared" ca="1" si="145"/>
        <v>-</v>
      </c>
      <c r="H102" s="31" t="str">
        <f t="shared" ca="1" si="185"/>
        <v>-</v>
      </c>
      <c r="I102">
        <f t="shared" ca="1" si="186"/>
        <v>0</v>
      </c>
      <c r="J102">
        <f t="shared" ca="1" si="121"/>
        <v>0</v>
      </c>
      <c r="K102" t="s">
        <v>78</v>
      </c>
      <c r="L102" s="53" t="s">
        <v>78</v>
      </c>
      <c r="M102" t="s">
        <v>78</v>
      </c>
      <c r="N102" t="s">
        <v>78</v>
      </c>
    </row>
    <row r="103" spans="1:14" x14ac:dyDescent="0.25">
      <c r="A103" s="9">
        <f t="shared" ca="1" si="117"/>
        <v>13</v>
      </c>
      <c r="B103" s="10" t="str">
        <f t="shared" ref="B103" ca="1" si="197">B98</f>
        <v>Integral Energy</v>
      </c>
      <c r="C103" s="10" t="str">
        <f t="shared" ref="C103" ca="1" si="198">IF(INDIRECT("Supplier!I"&amp;(FLOOR((CELL("row",A103)-2)/8,1)+1)+1)&lt;&gt;"N",INDIRECT("Supplier!I1"),".")</f>
        <v>.</v>
      </c>
      <c r="D103" s="10" t="str">
        <f t="shared" ca="1" si="120"/>
        <v>-</v>
      </c>
      <c r="E103" s="10" t="str">
        <f t="shared" ca="1" si="184"/>
        <v>-</v>
      </c>
      <c r="F103" s="10" t="str">
        <f t="shared" ca="1" si="144"/>
        <v>-</v>
      </c>
      <c r="G103" s="10" t="str">
        <f t="shared" ca="1" si="145"/>
        <v>-</v>
      </c>
      <c r="H103" s="31" t="str">
        <f t="shared" ca="1" si="185"/>
        <v>-</v>
      </c>
      <c r="I103">
        <f t="shared" ca="1" si="186"/>
        <v>0</v>
      </c>
      <c r="J103">
        <f t="shared" ca="1" si="121"/>
        <v>0</v>
      </c>
      <c r="K103" t="s">
        <v>78</v>
      </c>
      <c r="L103" s="53" t="s">
        <v>78</v>
      </c>
      <c r="M103" t="s">
        <v>78</v>
      </c>
      <c r="N103" t="s">
        <v>78</v>
      </c>
    </row>
    <row r="104" spans="1:14" x14ac:dyDescent="0.25">
      <c r="A104" s="9">
        <f t="shared" ca="1" si="117"/>
        <v>13</v>
      </c>
      <c r="B104" s="10" t="str">
        <f t="shared" ref="B104" ca="1" si="199">B98</f>
        <v>Integral Energy</v>
      </c>
      <c r="C104" s="10" t="str">
        <f t="shared" ref="C104" ca="1" si="200">IF(INDIRECT("Supplier!J"&amp;(FLOOR((CELL("row",A104)-2)/8,1)+1)+1)&lt;&gt;"N",INDIRECT("Supplier!J1"),".")</f>
        <v>.</v>
      </c>
      <c r="D104" s="10" t="str">
        <f t="shared" ca="1" si="120"/>
        <v>-</v>
      </c>
      <c r="E104" s="10" t="str">
        <f t="shared" ca="1" si="184"/>
        <v>-</v>
      </c>
      <c r="F104" s="10" t="str">
        <f t="shared" ca="1" si="144"/>
        <v>-</v>
      </c>
      <c r="G104" s="10" t="str">
        <f t="shared" ca="1" si="145"/>
        <v>-</v>
      </c>
      <c r="H104" s="31" t="str">
        <f t="shared" ca="1" si="185"/>
        <v>-</v>
      </c>
      <c r="I104">
        <f t="shared" ca="1" si="186"/>
        <v>0</v>
      </c>
      <c r="J104">
        <f t="shared" ca="1" si="121"/>
        <v>0</v>
      </c>
      <c r="K104" t="s">
        <v>78</v>
      </c>
      <c r="L104" s="53" t="s">
        <v>78</v>
      </c>
      <c r="M104" t="s">
        <v>78</v>
      </c>
      <c r="N104" t="s">
        <v>78</v>
      </c>
    </row>
    <row r="105" spans="1:14" x14ac:dyDescent="0.25">
      <c r="A105" s="9">
        <f t="shared" ca="1" si="117"/>
        <v>13</v>
      </c>
      <c r="B105" s="10" t="str">
        <f t="shared" ref="B105" ca="1" si="201">B98</f>
        <v>Integral Energy</v>
      </c>
      <c r="C105" s="10" t="str">
        <f t="shared" ref="C105" ca="1" si="202">IF(INDIRECT("Supplier!K"&amp;(FLOOR((CELL("row",A105)-2)/8,1)+1)+1)&lt;&gt;"N",INDIRECT("Supplier!K1"),".")</f>
        <v>.</v>
      </c>
      <c r="D105" s="10" t="str">
        <f t="shared" ca="1" si="120"/>
        <v>-</v>
      </c>
      <c r="E105" s="10" t="str">
        <f t="shared" ca="1" si="184"/>
        <v>-</v>
      </c>
      <c r="F105" s="10" t="str">
        <f t="shared" ca="1" si="144"/>
        <v>-</v>
      </c>
      <c r="G105" s="10" t="str">
        <f t="shared" ca="1" si="145"/>
        <v>-</v>
      </c>
      <c r="H105" s="31" t="str">
        <f t="shared" ca="1" si="185"/>
        <v>-</v>
      </c>
      <c r="I105">
        <f t="shared" ca="1" si="186"/>
        <v>0</v>
      </c>
      <c r="J105">
        <f t="shared" ca="1" si="121"/>
        <v>0</v>
      </c>
      <c r="K105" t="s">
        <v>78</v>
      </c>
      <c r="L105" s="53" t="s">
        <v>78</v>
      </c>
      <c r="M105" t="s">
        <v>78</v>
      </c>
      <c r="N105" t="s">
        <v>78</v>
      </c>
    </row>
    <row r="106" spans="1:14" x14ac:dyDescent="0.25">
      <c r="A106" s="35">
        <f t="shared" ca="1" si="117"/>
        <v>14</v>
      </c>
      <c r="B106" s="12" t="str">
        <f t="shared" ref="B106" ca="1" si="203">INDIRECT("Supplier!B" &amp; (FLOOR((CELL("row",  A106) - 2)  / 8, 1) + 1) + 1)</f>
        <v>Jackgreen Energy</v>
      </c>
      <c r="C106" s="12" t="str">
        <f t="shared" ref="C106" ca="1" si="204">IF(INDIRECT("Supplier!D"&amp;(FLOOR((CELL("row",A106)-2)/8,1)+1)+1)&lt;&gt;"N",INDIRECT("Supplier!D1"),".")</f>
        <v>QLD</v>
      </c>
      <c r="D106" s="10" t="str">
        <f t="shared" ca="1" si="120"/>
        <v/>
      </c>
      <c r="E106" s="10" t="str">
        <f t="shared" ca="1" si="184"/>
        <v/>
      </c>
      <c r="F106" s="10" t="str">
        <f t="shared" ca="1" si="144"/>
        <v/>
      </c>
      <c r="G106" s="10" t="str">
        <f t="shared" ca="1" si="145"/>
        <v/>
      </c>
      <c r="H106" s="31" t="str">
        <f t="shared" ca="1" si="185"/>
        <v/>
      </c>
      <c r="I106">
        <f t="shared" ca="1" si="186"/>
        <v>1</v>
      </c>
      <c r="J106">
        <f t="shared" ca="1" si="121"/>
        <v>1</v>
      </c>
      <c r="K106" t="s">
        <v>78</v>
      </c>
      <c r="L106" s="53" t="s">
        <v>78</v>
      </c>
      <c r="M106" t="s">
        <v>78</v>
      </c>
      <c r="N106" t="s">
        <v>78</v>
      </c>
    </row>
    <row r="107" spans="1:14" x14ac:dyDescent="0.25">
      <c r="A107" s="35">
        <f t="shared" ca="1" si="117"/>
        <v>14</v>
      </c>
      <c r="B107" s="12" t="str">
        <f t="shared" ref="B107" ca="1" si="205">B106</f>
        <v>Jackgreen Energy</v>
      </c>
      <c r="C107" s="12" t="str">
        <f t="shared" ref="C107" ca="1" si="206">IF(INDIRECT("Supplier!E"&amp;(FLOOR((CELL("row",A107)-2)/8,1)+1)+1)&lt;&gt;"N",INDIRECT("Supplier!E1"),".")</f>
        <v>NSW</v>
      </c>
      <c r="D107" s="10" t="str">
        <f t="shared" ca="1" si="120"/>
        <v/>
      </c>
      <c r="E107" s="10" t="str">
        <f t="shared" ca="1" si="184"/>
        <v/>
      </c>
      <c r="F107" s="10" t="str">
        <f t="shared" ca="1" si="144"/>
        <v/>
      </c>
      <c r="G107" s="10" t="str">
        <f t="shared" ca="1" si="145"/>
        <v/>
      </c>
      <c r="H107" s="31" t="str">
        <f t="shared" ca="1" si="185"/>
        <v/>
      </c>
      <c r="I107">
        <f t="shared" ca="1" si="186"/>
        <v>1</v>
      </c>
      <c r="J107">
        <f t="shared" ca="1" si="121"/>
        <v>1</v>
      </c>
      <c r="K107" t="s">
        <v>78</v>
      </c>
      <c r="L107" s="53" t="s">
        <v>78</v>
      </c>
      <c r="M107" t="s">
        <v>78</v>
      </c>
      <c r="N107" t="s">
        <v>78</v>
      </c>
    </row>
    <row r="108" spans="1:14" x14ac:dyDescent="0.25">
      <c r="A108" s="35">
        <f t="shared" ca="1" si="117"/>
        <v>14</v>
      </c>
      <c r="B108" s="12" t="str">
        <f t="shared" ref="B108" ca="1" si="207">B106</f>
        <v>Jackgreen Energy</v>
      </c>
      <c r="C108" s="12" t="str">
        <f t="shared" ref="C108" ca="1" si="208">IF(INDIRECT("Supplier!F"&amp;(FLOOR((CELL("row",A108)-2)/8,1)+1)+1)&lt;&gt;"N",INDIRECT("Supplier!F1"),".")</f>
        <v>VIC</v>
      </c>
      <c r="D108" s="10" t="str">
        <f t="shared" ca="1" si="120"/>
        <v/>
      </c>
      <c r="E108" s="10" t="str">
        <f t="shared" ca="1" si="184"/>
        <v/>
      </c>
      <c r="F108" s="10" t="str">
        <f t="shared" ca="1" si="144"/>
        <v/>
      </c>
      <c r="G108" s="10" t="str">
        <f t="shared" ca="1" si="145"/>
        <v/>
      </c>
      <c r="H108" s="31" t="str">
        <f t="shared" ca="1" si="185"/>
        <v/>
      </c>
      <c r="I108">
        <f t="shared" ca="1" si="186"/>
        <v>1</v>
      </c>
      <c r="J108">
        <f t="shared" ca="1" si="121"/>
        <v>1</v>
      </c>
      <c r="K108" t="s">
        <v>78</v>
      </c>
      <c r="L108" s="53" t="s">
        <v>78</v>
      </c>
      <c r="M108" t="s">
        <v>78</v>
      </c>
      <c r="N108" t="s">
        <v>78</v>
      </c>
    </row>
    <row r="109" spans="1:14" x14ac:dyDescent="0.25">
      <c r="A109" s="35">
        <f t="shared" ca="1" si="117"/>
        <v>14</v>
      </c>
      <c r="B109" s="12" t="str">
        <f t="shared" ref="B109" ca="1" si="209">B106</f>
        <v>Jackgreen Energy</v>
      </c>
      <c r="C109" s="12" t="str">
        <f t="shared" ref="C109" ca="1" si="210">IF(INDIRECT("Supplier!G"&amp;(FLOOR((CELL("row",A109)-2)/8,1)+1)+1)&lt;&gt;"N",INDIRECT("Supplier!G1"),".")</f>
        <v>.</v>
      </c>
      <c r="D109" s="10" t="str">
        <f t="shared" ca="1" si="120"/>
        <v>-</v>
      </c>
      <c r="E109" s="10" t="str">
        <f t="shared" ca="1" si="184"/>
        <v>-</v>
      </c>
      <c r="F109" s="10" t="str">
        <f t="shared" ca="1" si="144"/>
        <v>-</v>
      </c>
      <c r="G109" s="10" t="str">
        <f t="shared" ca="1" si="145"/>
        <v>-</v>
      </c>
      <c r="H109" s="31" t="str">
        <f t="shared" ca="1" si="185"/>
        <v>-</v>
      </c>
      <c r="I109">
        <f t="shared" ca="1" si="186"/>
        <v>0</v>
      </c>
      <c r="J109">
        <f t="shared" ca="1" si="121"/>
        <v>0</v>
      </c>
      <c r="K109" t="s">
        <v>78</v>
      </c>
      <c r="L109" s="53" t="s">
        <v>78</v>
      </c>
      <c r="M109" t="s">
        <v>78</v>
      </c>
      <c r="N109" t="s">
        <v>78</v>
      </c>
    </row>
    <row r="110" spans="1:14" x14ac:dyDescent="0.25">
      <c r="A110" s="35">
        <f t="shared" ca="1" si="117"/>
        <v>14</v>
      </c>
      <c r="B110" s="12" t="str">
        <f t="shared" ref="B110" ca="1" si="211">B106</f>
        <v>Jackgreen Energy</v>
      </c>
      <c r="C110" s="12" t="str">
        <f t="shared" ref="C110" ca="1" si="212">IF(INDIRECT("Supplier!H"&amp;(FLOOR((CELL("row",A110)-2)/8,1)+1)+1)&lt;&gt;"N",INDIRECT("Supplier!H1"),".")</f>
        <v>SA</v>
      </c>
      <c r="D110" s="10" t="str">
        <f t="shared" ca="1" si="120"/>
        <v/>
      </c>
      <c r="E110" s="10" t="str">
        <f t="shared" ca="1" si="184"/>
        <v/>
      </c>
      <c r="F110" s="10" t="str">
        <f t="shared" ca="1" si="144"/>
        <v/>
      </c>
      <c r="G110" s="10" t="str">
        <f t="shared" ca="1" si="145"/>
        <v/>
      </c>
      <c r="H110" s="31" t="str">
        <f t="shared" ca="1" si="185"/>
        <v/>
      </c>
      <c r="I110">
        <f t="shared" ca="1" si="186"/>
        <v>1</v>
      </c>
      <c r="J110">
        <f t="shared" ca="1" si="121"/>
        <v>1</v>
      </c>
      <c r="K110" t="s">
        <v>78</v>
      </c>
      <c r="L110" s="53" t="s">
        <v>78</v>
      </c>
      <c r="M110" t="s">
        <v>78</v>
      </c>
      <c r="N110" t="s">
        <v>78</v>
      </c>
    </row>
    <row r="111" spans="1:14" x14ac:dyDescent="0.25">
      <c r="A111" s="35">
        <f t="shared" ca="1" si="117"/>
        <v>14</v>
      </c>
      <c r="B111" s="12" t="str">
        <f t="shared" ref="B111" ca="1" si="213">B106</f>
        <v>Jackgreen Energy</v>
      </c>
      <c r="C111" s="12" t="str">
        <f t="shared" ref="C111" ca="1" si="214">IF(INDIRECT("Supplier!I"&amp;(FLOOR((CELL("row",A111)-2)/8,1)+1)+1)&lt;&gt;"N",INDIRECT("Supplier!I1"),".")</f>
        <v>.</v>
      </c>
      <c r="D111" s="10" t="str">
        <f t="shared" ca="1" si="120"/>
        <v>-</v>
      </c>
      <c r="E111" s="10" t="str">
        <f t="shared" ca="1" si="184"/>
        <v>-</v>
      </c>
      <c r="F111" s="10" t="str">
        <f t="shared" ca="1" si="144"/>
        <v>-</v>
      </c>
      <c r="G111" s="10" t="str">
        <f t="shared" ca="1" si="145"/>
        <v>-</v>
      </c>
      <c r="H111" s="31" t="str">
        <f t="shared" ca="1" si="185"/>
        <v>-</v>
      </c>
      <c r="I111">
        <f t="shared" ca="1" si="186"/>
        <v>0</v>
      </c>
      <c r="J111">
        <f t="shared" ca="1" si="121"/>
        <v>0</v>
      </c>
      <c r="K111" t="s">
        <v>78</v>
      </c>
      <c r="L111" s="53" t="s">
        <v>78</v>
      </c>
      <c r="M111" t="s">
        <v>78</v>
      </c>
      <c r="N111" t="s">
        <v>78</v>
      </c>
    </row>
    <row r="112" spans="1:14" x14ac:dyDescent="0.25">
      <c r="A112" s="35">
        <f t="shared" ca="1" si="117"/>
        <v>14</v>
      </c>
      <c r="B112" s="12" t="str">
        <f t="shared" ref="B112" ca="1" si="215">B106</f>
        <v>Jackgreen Energy</v>
      </c>
      <c r="C112" s="12" t="str">
        <f t="shared" ref="C112" ca="1" si="216">IF(INDIRECT("Supplier!J"&amp;(FLOOR((CELL("row",A112)-2)/8,1)+1)+1)&lt;&gt;"N",INDIRECT("Supplier!J1"),".")</f>
        <v>.</v>
      </c>
      <c r="D112" s="10" t="str">
        <f t="shared" ca="1" si="120"/>
        <v>-</v>
      </c>
      <c r="E112" s="10" t="str">
        <f t="shared" ca="1" si="184"/>
        <v>-</v>
      </c>
      <c r="F112" s="10" t="str">
        <f t="shared" ca="1" si="144"/>
        <v>-</v>
      </c>
      <c r="G112" s="10" t="str">
        <f t="shared" ca="1" si="145"/>
        <v>-</v>
      </c>
      <c r="H112" s="31" t="str">
        <f t="shared" ca="1" si="185"/>
        <v>-</v>
      </c>
      <c r="I112">
        <f t="shared" ca="1" si="186"/>
        <v>0</v>
      </c>
      <c r="J112">
        <f t="shared" ca="1" si="121"/>
        <v>0</v>
      </c>
      <c r="K112" t="s">
        <v>78</v>
      </c>
      <c r="L112" s="53" t="s">
        <v>78</v>
      </c>
      <c r="M112" t="s">
        <v>78</v>
      </c>
      <c r="N112" t="s">
        <v>78</v>
      </c>
    </row>
    <row r="113" spans="1:14" x14ac:dyDescent="0.25">
      <c r="A113" s="35">
        <f t="shared" ca="1" si="117"/>
        <v>14</v>
      </c>
      <c r="B113" s="12" t="str">
        <f t="shared" ref="B113" ca="1" si="217">B106</f>
        <v>Jackgreen Energy</v>
      </c>
      <c r="C113" s="12" t="str">
        <f t="shared" ref="C113" ca="1" si="218">IF(INDIRECT("Supplier!K"&amp;(FLOOR((CELL("row",A113)-2)/8,1)+1)+1)&lt;&gt;"N",INDIRECT("Supplier!K1"),".")</f>
        <v>.</v>
      </c>
      <c r="D113" s="10" t="str">
        <f t="shared" ca="1" si="120"/>
        <v>-</v>
      </c>
      <c r="E113" s="10" t="str">
        <f t="shared" ca="1" si="184"/>
        <v>-</v>
      </c>
      <c r="F113" s="10" t="str">
        <f t="shared" ca="1" si="144"/>
        <v>-</v>
      </c>
      <c r="G113" s="10" t="str">
        <f t="shared" ca="1" si="145"/>
        <v>-</v>
      </c>
      <c r="H113" s="31" t="str">
        <f t="shared" ca="1" si="185"/>
        <v>-</v>
      </c>
      <c r="I113">
        <f t="shared" ca="1" si="186"/>
        <v>0</v>
      </c>
      <c r="J113">
        <f t="shared" ca="1" si="121"/>
        <v>0</v>
      </c>
      <c r="K113" t="s">
        <v>78</v>
      </c>
      <c r="L113" s="53" t="s">
        <v>78</v>
      </c>
      <c r="M113" t="s">
        <v>78</v>
      </c>
      <c r="N113" t="s">
        <v>78</v>
      </c>
    </row>
    <row r="114" spans="1:14" x14ac:dyDescent="0.25">
      <c r="A114" s="9">
        <f t="shared" ca="1" si="117"/>
        <v>15</v>
      </c>
      <c r="B114" s="10" t="str">
        <f t="shared" ref="B114" ca="1" si="219">INDIRECT("Supplier!B" &amp; (FLOOR((CELL("row",  A114) - 2)  / 8, 1) + 1) + 1)</f>
        <v>Lumo Energy</v>
      </c>
      <c r="C114" s="10" t="str">
        <f t="shared" ref="C114" ca="1" si="220">IF(INDIRECT("Supplier!D"&amp;(FLOOR((CELL("row",A114)-2)/8,1)+1)+1)&lt;&gt;"N",INDIRECT("Supplier!D1"),".")</f>
        <v>QLD</v>
      </c>
      <c r="D114" s="10" t="str">
        <f t="shared" ca="1" si="120"/>
        <v/>
      </c>
      <c r="E114" s="10" t="str">
        <f t="shared" ca="1" si="184"/>
        <v/>
      </c>
      <c r="F114" s="10" t="str">
        <f t="shared" ca="1" si="144"/>
        <v/>
      </c>
      <c r="G114" s="10" t="str">
        <f t="shared" ca="1" si="145"/>
        <v/>
      </c>
      <c r="H114" s="31" t="str">
        <f t="shared" ca="1" si="185"/>
        <v/>
      </c>
      <c r="I114">
        <f t="shared" ca="1" si="186"/>
        <v>1</v>
      </c>
      <c r="J114">
        <f t="shared" ca="1" si="121"/>
        <v>1</v>
      </c>
      <c r="K114" t="s">
        <v>78</v>
      </c>
      <c r="L114" s="53" t="s">
        <v>78</v>
      </c>
      <c r="M114" t="s">
        <v>78</v>
      </c>
      <c r="N114" t="s">
        <v>78</v>
      </c>
    </row>
    <row r="115" spans="1:14" x14ac:dyDescent="0.25">
      <c r="A115" s="9">
        <f t="shared" ca="1" si="117"/>
        <v>15</v>
      </c>
      <c r="B115" s="10" t="str">
        <f t="shared" ref="B115" ca="1" si="221">B114</f>
        <v>Lumo Energy</v>
      </c>
      <c r="C115" s="10" t="str">
        <f t="shared" ref="C115" ca="1" si="222">IF(INDIRECT("Supplier!E"&amp;(FLOOR((CELL("row",A115)-2)/8,1)+1)+1)&lt;&gt;"N",INDIRECT("Supplier!E1"),".")</f>
        <v>NSW</v>
      </c>
      <c r="D115" s="10" t="str">
        <f t="shared" ca="1" si="120"/>
        <v/>
      </c>
      <c r="E115" s="10" t="str">
        <f t="shared" ref="E115:E178" ca="1" si="223">IF(C115 = ".", "-","" )</f>
        <v/>
      </c>
      <c r="F115" s="10" t="str">
        <f t="shared" ca="1" si="144"/>
        <v/>
      </c>
      <c r="G115" s="10" t="str">
        <f t="shared" ca="1" si="145"/>
        <v/>
      </c>
      <c r="H115" s="31" t="str">
        <f t="shared" ref="H115:H178" ca="1" si="224">IF(C115 = ".", "-","" )</f>
        <v/>
      </c>
      <c r="I115">
        <f t="shared" ca="1" si="186"/>
        <v>1</v>
      </c>
      <c r="J115">
        <f t="shared" ca="1" si="121"/>
        <v>1</v>
      </c>
      <c r="K115" t="s">
        <v>78</v>
      </c>
      <c r="L115" s="53" t="s">
        <v>78</v>
      </c>
      <c r="M115" t="s">
        <v>78</v>
      </c>
      <c r="N115" t="s">
        <v>78</v>
      </c>
    </row>
    <row r="116" spans="1:14" x14ac:dyDescent="0.25">
      <c r="A116" s="9">
        <f t="shared" ca="1" si="117"/>
        <v>15</v>
      </c>
      <c r="B116" s="10" t="str">
        <f t="shared" ref="B116" ca="1" si="225">B114</f>
        <v>Lumo Energy</v>
      </c>
      <c r="C116" s="10" t="str">
        <f t="shared" ref="C116" ca="1" si="226">IF(INDIRECT("Supplier!F"&amp;(FLOOR((CELL("row",A116)-2)/8,1)+1)+1)&lt;&gt;"N",INDIRECT("Supplier!F1"),".")</f>
        <v>VIC</v>
      </c>
      <c r="D116" s="10" t="str">
        <f t="shared" ca="1" si="120"/>
        <v/>
      </c>
      <c r="E116" s="10" t="str">
        <f t="shared" ca="1" si="223"/>
        <v/>
      </c>
      <c r="F116" s="10" t="str">
        <f t="shared" ca="1" si="144"/>
        <v/>
      </c>
      <c r="G116" s="10" t="str">
        <f t="shared" ca="1" si="145"/>
        <v/>
      </c>
      <c r="H116" s="31" t="str">
        <f t="shared" ca="1" si="224"/>
        <v/>
      </c>
      <c r="I116">
        <f t="shared" ca="1" si="186"/>
        <v>1</v>
      </c>
      <c r="J116">
        <f t="shared" ca="1" si="121"/>
        <v>1</v>
      </c>
      <c r="K116" t="s">
        <v>78</v>
      </c>
      <c r="L116" s="53" t="s">
        <v>78</v>
      </c>
      <c r="M116" t="s">
        <v>78</v>
      </c>
      <c r="N116" t="s">
        <v>78</v>
      </c>
    </row>
    <row r="117" spans="1:14" x14ac:dyDescent="0.25">
      <c r="A117" s="9">
        <f t="shared" ca="1" si="117"/>
        <v>15</v>
      </c>
      <c r="B117" s="10" t="str">
        <f t="shared" ref="B117" ca="1" si="227">B114</f>
        <v>Lumo Energy</v>
      </c>
      <c r="C117" s="10" t="str">
        <f t="shared" ref="C117" ca="1" si="228">IF(INDIRECT("Supplier!G"&amp;(FLOOR((CELL("row",A117)-2)/8,1)+1)+1)&lt;&gt;"N",INDIRECT("Supplier!G1"),".")</f>
        <v>.</v>
      </c>
      <c r="D117" s="10" t="str">
        <f t="shared" ca="1" si="120"/>
        <v>-</v>
      </c>
      <c r="E117" s="10" t="str">
        <f t="shared" ca="1" si="223"/>
        <v>-</v>
      </c>
      <c r="F117" s="10" t="str">
        <f t="shared" ca="1" si="144"/>
        <v>-</v>
      </c>
      <c r="G117" s="10" t="str">
        <f t="shared" ca="1" si="145"/>
        <v>-</v>
      </c>
      <c r="H117" s="31" t="str">
        <f t="shared" ca="1" si="224"/>
        <v>-</v>
      </c>
      <c r="I117">
        <f t="shared" ca="1" si="186"/>
        <v>0</v>
      </c>
      <c r="J117">
        <f t="shared" ca="1" si="121"/>
        <v>0</v>
      </c>
      <c r="K117" t="s">
        <v>78</v>
      </c>
      <c r="L117" s="53" t="s">
        <v>78</v>
      </c>
      <c r="M117" t="s">
        <v>78</v>
      </c>
      <c r="N117" t="s">
        <v>78</v>
      </c>
    </row>
    <row r="118" spans="1:14" x14ac:dyDescent="0.25">
      <c r="A118" s="9">
        <f t="shared" ca="1" si="117"/>
        <v>15</v>
      </c>
      <c r="B118" s="10" t="str">
        <f t="shared" ref="B118" ca="1" si="229">B114</f>
        <v>Lumo Energy</v>
      </c>
      <c r="C118" s="10" t="str">
        <f t="shared" ref="C118" ca="1" si="230">IF(INDIRECT("Supplier!H"&amp;(FLOOR((CELL("row",A118)-2)/8,1)+1)+1)&lt;&gt;"N",INDIRECT("Supplier!H1"),".")</f>
        <v>SA</v>
      </c>
      <c r="D118" s="10" t="str">
        <f t="shared" ca="1" si="120"/>
        <v/>
      </c>
      <c r="E118" s="10" t="str">
        <f t="shared" ca="1" si="223"/>
        <v/>
      </c>
      <c r="F118" s="10" t="str">
        <f t="shared" ca="1" si="144"/>
        <v/>
      </c>
      <c r="G118" s="10" t="str">
        <f t="shared" ca="1" si="145"/>
        <v/>
      </c>
      <c r="H118" s="31" t="str">
        <f t="shared" ca="1" si="224"/>
        <v/>
      </c>
      <c r="I118">
        <f t="shared" ca="1" si="186"/>
        <v>1</v>
      </c>
      <c r="J118">
        <f t="shared" ca="1" si="121"/>
        <v>1</v>
      </c>
      <c r="K118" t="s">
        <v>78</v>
      </c>
      <c r="L118" s="53" t="s">
        <v>78</v>
      </c>
      <c r="M118" t="s">
        <v>78</v>
      </c>
      <c r="N118" t="s">
        <v>78</v>
      </c>
    </row>
    <row r="119" spans="1:14" x14ac:dyDescent="0.25">
      <c r="A119" s="9">
        <f t="shared" ca="1" si="117"/>
        <v>15</v>
      </c>
      <c r="B119" s="10" t="str">
        <f t="shared" ref="B119" ca="1" si="231">B114</f>
        <v>Lumo Energy</v>
      </c>
      <c r="C119" s="10" t="str">
        <f t="shared" ref="C119" ca="1" si="232">IF(INDIRECT("Supplier!I"&amp;(FLOOR((CELL("row",A119)-2)/8,1)+1)+1)&lt;&gt;"N",INDIRECT("Supplier!I1"),".")</f>
        <v>.</v>
      </c>
      <c r="D119" s="10" t="str">
        <f t="shared" ca="1" si="120"/>
        <v>-</v>
      </c>
      <c r="E119" s="10" t="str">
        <f t="shared" ca="1" si="223"/>
        <v>-</v>
      </c>
      <c r="F119" s="10" t="str">
        <f t="shared" ca="1" si="144"/>
        <v>-</v>
      </c>
      <c r="G119" s="10" t="str">
        <f t="shared" ca="1" si="145"/>
        <v>-</v>
      </c>
      <c r="H119" s="31" t="str">
        <f t="shared" ca="1" si="224"/>
        <v>-</v>
      </c>
      <c r="I119">
        <f t="shared" ca="1" si="186"/>
        <v>0</v>
      </c>
      <c r="J119">
        <f t="shared" ca="1" si="121"/>
        <v>0</v>
      </c>
      <c r="K119" t="s">
        <v>78</v>
      </c>
      <c r="L119" s="53" t="s">
        <v>78</v>
      </c>
      <c r="M119" t="s">
        <v>78</v>
      </c>
      <c r="N119" t="s">
        <v>78</v>
      </c>
    </row>
    <row r="120" spans="1:14" x14ac:dyDescent="0.25">
      <c r="A120" s="9">
        <f t="shared" ca="1" si="117"/>
        <v>15</v>
      </c>
      <c r="B120" s="10" t="str">
        <f t="shared" ref="B120" ca="1" si="233">B114</f>
        <v>Lumo Energy</v>
      </c>
      <c r="C120" s="10" t="str">
        <f t="shared" ref="C120" ca="1" si="234">IF(INDIRECT("Supplier!J"&amp;(FLOOR((CELL("row",A120)-2)/8,1)+1)+1)&lt;&gt;"N",INDIRECT("Supplier!J1"),".")</f>
        <v>.</v>
      </c>
      <c r="D120" s="10" t="str">
        <f t="shared" ca="1" si="120"/>
        <v>-</v>
      </c>
      <c r="E120" s="10" t="str">
        <f t="shared" ca="1" si="223"/>
        <v>-</v>
      </c>
      <c r="F120" s="10" t="str">
        <f t="shared" ca="1" si="144"/>
        <v>-</v>
      </c>
      <c r="G120" s="10" t="str">
        <f t="shared" ca="1" si="145"/>
        <v>-</v>
      </c>
      <c r="H120" s="31" t="str">
        <f t="shared" ca="1" si="224"/>
        <v>-</v>
      </c>
      <c r="I120">
        <f t="shared" ca="1" si="186"/>
        <v>0</v>
      </c>
      <c r="J120">
        <f t="shared" ca="1" si="121"/>
        <v>0</v>
      </c>
      <c r="K120" t="s">
        <v>78</v>
      </c>
      <c r="L120" s="53" t="s">
        <v>78</v>
      </c>
      <c r="M120" t="s">
        <v>78</v>
      </c>
      <c r="N120" t="s">
        <v>78</v>
      </c>
    </row>
    <row r="121" spans="1:14" x14ac:dyDescent="0.25">
      <c r="A121" s="9">
        <f t="shared" ca="1" si="117"/>
        <v>15</v>
      </c>
      <c r="B121" s="10" t="str">
        <f t="shared" ref="B121" ca="1" si="235">B114</f>
        <v>Lumo Energy</v>
      </c>
      <c r="C121" s="10" t="str">
        <f t="shared" ref="C121" ca="1" si="236">IF(INDIRECT("Supplier!K"&amp;(FLOOR((CELL("row",A121)-2)/8,1)+1)+1)&lt;&gt;"N",INDIRECT("Supplier!K1"),".")</f>
        <v>.</v>
      </c>
      <c r="D121" s="10" t="str">
        <f t="shared" ca="1" si="120"/>
        <v>-</v>
      </c>
      <c r="E121" s="10" t="str">
        <f t="shared" ca="1" si="223"/>
        <v>-</v>
      </c>
      <c r="F121" s="10" t="str">
        <f t="shared" ca="1" si="144"/>
        <v>-</v>
      </c>
      <c r="G121" s="10" t="str">
        <f t="shared" ca="1" si="145"/>
        <v>-</v>
      </c>
      <c r="H121" s="31" t="str">
        <f t="shared" ca="1" si="224"/>
        <v>-</v>
      </c>
      <c r="I121">
        <f t="shared" ca="1" si="186"/>
        <v>0</v>
      </c>
      <c r="J121">
        <f t="shared" ca="1" si="121"/>
        <v>0</v>
      </c>
      <c r="K121" t="s">
        <v>78</v>
      </c>
      <c r="L121" s="53" t="s">
        <v>78</v>
      </c>
      <c r="M121" t="s">
        <v>78</v>
      </c>
      <c r="N121" t="s">
        <v>78</v>
      </c>
    </row>
    <row r="122" spans="1:14" x14ac:dyDescent="0.25">
      <c r="A122" s="35">
        <f t="shared" ca="1" si="117"/>
        <v>16</v>
      </c>
      <c r="B122" s="12" t="str">
        <f t="shared" ref="B122" ca="1" si="237">INDIRECT("Supplier!B" &amp; (FLOOR((CELL("row",  A122) - 2)  / 8, 1) + 1) + 1)</f>
        <v>Momentum Energy</v>
      </c>
      <c r="C122" s="12" t="str">
        <f t="shared" ref="C122" ca="1" si="238">IF(INDIRECT("Supplier!D"&amp;(FLOOR((CELL("row",A122)-2)/8,1)+1)+1)&lt;&gt;"N",INDIRECT("Supplier!D1"),".")</f>
        <v>.</v>
      </c>
      <c r="D122" s="10" t="str">
        <f t="shared" ca="1" si="120"/>
        <v>-</v>
      </c>
      <c r="E122" s="10" t="str">
        <f t="shared" ca="1" si="223"/>
        <v>-</v>
      </c>
      <c r="F122" s="10" t="str">
        <f t="shared" ca="1" si="144"/>
        <v>-</v>
      </c>
      <c r="G122" s="10" t="str">
        <f t="shared" ca="1" si="145"/>
        <v>-</v>
      </c>
      <c r="H122" s="31" t="str">
        <f t="shared" ca="1" si="224"/>
        <v>-</v>
      </c>
      <c r="I122">
        <f t="shared" ca="1" si="186"/>
        <v>0</v>
      </c>
      <c r="J122">
        <f t="shared" ca="1" si="121"/>
        <v>0</v>
      </c>
      <c r="K122" t="s">
        <v>78</v>
      </c>
      <c r="L122" s="53" t="s">
        <v>78</v>
      </c>
      <c r="M122" t="s">
        <v>78</v>
      </c>
      <c r="N122" t="s">
        <v>78</v>
      </c>
    </row>
    <row r="123" spans="1:14" x14ac:dyDescent="0.25">
      <c r="A123" s="35">
        <f t="shared" ca="1" si="117"/>
        <v>16</v>
      </c>
      <c r="B123" s="12" t="str">
        <f t="shared" ref="B123" ca="1" si="239">B122</f>
        <v>Momentum Energy</v>
      </c>
      <c r="C123" s="12" t="str">
        <f t="shared" ref="C123" ca="1" si="240">IF(INDIRECT("Supplier!E"&amp;(FLOOR((CELL("row",A123)-2)/8,1)+1)+1)&lt;&gt;"N",INDIRECT("Supplier!E1"),".")</f>
        <v>.</v>
      </c>
      <c r="D123" s="10" t="str">
        <f t="shared" ca="1" si="120"/>
        <v>-</v>
      </c>
      <c r="E123" s="10" t="str">
        <f t="shared" ca="1" si="223"/>
        <v>-</v>
      </c>
      <c r="F123" s="10" t="str">
        <f t="shared" ca="1" si="144"/>
        <v>-</v>
      </c>
      <c r="G123" s="10" t="str">
        <f t="shared" ca="1" si="145"/>
        <v>-</v>
      </c>
      <c r="H123" s="31" t="str">
        <f t="shared" ca="1" si="224"/>
        <v>-</v>
      </c>
      <c r="I123">
        <f t="shared" ca="1" si="186"/>
        <v>0</v>
      </c>
      <c r="J123">
        <f t="shared" ca="1" si="121"/>
        <v>0</v>
      </c>
      <c r="K123" t="s">
        <v>78</v>
      </c>
      <c r="L123" s="53" t="s">
        <v>78</v>
      </c>
      <c r="M123" t="s">
        <v>78</v>
      </c>
      <c r="N123" t="s">
        <v>78</v>
      </c>
    </row>
    <row r="124" spans="1:14" x14ac:dyDescent="0.25">
      <c r="A124" s="35">
        <f t="shared" ca="1" si="117"/>
        <v>16</v>
      </c>
      <c r="B124" s="12" t="str">
        <f t="shared" ref="B124" ca="1" si="241">B122</f>
        <v>Momentum Energy</v>
      </c>
      <c r="C124" s="12" t="str">
        <f t="shared" ref="C124" ca="1" si="242">IF(INDIRECT("Supplier!F"&amp;(FLOOR((CELL("row",A124)-2)/8,1)+1)+1)&lt;&gt;"N",INDIRECT("Supplier!F1"),".")</f>
        <v>VIC</v>
      </c>
      <c r="D124" s="10" t="str">
        <f t="shared" ca="1" si="120"/>
        <v/>
      </c>
      <c r="E124" s="10" t="str">
        <f t="shared" ca="1" si="223"/>
        <v/>
      </c>
      <c r="F124" s="10" t="str">
        <f t="shared" ca="1" si="144"/>
        <v/>
      </c>
      <c r="G124" s="10" t="str">
        <f t="shared" ca="1" si="145"/>
        <v/>
      </c>
      <c r="H124" s="31" t="str">
        <f t="shared" ca="1" si="224"/>
        <v/>
      </c>
      <c r="I124">
        <f t="shared" ca="1" si="186"/>
        <v>1</v>
      </c>
      <c r="J124">
        <f t="shared" ca="1" si="121"/>
        <v>1</v>
      </c>
      <c r="K124" t="s">
        <v>78</v>
      </c>
      <c r="L124" s="53" t="s">
        <v>78</v>
      </c>
      <c r="M124" t="s">
        <v>78</v>
      </c>
      <c r="N124" t="s">
        <v>78</v>
      </c>
    </row>
    <row r="125" spans="1:14" x14ac:dyDescent="0.25">
      <c r="A125" s="35">
        <f t="shared" ca="1" si="117"/>
        <v>16</v>
      </c>
      <c r="B125" s="12" t="str">
        <f t="shared" ref="B125" ca="1" si="243">B122</f>
        <v>Momentum Energy</v>
      </c>
      <c r="C125" s="12" t="str">
        <f t="shared" ref="C125" ca="1" si="244">IF(INDIRECT("Supplier!G"&amp;(FLOOR((CELL("row",A125)-2)/8,1)+1)+1)&lt;&gt;"N",INDIRECT("Supplier!G1"),".")</f>
        <v>.</v>
      </c>
      <c r="D125" s="10" t="str">
        <f t="shared" ca="1" si="120"/>
        <v>-</v>
      </c>
      <c r="E125" s="10" t="str">
        <f t="shared" ca="1" si="223"/>
        <v>-</v>
      </c>
      <c r="F125" s="10" t="str">
        <f t="shared" ca="1" si="144"/>
        <v>-</v>
      </c>
      <c r="G125" s="10" t="str">
        <f t="shared" ca="1" si="145"/>
        <v>-</v>
      </c>
      <c r="H125" s="31" t="str">
        <f t="shared" ca="1" si="224"/>
        <v>-</v>
      </c>
      <c r="I125">
        <f t="shared" ca="1" si="186"/>
        <v>0</v>
      </c>
      <c r="J125">
        <f t="shared" ca="1" si="121"/>
        <v>0</v>
      </c>
      <c r="K125" t="s">
        <v>78</v>
      </c>
      <c r="L125" s="53" t="s">
        <v>78</v>
      </c>
      <c r="M125" t="s">
        <v>78</v>
      </c>
      <c r="N125" t="s">
        <v>78</v>
      </c>
    </row>
    <row r="126" spans="1:14" x14ac:dyDescent="0.25">
      <c r="A126" s="35">
        <f t="shared" ca="1" si="117"/>
        <v>16</v>
      </c>
      <c r="B126" s="12" t="str">
        <f t="shared" ref="B126" ca="1" si="245">B122</f>
        <v>Momentum Energy</v>
      </c>
      <c r="C126" s="12" t="str">
        <f t="shared" ref="C126" ca="1" si="246">IF(INDIRECT("Supplier!H"&amp;(FLOOR((CELL("row",A126)-2)/8,1)+1)+1)&lt;&gt;"N",INDIRECT("Supplier!H1"),".")</f>
        <v>SA</v>
      </c>
      <c r="D126" s="10" t="str">
        <f t="shared" ca="1" si="120"/>
        <v/>
      </c>
      <c r="E126" s="10" t="str">
        <f t="shared" ca="1" si="223"/>
        <v/>
      </c>
      <c r="F126" s="10" t="str">
        <f t="shared" ca="1" si="144"/>
        <v/>
      </c>
      <c r="G126" s="10" t="str">
        <f t="shared" ca="1" si="145"/>
        <v/>
      </c>
      <c r="H126" s="31" t="str">
        <f t="shared" ca="1" si="224"/>
        <v/>
      </c>
      <c r="I126">
        <f t="shared" ca="1" si="186"/>
        <v>1</v>
      </c>
      <c r="J126">
        <f t="shared" ca="1" si="121"/>
        <v>1</v>
      </c>
      <c r="K126" t="s">
        <v>78</v>
      </c>
      <c r="L126" s="53" t="s">
        <v>78</v>
      </c>
      <c r="M126" t="s">
        <v>78</v>
      </c>
      <c r="N126" t="s">
        <v>78</v>
      </c>
    </row>
    <row r="127" spans="1:14" x14ac:dyDescent="0.25">
      <c r="A127" s="35">
        <f t="shared" ca="1" si="117"/>
        <v>16</v>
      </c>
      <c r="B127" s="12" t="str">
        <f t="shared" ref="B127" ca="1" si="247">B122</f>
        <v>Momentum Energy</v>
      </c>
      <c r="C127" s="12" t="str">
        <f t="shared" ref="C127" ca="1" si="248">IF(INDIRECT("Supplier!I"&amp;(FLOOR((CELL("row",A127)-2)/8,1)+1)+1)&lt;&gt;"N",INDIRECT("Supplier!I1"),".")</f>
        <v>.</v>
      </c>
      <c r="D127" s="10" t="str">
        <f t="shared" ca="1" si="120"/>
        <v>-</v>
      </c>
      <c r="E127" s="10" t="str">
        <f t="shared" ca="1" si="223"/>
        <v>-</v>
      </c>
      <c r="F127" s="10" t="str">
        <f t="shared" ca="1" si="144"/>
        <v>-</v>
      </c>
      <c r="G127" s="10" t="str">
        <f t="shared" ca="1" si="145"/>
        <v>-</v>
      </c>
      <c r="H127" s="31" t="str">
        <f t="shared" ca="1" si="224"/>
        <v>-</v>
      </c>
      <c r="I127">
        <f t="shared" ca="1" si="186"/>
        <v>0</v>
      </c>
      <c r="J127">
        <f t="shared" ca="1" si="121"/>
        <v>0</v>
      </c>
      <c r="K127" t="s">
        <v>78</v>
      </c>
      <c r="L127" s="53" t="s">
        <v>78</v>
      </c>
      <c r="M127" t="s">
        <v>78</v>
      </c>
      <c r="N127" t="s">
        <v>78</v>
      </c>
    </row>
    <row r="128" spans="1:14" x14ac:dyDescent="0.25">
      <c r="A128" s="35">
        <f t="shared" ca="1" si="117"/>
        <v>16</v>
      </c>
      <c r="B128" s="12" t="str">
        <f t="shared" ref="B128" ca="1" si="249">B122</f>
        <v>Momentum Energy</v>
      </c>
      <c r="C128" s="12" t="str">
        <f t="shared" ref="C128" ca="1" si="250">IF(INDIRECT("Supplier!J"&amp;(FLOOR((CELL("row",A128)-2)/8,1)+1)+1)&lt;&gt;"N",INDIRECT("Supplier!J1"),".")</f>
        <v>.</v>
      </c>
      <c r="D128" s="10" t="str">
        <f t="shared" ca="1" si="120"/>
        <v>-</v>
      </c>
      <c r="E128" s="10" t="str">
        <f t="shared" ca="1" si="223"/>
        <v>-</v>
      </c>
      <c r="F128" s="10" t="str">
        <f t="shared" ca="1" si="144"/>
        <v>-</v>
      </c>
      <c r="G128" s="10" t="str">
        <f t="shared" ca="1" si="145"/>
        <v>-</v>
      </c>
      <c r="H128" s="31" t="str">
        <f t="shared" ca="1" si="224"/>
        <v>-</v>
      </c>
      <c r="I128">
        <f t="shared" ca="1" si="186"/>
        <v>0</v>
      </c>
      <c r="J128">
        <f t="shared" ca="1" si="121"/>
        <v>0</v>
      </c>
      <c r="K128" t="s">
        <v>78</v>
      </c>
      <c r="L128" s="53" t="s">
        <v>78</v>
      </c>
      <c r="M128" t="s">
        <v>78</v>
      </c>
      <c r="N128" t="s">
        <v>78</v>
      </c>
    </row>
    <row r="129" spans="1:14" x14ac:dyDescent="0.25">
      <c r="A129" s="35">
        <f t="shared" ca="1" si="117"/>
        <v>16</v>
      </c>
      <c r="B129" s="12" t="str">
        <f t="shared" ref="B129" ca="1" si="251">B122</f>
        <v>Momentum Energy</v>
      </c>
      <c r="C129" s="12" t="str">
        <f t="shared" ref="C129" ca="1" si="252">IF(INDIRECT("Supplier!K"&amp;(FLOOR((CELL("row",A129)-2)/8,1)+1)+1)&lt;&gt;"N",INDIRECT("Supplier!K1"),".")</f>
        <v>.</v>
      </c>
      <c r="D129" s="10" t="str">
        <f t="shared" ca="1" si="120"/>
        <v>-</v>
      </c>
      <c r="E129" s="10" t="str">
        <f t="shared" ca="1" si="223"/>
        <v>-</v>
      </c>
      <c r="F129" s="10" t="str">
        <f t="shared" ca="1" si="144"/>
        <v>-</v>
      </c>
      <c r="G129" s="10" t="str">
        <f t="shared" ca="1" si="145"/>
        <v>-</v>
      </c>
      <c r="H129" s="31" t="str">
        <f t="shared" ca="1" si="224"/>
        <v>-</v>
      </c>
      <c r="I129">
        <f t="shared" ca="1" si="186"/>
        <v>0</v>
      </c>
      <c r="J129">
        <f t="shared" ca="1" si="121"/>
        <v>0</v>
      </c>
      <c r="K129" t="s">
        <v>78</v>
      </c>
      <c r="L129" s="53" t="s">
        <v>78</v>
      </c>
      <c r="M129" t="s">
        <v>78</v>
      </c>
      <c r="N129" t="s">
        <v>78</v>
      </c>
    </row>
    <row r="130" spans="1:14" x14ac:dyDescent="0.25">
      <c r="A130" s="9">
        <f t="shared" ca="1" si="117"/>
        <v>17</v>
      </c>
      <c r="B130" s="10" t="str">
        <f t="shared" ref="B130" ca="1" si="253">INDIRECT("Supplier!B" &amp; (FLOOR((CELL("row",  A130) - 2)  / 8, 1) + 1) + 1)</f>
        <v>Neighbour Hood</v>
      </c>
      <c r="C130" s="10" t="str">
        <f t="shared" ref="C130" ca="1" si="254">IF(INDIRECT("Supplier!D"&amp;(FLOOR((CELL("row",A130)-2)/8,1)+1)+1)&lt;&gt;"N",INDIRECT("Supplier!D1"),".")</f>
        <v>.</v>
      </c>
      <c r="D130" s="10" t="str">
        <f t="shared" ca="1" si="120"/>
        <v>-</v>
      </c>
      <c r="E130" s="10" t="str">
        <f t="shared" ca="1" si="223"/>
        <v>-</v>
      </c>
      <c r="F130" s="10" t="str">
        <f t="shared" ca="1" si="144"/>
        <v>-</v>
      </c>
      <c r="G130" s="10" t="str">
        <f t="shared" ca="1" si="145"/>
        <v>-</v>
      </c>
      <c r="H130" s="31" t="str">
        <f t="shared" ca="1" si="224"/>
        <v>-</v>
      </c>
      <c r="I130">
        <f t="shared" ca="1" si="186"/>
        <v>0</v>
      </c>
      <c r="J130">
        <f t="shared" ca="1" si="121"/>
        <v>0</v>
      </c>
      <c r="K130" t="s">
        <v>78</v>
      </c>
      <c r="L130" s="53" t="s">
        <v>78</v>
      </c>
      <c r="M130" t="s">
        <v>78</v>
      </c>
      <c r="N130" t="s">
        <v>78</v>
      </c>
    </row>
    <row r="131" spans="1:14" x14ac:dyDescent="0.25">
      <c r="A131" s="9">
        <f t="shared" ref="A131:A194" ca="1" si="255">FLOOR((CELL("row",  A131) - 2)  / 8, 1) + 1</f>
        <v>17</v>
      </c>
      <c r="B131" s="10" t="str">
        <f t="shared" ref="B131" ca="1" si="256">B130</f>
        <v>Neighbour Hood</v>
      </c>
      <c r="C131" s="10" t="str">
        <f t="shared" ref="C131" ca="1" si="257">IF(INDIRECT("Supplier!E"&amp;(FLOOR((CELL("row",A131)-2)/8,1)+1)+1)&lt;&gt;"N",INDIRECT("Supplier!E1"),".")</f>
        <v>.</v>
      </c>
      <c r="D131" s="10" t="str">
        <f t="shared" ref="D131:D194" ca="1" si="258">IF(C131 = ".", "-","" )</f>
        <v>-</v>
      </c>
      <c r="E131" s="10" t="str">
        <f t="shared" ca="1" si="223"/>
        <v>-</v>
      </c>
      <c r="F131" s="10" t="str">
        <f t="shared" ca="1" si="144"/>
        <v>-</v>
      </c>
      <c r="G131" s="10" t="str">
        <f t="shared" ca="1" si="145"/>
        <v>-</v>
      </c>
      <c r="H131" s="31" t="str">
        <f t="shared" ca="1" si="224"/>
        <v>-</v>
      </c>
      <c r="I131">
        <f t="shared" ca="1" si="186"/>
        <v>0</v>
      </c>
      <c r="J131">
        <f t="shared" ref="J131:J194" ca="1" si="259">IF(C131 &lt;&gt; ".", 1, 0)</f>
        <v>0</v>
      </c>
      <c r="K131" t="s">
        <v>78</v>
      </c>
      <c r="L131" s="53" t="s">
        <v>78</v>
      </c>
      <c r="M131" t="s">
        <v>78</v>
      </c>
      <c r="N131" t="s">
        <v>78</v>
      </c>
    </row>
    <row r="132" spans="1:14" x14ac:dyDescent="0.25">
      <c r="A132" s="9">
        <f t="shared" ca="1" si="255"/>
        <v>17</v>
      </c>
      <c r="B132" s="10" t="str">
        <f t="shared" ref="B132" ca="1" si="260">B130</f>
        <v>Neighbour Hood</v>
      </c>
      <c r="C132" s="10" t="str">
        <f t="shared" ref="C132" ca="1" si="261">IF(INDIRECT("Supplier!F"&amp;(FLOOR((CELL("row",A132)-2)/8,1)+1)+1)&lt;&gt;"N",INDIRECT("Supplier!F1"),".")</f>
        <v>VIC</v>
      </c>
      <c r="D132" s="10" t="str">
        <f t="shared" ca="1" si="258"/>
        <v/>
      </c>
      <c r="E132" s="10" t="str">
        <f t="shared" ca="1" si="223"/>
        <v/>
      </c>
      <c r="F132" s="10" t="str">
        <f t="shared" ca="1" si="144"/>
        <v/>
      </c>
      <c r="G132" s="10" t="str">
        <f t="shared" ca="1" si="145"/>
        <v/>
      </c>
      <c r="H132" s="31" t="str">
        <f t="shared" ca="1" si="224"/>
        <v/>
      </c>
      <c r="I132">
        <f t="shared" ref="I132:I195" ca="1" si="262">IF(C132 &lt;&gt; ".", 1, 0)</f>
        <v>1</v>
      </c>
      <c r="J132">
        <f t="shared" ca="1" si="259"/>
        <v>1</v>
      </c>
      <c r="K132" t="s">
        <v>78</v>
      </c>
      <c r="L132" s="53" t="s">
        <v>78</v>
      </c>
      <c r="M132" t="s">
        <v>78</v>
      </c>
      <c r="N132" t="s">
        <v>78</v>
      </c>
    </row>
    <row r="133" spans="1:14" x14ac:dyDescent="0.25">
      <c r="A133" s="9">
        <f t="shared" ca="1" si="255"/>
        <v>17</v>
      </c>
      <c r="B133" s="10" t="str">
        <f t="shared" ref="B133" ca="1" si="263">B130</f>
        <v>Neighbour Hood</v>
      </c>
      <c r="C133" s="10" t="str">
        <f t="shared" ref="C133" ca="1" si="264">IF(INDIRECT("Supplier!G"&amp;(FLOOR((CELL("row",A133)-2)/8,1)+1)+1)&lt;&gt;"N",INDIRECT("Supplier!G1"),".")</f>
        <v>.</v>
      </c>
      <c r="D133" s="10" t="str">
        <f t="shared" ca="1" si="258"/>
        <v>-</v>
      </c>
      <c r="E133" s="10" t="str">
        <f t="shared" ca="1" si="223"/>
        <v>-</v>
      </c>
      <c r="F133" s="10" t="str">
        <f t="shared" ca="1" si="144"/>
        <v>-</v>
      </c>
      <c r="G133" s="10" t="str">
        <f t="shared" ca="1" si="145"/>
        <v>-</v>
      </c>
      <c r="H133" s="31" t="str">
        <f t="shared" ca="1" si="224"/>
        <v>-</v>
      </c>
      <c r="I133">
        <f t="shared" ca="1" si="262"/>
        <v>0</v>
      </c>
      <c r="J133">
        <f t="shared" ca="1" si="259"/>
        <v>0</v>
      </c>
      <c r="K133" t="s">
        <v>78</v>
      </c>
      <c r="L133" s="53" t="s">
        <v>78</v>
      </c>
      <c r="M133" t="s">
        <v>78</v>
      </c>
      <c r="N133" t="s">
        <v>78</v>
      </c>
    </row>
    <row r="134" spans="1:14" x14ac:dyDescent="0.25">
      <c r="A134" s="9">
        <f t="shared" ca="1" si="255"/>
        <v>17</v>
      </c>
      <c r="B134" s="10" t="str">
        <f t="shared" ref="B134" ca="1" si="265">B130</f>
        <v>Neighbour Hood</v>
      </c>
      <c r="C134" s="10" t="str">
        <f t="shared" ref="C134" ca="1" si="266">IF(INDIRECT("Supplier!H"&amp;(FLOOR((CELL("row",A134)-2)/8,1)+1)+1)&lt;&gt;"N",INDIRECT("Supplier!H1"),".")</f>
        <v>.</v>
      </c>
      <c r="D134" s="10" t="str">
        <f t="shared" ca="1" si="258"/>
        <v>-</v>
      </c>
      <c r="E134" s="10" t="str">
        <f t="shared" ca="1" si="223"/>
        <v>-</v>
      </c>
      <c r="F134" s="10" t="str">
        <f t="shared" ca="1" si="144"/>
        <v>-</v>
      </c>
      <c r="G134" s="10" t="str">
        <f t="shared" ca="1" si="145"/>
        <v>-</v>
      </c>
      <c r="H134" s="31" t="str">
        <f t="shared" ca="1" si="224"/>
        <v>-</v>
      </c>
      <c r="I134">
        <f t="shared" ca="1" si="262"/>
        <v>0</v>
      </c>
      <c r="J134">
        <f t="shared" ca="1" si="259"/>
        <v>0</v>
      </c>
      <c r="K134" t="s">
        <v>78</v>
      </c>
      <c r="L134" s="53" t="s">
        <v>78</v>
      </c>
      <c r="M134" t="s">
        <v>78</v>
      </c>
      <c r="N134" t="s">
        <v>78</v>
      </c>
    </row>
    <row r="135" spans="1:14" x14ac:dyDescent="0.25">
      <c r="A135" s="9">
        <f t="shared" ca="1" si="255"/>
        <v>17</v>
      </c>
      <c r="B135" s="10" t="str">
        <f t="shared" ref="B135" ca="1" si="267">B130</f>
        <v>Neighbour Hood</v>
      </c>
      <c r="C135" s="10" t="str">
        <f t="shared" ref="C135" ca="1" si="268">IF(INDIRECT("Supplier!I"&amp;(FLOOR((CELL("row",A135)-2)/8,1)+1)+1)&lt;&gt;"N",INDIRECT("Supplier!I1"),".")</f>
        <v>.</v>
      </c>
      <c r="D135" s="10" t="str">
        <f t="shared" ca="1" si="258"/>
        <v>-</v>
      </c>
      <c r="E135" s="10" t="str">
        <f t="shared" ca="1" si="223"/>
        <v>-</v>
      </c>
      <c r="F135" s="10" t="str">
        <f t="shared" ca="1" si="144"/>
        <v>-</v>
      </c>
      <c r="G135" s="10" t="str">
        <f t="shared" ca="1" si="145"/>
        <v>-</v>
      </c>
      <c r="H135" s="31" t="str">
        <f t="shared" ca="1" si="224"/>
        <v>-</v>
      </c>
      <c r="I135">
        <f t="shared" ca="1" si="262"/>
        <v>0</v>
      </c>
      <c r="J135">
        <f t="shared" ca="1" si="259"/>
        <v>0</v>
      </c>
      <c r="K135" t="s">
        <v>78</v>
      </c>
      <c r="L135" s="53" t="s">
        <v>78</v>
      </c>
      <c r="M135" t="s">
        <v>78</v>
      </c>
      <c r="N135" t="s">
        <v>78</v>
      </c>
    </row>
    <row r="136" spans="1:14" x14ac:dyDescent="0.25">
      <c r="A136" s="9">
        <f t="shared" ca="1" si="255"/>
        <v>17</v>
      </c>
      <c r="B136" s="10" t="str">
        <f t="shared" ref="B136" ca="1" si="269">B130</f>
        <v>Neighbour Hood</v>
      </c>
      <c r="C136" s="10" t="str">
        <f t="shared" ref="C136" ca="1" si="270">IF(INDIRECT("Supplier!J"&amp;(FLOOR((CELL("row",A136)-2)/8,1)+1)+1)&lt;&gt;"N",INDIRECT("Supplier!J1"),".")</f>
        <v>.</v>
      </c>
      <c r="D136" s="10" t="str">
        <f t="shared" ca="1" si="258"/>
        <v>-</v>
      </c>
      <c r="E136" s="10" t="str">
        <f t="shared" ca="1" si="223"/>
        <v>-</v>
      </c>
      <c r="F136" s="10" t="str">
        <f t="shared" ca="1" si="144"/>
        <v>-</v>
      </c>
      <c r="G136" s="10" t="str">
        <f t="shared" ca="1" si="145"/>
        <v>-</v>
      </c>
      <c r="H136" s="31" t="str">
        <f t="shared" ca="1" si="224"/>
        <v>-</v>
      </c>
      <c r="I136">
        <f t="shared" ca="1" si="262"/>
        <v>0</v>
      </c>
      <c r="J136">
        <f t="shared" ca="1" si="259"/>
        <v>0</v>
      </c>
      <c r="K136" t="s">
        <v>78</v>
      </c>
      <c r="L136" s="53" t="s">
        <v>78</v>
      </c>
      <c r="M136" t="s">
        <v>78</v>
      </c>
      <c r="N136" t="s">
        <v>78</v>
      </c>
    </row>
    <row r="137" spans="1:14" x14ac:dyDescent="0.25">
      <c r="A137" s="9">
        <f t="shared" ca="1" si="255"/>
        <v>17</v>
      </c>
      <c r="B137" s="10" t="str">
        <f t="shared" ref="B137" ca="1" si="271">B130</f>
        <v>Neighbour Hood</v>
      </c>
      <c r="C137" s="10" t="str">
        <f t="shared" ref="C137" ca="1" si="272">IF(INDIRECT("Supplier!K"&amp;(FLOOR((CELL("row",A137)-2)/8,1)+1)+1)&lt;&gt;"N",INDIRECT("Supplier!K1"),".")</f>
        <v>.</v>
      </c>
      <c r="D137" s="10" t="str">
        <f t="shared" ca="1" si="258"/>
        <v>-</v>
      </c>
      <c r="E137" s="10" t="str">
        <f t="shared" ca="1" si="223"/>
        <v>-</v>
      </c>
      <c r="F137" s="10" t="str">
        <f t="shared" ca="1" si="144"/>
        <v>-</v>
      </c>
      <c r="G137" s="10" t="str">
        <f t="shared" ca="1" si="145"/>
        <v>-</v>
      </c>
      <c r="H137" s="31" t="str">
        <f t="shared" ca="1" si="224"/>
        <v>-</v>
      </c>
      <c r="I137">
        <f t="shared" ca="1" si="262"/>
        <v>0</v>
      </c>
      <c r="J137">
        <f t="shared" ca="1" si="259"/>
        <v>0</v>
      </c>
      <c r="K137" t="s">
        <v>78</v>
      </c>
      <c r="L137" s="53" t="s">
        <v>78</v>
      </c>
      <c r="M137" t="s">
        <v>78</v>
      </c>
      <c r="N137" t="s">
        <v>78</v>
      </c>
    </row>
    <row r="138" spans="1:14" x14ac:dyDescent="0.25">
      <c r="A138" s="35">
        <f t="shared" ca="1" si="255"/>
        <v>18</v>
      </c>
      <c r="B138" s="12" t="str">
        <f t="shared" ref="B138" ca="1" si="273">INDIRECT("Supplier!B" &amp; (FLOOR((CELL("row",  A138) - 2)  / 8, 1) + 1) + 1)</f>
        <v>Origin</v>
      </c>
      <c r="C138" s="12" t="str">
        <f t="shared" ref="C138" ca="1" si="274">IF(INDIRECT("Supplier!D"&amp;(FLOOR((CELL("row",A138)-2)/8,1)+1)+1)&lt;&gt;"N",INDIRECT("Supplier!D1"),".")</f>
        <v>QLD</v>
      </c>
      <c r="D138" s="10" t="str">
        <f t="shared" ca="1" si="258"/>
        <v/>
      </c>
      <c r="E138" s="10" t="str">
        <f t="shared" ca="1" si="223"/>
        <v/>
      </c>
      <c r="F138" s="10" t="str">
        <f t="shared" ca="1" si="144"/>
        <v/>
      </c>
      <c r="G138" s="10" t="str">
        <f t="shared" ca="1" si="145"/>
        <v/>
      </c>
      <c r="H138" s="31" t="str">
        <f t="shared" ca="1" si="224"/>
        <v/>
      </c>
      <c r="I138">
        <f t="shared" ca="1" si="262"/>
        <v>1</v>
      </c>
      <c r="J138">
        <f t="shared" ca="1" si="259"/>
        <v>1</v>
      </c>
      <c r="K138" t="s">
        <v>78</v>
      </c>
      <c r="L138" s="53" t="s">
        <v>78</v>
      </c>
      <c r="M138" t="s">
        <v>78</v>
      </c>
      <c r="N138" t="s">
        <v>78</v>
      </c>
    </row>
    <row r="139" spans="1:14" x14ac:dyDescent="0.25">
      <c r="A139" s="35">
        <f t="shared" ca="1" si="255"/>
        <v>18</v>
      </c>
      <c r="B139" s="12" t="str">
        <f t="shared" ref="B139" ca="1" si="275">B138</f>
        <v>Origin</v>
      </c>
      <c r="C139" s="12" t="str">
        <f t="shared" ref="C139" ca="1" si="276">IF(INDIRECT("Supplier!E"&amp;(FLOOR((CELL("row",A139)-2)/8,1)+1)+1)&lt;&gt;"N",INDIRECT("Supplier!E1"),".")</f>
        <v>NSW</v>
      </c>
      <c r="D139" s="10" t="str">
        <f t="shared" ca="1" si="258"/>
        <v/>
      </c>
      <c r="E139" s="10" t="str">
        <f t="shared" ca="1" si="223"/>
        <v/>
      </c>
      <c r="F139" s="10" t="str">
        <f t="shared" ca="1" si="144"/>
        <v/>
      </c>
      <c r="G139" s="10" t="str">
        <f t="shared" ca="1" si="145"/>
        <v/>
      </c>
      <c r="H139" s="31" t="str">
        <f t="shared" ca="1" si="224"/>
        <v/>
      </c>
      <c r="I139">
        <f t="shared" ca="1" si="262"/>
        <v>1</v>
      </c>
      <c r="J139">
        <f t="shared" ca="1" si="259"/>
        <v>1</v>
      </c>
      <c r="K139" t="s">
        <v>78</v>
      </c>
      <c r="L139" s="53" t="s">
        <v>78</v>
      </c>
      <c r="M139" t="s">
        <v>78</v>
      </c>
      <c r="N139" t="s">
        <v>78</v>
      </c>
    </row>
    <row r="140" spans="1:14" x14ac:dyDescent="0.25">
      <c r="A140" s="35">
        <f t="shared" ca="1" si="255"/>
        <v>18</v>
      </c>
      <c r="B140" s="12" t="str">
        <f t="shared" ref="B140" ca="1" si="277">B138</f>
        <v>Origin</v>
      </c>
      <c r="C140" s="12" t="str">
        <f t="shared" ref="C140" ca="1" si="278">IF(INDIRECT("Supplier!F"&amp;(FLOOR((CELL("row",A140)-2)/8,1)+1)+1)&lt;&gt;"N",INDIRECT("Supplier!F1"),".")</f>
        <v>VIC</v>
      </c>
      <c r="D140" s="10" t="str">
        <f t="shared" ca="1" si="258"/>
        <v/>
      </c>
      <c r="E140" s="10" t="str">
        <f t="shared" ca="1" si="223"/>
        <v/>
      </c>
      <c r="F140" s="10" t="str">
        <f t="shared" ca="1" si="144"/>
        <v/>
      </c>
      <c r="G140" s="10" t="str">
        <f t="shared" ca="1" si="145"/>
        <v/>
      </c>
      <c r="H140" s="31" t="str">
        <f t="shared" ca="1" si="224"/>
        <v/>
      </c>
      <c r="I140">
        <f t="shared" ca="1" si="262"/>
        <v>1</v>
      </c>
      <c r="J140">
        <f t="shared" ca="1" si="259"/>
        <v>1</v>
      </c>
      <c r="K140" t="s">
        <v>78</v>
      </c>
      <c r="L140" s="53" t="s">
        <v>78</v>
      </c>
      <c r="M140" t="s">
        <v>78</v>
      </c>
      <c r="N140" t="s">
        <v>78</v>
      </c>
    </row>
    <row r="141" spans="1:14" x14ac:dyDescent="0.25">
      <c r="A141" s="35">
        <f t="shared" ca="1" si="255"/>
        <v>18</v>
      </c>
      <c r="B141" s="12" t="str">
        <f t="shared" ref="B141" ca="1" si="279">B138</f>
        <v>Origin</v>
      </c>
      <c r="C141" s="12" t="str">
        <f t="shared" ref="C141" ca="1" si="280">IF(INDIRECT("Supplier!G"&amp;(FLOOR((CELL("row",A141)-2)/8,1)+1)+1)&lt;&gt;"N",INDIRECT("Supplier!G1"),".")</f>
        <v>.</v>
      </c>
      <c r="D141" s="10" t="str">
        <f t="shared" ca="1" si="258"/>
        <v>-</v>
      </c>
      <c r="E141" s="10" t="str">
        <f t="shared" ca="1" si="223"/>
        <v>-</v>
      </c>
      <c r="F141" s="10" t="str">
        <f t="shared" ca="1" si="144"/>
        <v>-</v>
      </c>
      <c r="G141" s="10" t="str">
        <f t="shared" ca="1" si="145"/>
        <v>-</v>
      </c>
      <c r="H141" s="31" t="str">
        <f t="shared" ca="1" si="224"/>
        <v>-</v>
      </c>
      <c r="I141">
        <f t="shared" ca="1" si="262"/>
        <v>0</v>
      </c>
      <c r="J141">
        <f t="shared" ca="1" si="259"/>
        <v>0</v>
      </c>
      <c r="K141" t="s">
        <v>78</v>
      </c>
      <c r="L141" s="53" t="s">
        <v>78</v>
      </c>
      <c r="M141" t="s">
        <v>78</v>
      </c>
      <c r="N141" t="s">
        <v>78</v>
      </c>
    </row>
    <row r="142" spans="1:14" x14ac:dyDescent="0.25">
      <c r="A142" s="35">
        <f t="shared" ca="1" si="255"/>
        <v>18</v>
      </c>
      <c r="B142" s="12" t="str">
        <f t="shared" ref="B142" ca="1" si="281">B138</f>
        <v>Origin</v>
      </c>
      <c r="C142" s="12" t="str">
        <f t="shared" ref="C142" ca="1" si="282">IF(INDIRECT("Supplier!H"&amp;(FLOOR((CELL("row",A142)-2)/8,1)+1)+1)&lt;&gt;"N",INDIRECT("Supplier!H1"),".")</f>
        <v>SA</v>
      </c>
      <c r="D142" s="10" t="str">
        <f t="shared" ca="1" si="258"/>
        <v/>
      </c>
      <c r="E142" s="10" t="str">
        <f t="shared" ca="1" si="223"/>
        <v/>
      </c>
      <c r="F142" s="10" t="str">
        <f t="shared" ref="F142:F205" ca="1" si="283">IF(C142 = ".", "-","" )</f>
        <v/>
      </c>
      <c r="G142" s="10" t="str">
        <f t="shared" ref="G142:G205" ca="1" si="284">IF(C142 = ".", "-","" )</f>
        <v/>
      </c>
      <c r="H142" s="31" t="str">
        <f t="shared" ca="1" si="224"/>
        <v/>
      </c>
      <c r="I142">
        <f t="shared" ca="1" si="262"/>
        <v>1</v>
      </c>
      <c r="J142">
        <f t="shared" ca="1" si="259"/>
        <v>1</v>
      </c>
      <c r="K142" t="s">
        <v>78</v>
      </c>
      <c r="L142" s="53" t="s">
        <v>78</v>
      </c>
      <c r="M142" t="s">
        <v>78</v>
      </c>
      <c r="N142" t="s">
        <v>78</v>
      </c>
    </row>
    <row r="143" spans="1:14" x14ac:dyDescent="0.25">
      <c r="A143" s="35">
        <f t="shared" ca="1" si="255"/>
        <v>18</v>
      </c>
      <c r="B143" s="12" t="str">
        <f t="shared" ref="B143" ca="1" si="285">B138</f>
        <v>Origin</v>
      </c>
      <c r="C143" s="12" t="str">
        <f t="shared" ref="C143" ca="1" si="286">IF(INDIRECT("Supplier!I"&amp;(FLOOR((CELL("row",A143)-2)/8,1)+1)+1)&lt;&gt;"N",INDIRECT("Supplier!I1"),".")</f>
        <v>.</v>
      </c>
      <c r="D143" s="10" t="str">
        <f t="shared" ca="1" si="258"/>
        <v>-</v>
      </c>
      <c r="E143" s="10" t="str">
        <f t="shared" ca="1" si="223"/>
        <v>-</v>
      </c>
      <c r="F143" s="10" t="str">
        <f t="shared" ca="1" si="283"/>
        <v>-</v>
      </c>
      <c r="G143" s="10" t="str">
        <f t="shared" ca="1" si="284"/>
        <v>-</v>
      </c>
      <c r="H143" s="31" t="str">
        <f t="shared" ca="1" si="224"/>
        <v>-</v>
      </c>
      <c r="I143">
        <f t="shared" ca="1" si="262"/>
        <v>0</v>
      </c>
      <c r="J143">
        <f t="shared" ca="1" si="259"/>
        <v>0</v>
      </c>
      <c r="K143" t="s">
        <v>78</v>
      </c>
      <c r="L143" s="53" t="s">
        <v>78</v>
      </c>
      <c r="M143" t="s">
        <v>78</v>
      </c>
      <c r="N143" t="s">
        <v>78</v>
      </c>
    </row>
    <row r="144" spans="1:14" x14ac:dyDescent="0.25">
      <c r="A144" s="35">
        <f t="shared" ca="1" si="255"/>
        <v>18</v>
      </c>
      <c r="B144" s="12" t="str">
        <f t="shared" ref="B144" ca="1" si="287">B138</f>
        <v>Origin</v>
      </c>
      <c r="C144" s="12" t="str">
        <f t="shared" ref="C144" ca="1" si="288">IF(INDIRECT("Supplier!J"&amp;(FLOOR((CELL("row",A144)-2)/8,1)+1)+1)&lt;&gt;"N",INDIRECT("Supplier!J1"),".")</f>
        <v>.</v>
      </c>
      <c r="D144" s="10" t="str">
        <f t="shared" ca="1" si="258"/>
        <v>-</v>
      </c>
      <c r="E144" s="10" t="str">
        <f t="shared" ca="1" si="223"/>
        <v>-</v>
      </c>
      <c r="F144" s="10" t="str">
        <f t="shared" ca="1" si="283"/>
        <v>-</v>
      </c>
      <c r="G144" s="10" t="str">
        <f t="shared" ca="1" si="284"/>
        <v>-</v>
      </c>
      <c r="H144" s="31" t="str">
        <f t="shared" ca="1" si="224"/>
        <v>-</v>
      </c>
      <c r="I144">
        <f t="shared" ca="1" si="262"/>
        <v>0</v>
      </c>
      <c r="J144">
        <f t="shared" ca="1" si="259"/>
        <v>0</v>
      </c>
      <c r="K144" t="s">
        <v>78</v>
      </c>
      <c r="L144" s="53" t="s">
        <v>78</v>
      </c>
      <c r="M144" t="s">
        <v>78</v>
      </c>
      <c r="N144" t="s">
        <v>78</v>
      </c>
    </row>
    <row r="145" spans="1:14" x14ac:dyDescent="0.25">
      <c r="A145" s="35">
        <f t="shared" ca="1" si="255"/>
        <v>18</v>
      </c>
      <c r="B145" s="12" t="str">
        <f t="shared" ref="B145" ca="1" si="289">B138</f>
        <v>Origin</v>
      </c>
      <c r="C145" s="12" t="str">
        <f t="shared" ref="C145" ca="1" si="290">IF(INDIRECT("Supplier!K"&amp;(FLOOR((CELL("row",A145)-2)/8,1)+1)+1)&lt;&gt;"N",INDIRECT("Supplier!K1"),".")</f>
        <v>.</v>
      </c>
      <c r="D145" s="10" t="str">
        <f t="shared" ca="1" si="258"/>
        <v>-</v>
      </c>
      <c r="E145" s="10" t="str">
        <f t="shared" ca="1" si="223"/>
        <v>-</v>
      </c>
      <c r="F145" s="10" t="str">
        <f t="shared" ca="1" si="283"/>
        <v>-</v>
      </c>
      <c r="G145" s="10" t="str">
        <f t="shared" ca="1" si="284"/>
        <v>-</v>
      </c>
      <c r="H145" s="31" t="str">
        <f t="shared" ca="1" si="224"/>
        <v>-</v>
      </c>
      <c r="I145">
        <f t="shared" ca="1" si="262"/>
        <v>0</v>
      </c>
      <c r="J145">
        <f t="shared" ca="1" si="259"/>
        <v>0</v>
      </c>
      <c r="K145" t="s">
        <v>78</v>
      </c>
      <c r="L145" s="53" t="s">
        <v>78</v>
      </c>
      <c r="M145" t="s">
        <v>78</v>
      </c>
      <c r="N145" t="s">
        <v>78</v>
      </c>
    </row>
    <row r="146" spans="1:14" x14ac:dyDescent="0.25">
      <c r="A146" s="9">
        <f t="shared" ca="1" si="255"/>
        <v>19</v>
      </c>
      <c r="B146" s="10" t="str">
        <f t="shared" ref="B146" ca="1" si="291">INDIRECT("Supplier!B" &amp; (FLOOR((CELL("row",  A146) - 2)  / 8, 1) + 1) + 1)</f>
        <v>Power Water</v>
      </c>
      <c r="C146" s="10" t="str">
        <f t="shared" ref="C146" ca="1" si="292">IF(INDIRECT("Supplier!D"&amp;(FLOOR((CELL("row",A146)-2)/8,1)+1)+1)&lt;&gt;"N",INDIRECT("Supplier!D1"),".")</f>
        <v>.</v>
      </c>
      <c r="D146" s="10" t="str">
        <f t="shared" ca="1" si="258"/>
        <v>-</v>
      </c>
      <c r="E146" s="10" t="str">
        <f t="shared" ca="1" si="223"/>
        <v>-</v>
      </c>
      <c r="F146" s="10" t="str">
        <f t="shared" ca="1" si="283"/>
        <v>-</v>
      </c>
      <c r="G146" s="10" t="str">
        <f t="shared" ca="1" si="284"/>
        <v>-</v>
      </c>
      <c r="H146" s="31" t="str">
        <f t="shared" ca="1" si="224"/>
        <v>-</v>
      </c>
      <c r="I146">
        <f t="shared" ca="1" si="262"/>
        <v>0</v>
      </c>
      <c r="J146">
        <f t="shared" ca="1" si="259"/>
        <v>0</v>
      </c>
      <c r="K146" t="s">
        <v>78</v>
      </c>
      <c r="L146" s="53" t="s">
        <v>78</v>
      </c>
      <c r="M146" t="s">
        <v>78</v>
      </c>
      <c r="N146" t="s">
        <v>78</v>
      </c>
    </row>
    <row r="147" spans="1:14" x14ac:dyDescent="0.25">
      <c r="A147" s="9">
        <f t="shared" ca="1" si="255"/>
        <v>19</v>
      </c>
      <c r="B147" s="10" t="str">
        <f t="shared" ref="B147" ca="1" si="293">B146</f>
        <v>Power Water</v>
      </c>
      <c r="C147" s="10" t="str">
        <f t="shared" ref="C147" ca="1" si="294">IF(INDIRECT("Supplier!E"&amp;(FLOOR((CELL("row",A147)-2)/8,1)+1)+1)&lt;&gt;"N",INDIRECT("Supplier!E1"),".")</f>
        <v>.</v>
      </c>
      <c r="D147" s="10" t="str">
        <f t="shared" ca="1" si="258"/>
        <v>-</v>
      </c>
      <c r="E147" s="10" t="str">
        <f t="shared" ca="1" si="223"/>
        <v>-</v>
      </c>
      <c r="F147" s="10" t="str">
        <f t="shared" ca="1" si="283"/>
        <v>-</v>
      </c>
      <c r="G147" s="10" t="str">
        <f t="shared" ca="1" si="284"/>
        <v>-</v>
      </c>
      <c r="H147" s="31" t="str">
        <f t="shared" ca="1" si="224"/>
        <v>-</v>
      </c>
      <c r="I147">
        <f t="shared" ca="1" si="262"/>
        <v>0</v>
      </c>
      <c r="J147">
        <f t="shared" ca="1" si="259"/>
        <v>0</v>
      </c>
      <c r="K147" t="s">
        <v>78</v>
      </c>
      <c r="L147" s="53" t="s">
        <v>78</v>
      </c>
      <c r="M147" t="s">
        <v>78</v>
      </c>
      <c r="N147" t="s">
        <v>78</v>
      </c>
    </row>
    <row r="148" spans="1:14" x14ac:dyDescent="0.25">
      <c r="A148" s="9">
        <f t="shared" ca="1" si="255"/>
        <v>19</v>
      </c>
      <c r="B148" s="10" t="str">
        <f t="shared" ref="B148" ca="1" si="295">B146</f>
        <v>Power Water</v>
      </c>
      <c r="C148" s="10" t="str">
        <f t="shared" ref="C148" ca="1" si="296">IF(INDIRECT("Supplier!F"&amp;(FLOOR((CELL("row",A148)-2)/8,1)+1)+1)&lt;&gt;"N",INDIRECT("Supplier!F1"),".")</f>
        <v>.</v>
      </c>
      <c r="D148" s="10" t="str">
        <f t="shared" ca="1" si="258"/>
        <v>-</v>
      </c>
      <c r="E148" s="10" t="str">
        <f t="shared" ca="1" si="223"/>
        <v>-</v>
      </c>
      <c r="F148" s="10" t="str">
        <f t="shared" ca="1" si="283"/>
        <v>-</v>
      </c>
      <c r="G148" s="10" t="str">
        <f t="shared" ca="1" si="284"/>
        <v>-</v>
      </c>
      <c r="H148" s="31" t="str">
        <f t="shared" ca="1" si="224"/>
        <v>-</v>
      </c>
      <c r="I148">
        <f t="shared" ca="1" si="262"/>
        <v>0</v>
      </c>
      <c r="J148">
        <f t="shared" ca="1" si="259"/>
        <v>0</v>
      </c>
      <c r="K148" t="s">
        <v>78</v>
      </c>
      <c r="L148" s="53" t="s">
        <v>78</v>
      </c>
      <c r="M148" t="s">
        <v>78</v>
      </c>
      <c r="N148" t="s">
        <v>78</v>
      </c>
    </row>
    <row r="149" spans="1:14" x14ac:dyDescent="0.25">
      <c r="A149" s="9">
        <f t="shared" ca="1" si="255"/>
        <v>19</v>
      </c>
      <c r="B149" s="10" t="str">
        <f t="shared" ref="B149" ca="1" si="297">B146</f>
        <v>Power Water</v>
      </c>
      <c r="C149" s="10" t="str">
        <f t="shared" ref="C149" ca="1" si="298">IF(INDIRECT("Supplier!G"&amp;(FLOOR((CELL("row",A149)-2)/8,1)+1)+1)&lt;&gt;"N",INDIRECT("Supplier!G1"),".")</f>
        <v>.</v>
      </c>
      <c r="D149" s="10" t="str">
        <f t="shared" ca="1" si="258"/>
        <v>-</v>
      </c>
      <c r="E149" s="10" t="str">
        <f t="shared" ca="1" si="223"/>
        <v>-</v>
      </c>
      <c r="F149" s="10" t="str">
        <f t="shared" ca="1" si="283"/>
        <v>-</v>
      </c>
      <c r="G149" s="10" t="str">
        <f t="shared" ca="1" si="284"/>
        <v>-</v>
      </c>
      <c r="H149" s="31" t="str">
        <f t="shared" ca="1" si="224"/>
        <v>-</v>
      </c>
      <c r="I149">
        <f t="shared" ca="1" si="262"/>
        <v>0</v>
      </c>
      <c r="J149">
        <f t="shared" ca="1" si="259"/>
        <v>0</v>
      </c>
      <c r="K149" t="s">
        <v>78</v>
      </c>
      <c r="L149" s="53" t="s">
        <v>78</v>
      </c>
      <c r="M149" t="s">
        <v>78</v>
      </c>
      <c r="N149" t="s">
        <v>78</v>
      </c>
    </row>
    <row r="150" spans="1:14" x14ac:dyDescent="0.25">
      <c r="A150" s="9">
        <f t="shared" ca="1" si="255"/>
        <v>19</v>
      </c>
      <c r="B150" s="10" t="str">
        <f t="shared" ref="B150" ca="1" si="299">B146</f>
        <v>Power Water</v>
      </c>
      <c r="C150" s="10" t="str">
        <f t="shared" ref="C150" ca="1" si="300">IF(INDIRECT("Supplier!H"&amp;(FLOOR((CELL("row",A150)-2)/8,1)+1)+1)&lt;&gt;"N",INDIRECT("Supplier!H1"),".")</f>
        <v>.</v>
      </c>
      <c r="D150" s="10" t="str">
        <f t="shared" ca="1" si="258"/>
        <v>-</v>
      </c>
      <c r="E150" s="10" t="str">
        <f t="shared" ca="1" si="223"/>
        <v>-</v>
      </c>
      <c r="F150" s="10" t="str">
        <f t="shared" ca="1" si="283"/>
        <v>-</v>
      </c>
      <c r="G150" s="10" t="str">
        <f t="shared" ca="1" si="284"/>
        <v>-</v>
      </c>
      <c r="H150" s="31" t="str">
        <f t="shared" ca="1" si="224"/>
        <v>-</v>
      </c>
      <c r="I150">
        <f t="shared" ca="1" si="262"/>
        <v>0</v>
      </c>
      <c r="J150">
        <f t="shared" ca="1" si="259"/>
        <v>0</v>
      </c>
      <c r="K150" t="s">
        <v>78</v>
      </c>
      <c r="L150" s="53" t="s">
        <v>78</v>
      </c>
      <c r="M150" t="s">
        <v>78</v>
      </c>
      <c r="N150" t="s">
        <v>78</v>
      </c>
    </row>
    <row r="151" spans="1:14" x14ac:dyDescent="0.25">
      <c r="A151" s="9">
        <f t="shared" ca="1" si="255"/>
        <v>19</v>
      </c>
      <c r="B151" s="10" t="str">
        <f t="shared" ref="B151" ca="1" si="301">B146</f>
        <v>Power Water</v>
      </c>
      <c r="C151" s="10" t="str">
        <f t="shared" ref="C151" ca="1" si="302">IF(INDIRECT("Supplier!I"&amp;(FLOOR((CELL("row",A151)-2)/8,1)+1)+1)&lt;&gt;"N",INDIRECT("Supplier!I1"),".")</f>
        <v>NT</v>
      </c>
      <c r="D151" s="10">
        <v>21.77</v>
      </c>
      <c r="E151" s="10">
        <v>21.77</v>
      </c>
      <c r="F151" s="10">
        <v>40.07</v>
      </c>
      <c r="G151" s="10">
        <v>40.07</v>
      </c>
      <c r="H151" s="31">
        <v>21.77</v>
      </c>
      <c r="I151">
        <f t="shared" ca="1" si="262"/>
        <v>1</v>
      </c>
      <c r="J151">
        <f t="shared" ca="1" si="259"/>
        <v>1</v>
      </c>
      <c r="K151" t="s">
        <v>100</v>
      </c>
      <c r="L151" s="53" t="s">
        <v>78</v>
      </c>
      <c r="M151" t="s">
        <v>103</v>
      </c>
      <c r="N151" t="s">
        <v>78</v>
      </c>
    </row>
    <row r="152" spans="1:14" x14ac:dyDescent="0.25">
      <c r="A152" s="9">
        <f t="shared" ca="1" si="255"/>
        <v>19</v>
      </c>
      <c r="B152" s="10" t="str">
        <f t="shared" ref="B152" ca="1" si="303">B146</f>
        <v>Power Water</v>
      </c>
      <c r="C152" s="10" t="str">
        <f t="shared" ref="C152" ca="1" si="304">IF(INDIRECT("Supplier!J"&amp;(FLOOR((CELL("row",A152)-2)/8,1)+1)+1)&lt;&gt;"N",INDIRECT("Supplier!J1"),".")</f>
        <v>.</v>
      </c>
      <c r="D152" s="10" t="str">
        <f t="shared" ca="1" si="258"/>
        <v>-</v>
      </c>
      <c r="E152" s="10" t="str">
        <f t="shared" ca="1" si="223"/>
        <v>-</v>
      </c>
      <c r="F152" s="10" t="str">
        <f t="shared" ca="1" si="283"/>
        <v>-</v>
      </c>
      <c r="G152" s="10" t="str">
        <f t="shared" ca="1" si="284"/>
        <v>-</v>
      </c>
      <c r="H152" s="31" t="str">
        <f t="shared" ca="1" si="224"/>
        <v>-</v>
      </c>
      <c r="I152">
        <f t="shared" ca="1" si="262"/>
        <v>0</v>
      </c>
      <c r="J152">
        <f t="shared" ca="1" si="259"/>
        <v>0</v>
      </c>
      <c r="K152" t="s">
        <v>78</v>
      </c>
      <c r="L152" s="53" t="s">
        <v>78</v>
      </c>
      <c r="M152" t="s">
        <v>78</v>
      </c>
      <c r="N152" t="s">
        <v>78</v>
      </c>
    </row>
    <row r="153" spans="1:14" x14ac:dyDescent="0.25">
      <c r="A153" s="9">
        <f t="shared" ca="1" si="255"/>
        <v>19</v>
      </c>
      <c r="B153" s="10" t="str">
        <f t="shared" ref="B153" ca="1" si="305">B146</f>
        <v>Power Water</v>
      </c>
      <c r="C153" s="10" t="str">
        <f t="shared" ref="C153" ca="1" si="306">IF(INDIRECT("Supplier!K"&amp;(FLOOR((CELL("row",A153)-2)/8,1)+1)+1)&lt;&gt;"N",INDIRECT("Supplier!K1"),".")</f>
        <v>.</v>
      </c>
      <c r="D153" s="10" t="str">
        <f t="shared" ca="1" si="258"/>
        <v>-</v>
      </c>
      <c r="E153" s="10" t="str">
        <f t="shared" ca="1" si="223"/>
        <v>-</v>
      </c>
      <c r="F153" s="10" t="str">
        <f t="shared" ca="1" si="283"/>
        <v>-</v>
      </c>
      <c r="G153" s="10" t="str">
        <f t="shared" ca="1" si="284"/>
        <v>-</v>
      </c>
      <c r="H153" s="31" t="str">
        <f t="shared" ca="1" si="224"/>
        <v>-</v>
      </c>
      <c r="I153">
        <f t="shared" ca="1" si="262"/>
        <v>0</v>
      </c>
      <c r="J153">
        <f t="shared" ca="1" si="259"/>
        <v>0</v>
      </c>
      <c r="K153" t="s">
        <v>78</v>
      </c>
      <c r="L153" s="53" t="s">
        <v>78</v>
      </c>
      <c r="M153" t="s">
        <v>78</v>
      </c>
      <c r="N153" t="s">
        <v>78</v>
      </c>
    </row>
    <row r="154" spans="1:14" x14ac:dyDescent="0.25">
      <c r="A154" s="35">
        <f t="shared" ca="1" si="255"/>
        <v>20</v>
      </c>
      <c r="B154" s="12" t="str">
        <f t="shared" ref="B154" ca="1" si="307">INDIRECT("Supplier!B" &amp; (FLOOR((CELL("row",  A154) - 2)  / 8, 1) + 1) + 1)</f>
        <v>Power Direct</v>
      </c>
      <c r="C154" s="12" t="str">
        <f t="shared" ref="C154" ca="1" si="308">IF(INDIRECT("Supplier!D"&amp;(FLOOR((CELL("row",A154)-2)/8,1)+1)+1)&lt;&gt;"N",INDIRECT("Supplier!D1"),".")</f>
        <v>QLD</v>
      </c>
      <c r="D154" s="10" t="str">
        <f t="shared" ca="1" si="258"/>
        <v/>
      </c>
      <c r="E154" s="10" t="str">
        <f t="shared" ca="1" si="223"/>
        <v/>
      </c>
      <c r="F154" s="10" t="str">
        <f t="shared" ca="1" si="283"/>
        <v/>
      </c>
      <c r="G154" s="10" t="str">
        <f t="shared" ca="1" si="284"/>
        <v/>
      </c>
      <c r="H154" s="31" t="str">
        <f t="shared" ca="1" si="224"/>
        <v/>
      </c>
      <c r="I154">
        <f t="shared" ca="1" si="262"/>
        <v>1</v>
      </c>
      <c r="J154">
        <f t="shared" ca="1" si="259"/>
        <v>1</v>
      </c>
      <c r="K154" t="s">
        <v>78</v>
      </c>
      <c r="L154" s="53" t="s">
        <v>78</v>
      </c>
      <c r="M154" t="s">
        <v>78</v>
      </c>
      <c r="N154" t="s">
        <v>78</v>
      </c>
    </row>
    <row r="155" spans="1:14" x14ac:dyDescent="0.25">
      <c r="A155" s="35">
        <f t="shared" ca="1" si="255"/>
        <v>20</v>
      </c>
      <c r="B155" s="12" t="str">
        <f t="shared" ref="B155" ca="1" si="309">B154</f>
        <v>Power Direct</v>
      </c>
      <c r="C155" s="12" t="str">
        <f t="shared" ref="C155" ca="1" si="310">IF(INDIRECT("Supplier!E"&amp;(FLOOR((CELL("row",A155)-2)/8,1)+1)+1)&lt;&gt;"N",INDIRECT("Supplier!E1"),".")</f>
        <v>NSW</v>
      </c>
      <c r="D155" s="10" t="str">
        <f t="shared" ca="1" si="258"/>
        <v/>
      </c>
      <c r="E155" s="10" t="str">
        <f t="shared" ca="1" si="223"/>
        <v/>
      </c>
      <c r="F155" s="10" t="str">
        <f t="shared" ca="1" si="283"/>
        <v/>
      </c>
      <c r="G155" s="10" t="str">
        <f t="shared" ca="1" si="284"/>
        <v/>
      </c>
      <c r="H155" s="31" t="str">
        <f t="shared" ca="1" si="224"/>
        <v/>
      </c>
      <c r="I155">
        <f t="shared" ca="1" si="262"/>
        <v>1</v>
      </c>
      <c r="J155">
        <f t="shared" ca="1" si="259"/>
        <v>1</v>
      </c>
      <c r="K155" t="s">
        <v>78</v>
      </c>
      <c r="L155" s="53" t="s">
        <v>78</v>
      </c>
      <c r="M155" t="s">
        <v>78</v>
      </c>
      <c r="N155" t="s">
        <v>78</v>
      </c>
    </row>
    <row r="156" spans="1:14" x14ac:dyDescent="0.25">
      <c r="A156" s="35">
        <f t="shared" ca="1" si="255"/>
        <v>20</v>
      </c>
      <c r="B156" s="12" t="str">
        <f t="shared" ref="B156" ca="1" si="311">B154</f>
        <v>Power Direct</v>
      </c>
      <c r="C156" s="12" t="str">
        <f t="shared" ref="C156" ca="1" si="312">IF(INDIRECT("Supplier!F"&amp;(FLOOR((CELL("row",A156)-2)/8,1)+1)+1)&lt;&gt;"N",INDIRECT("Supplier!F1"),".")</f>
        <v>VIC</v>
      </c>
      <c r="D156" s="10" t="str">
        <f t="shared" ca="1" si="258"/>
        <v/>
      </c>
      <c r="E156" s="10" t="str">
        <f t="shared" ca="1" si="223"/>
        <v/>
      </c>
      <c r="F156" s="10" t="str">
        <f t="shared" ca="1" si="283"/>
        <v/>
      </c>
      <c r="G156" s="10" t="str">
        <f t="shared" ca="1" si="284"/>
        <v/>
      </c>
      <c r="H156" s="31" t="str">
        <f t="shared" ca="1" si="224"/>
        <v/>
      </c>
      <c r="I156">
        <f t="shared" ca="1" si="262"/>
        <v>1</v>
      </c>
      <c r="J156">
        <f t="shared" ca="1" si="259"/>
        <v>1</v>
      </c>
      <c r="K156" t="s">
        <v>78</v>
      </c>
      <c r="L156" s="53" t="s">
        <v>78</v>
      </c>
      <c r="M156" t="s">
        <v>78</v>
      </c>
      <c r="N156" t="s">
        <v>78</v>
      </c>
    </row>
    <row r="157" spans="1:14" x14ac:dyDescent="0.25">
      <c r="A157" s="35">
        <f t="shared" ca="1" si="255"/>
        <v>20</v>
      </c>
      <c r="B157" s="12" t="str">
        <f t="shared" ref="B157" ca="1" si="313">B154</f>
        <v>Power Direct</v>
      </c>
      <c r="C157" s="12" t="str">
        <f t="shared" ref="C157" ca="1" si="314">IF(INDIRECT("Supplier!G"&amp;(FLOOR((CELL("row",A157)-2)/8,1)+1)+1)&lt;&gt;"N",INDIRECT("Supplier!G1"),".")</f>
        <v>.</v>
      </c>
      <c r="D157" s="10" t="str">
        <f t="shared" ca="1" si="258"/>
        <v>-</v>
      </c>
      <c r="E157" s="10" t="str">
        <f t="shared" ca="1" si="223"/>
        <v>-</v>
      </c>
      <c r="F157" s="10" t="str">
        <f t="shared" ca="1" si="283"/>
        <v>-</v>
      </c>
      <c r="G157" s="10" t="str">
        <f t="shared" ca="1" si="284"/>
        <v>-</v>
      </c>
      <c r="H157" s="31" t="str">
        <f t="shared" ca="1" si="224"/>
        <v>-</v>
      </c>
      <c r="I157">
        <f t="shared" ca="1" si="262"/>
        <v>0</v>
      </c>
      <c r="J157">
        <f t="shared" ca="1" si="259"/>
        <v>0</v>
      </c>
      <c r="K157" t="s">
        <v>78</v>
      </c>
      <c r="L157" s="53" t="s">
        <v>78</v>
      </c>
      <c r="M157" t="s">
        <v>78</v>
      </c>
      <c r="N157" t="s">
        <v>78</v>
      </c>
    </row>
    <row r="158" spans="1:14" x14ac:dyDescent="0.25">
      <c r="A158" s="35">
        <f t="shared" ca="1" si="255"/>
        <v>20</v>
      </c>
      <c r="B158" s="12" t="str">
        <f t="shared" ref="B158" ca="1" si="315">B154</f>
        <v>Power Direct</v>
      </c>
      <c r="C158" s="12" t="str">
        <f t="shared" ref="C158" ca="1" si="316">IF(INDIRECT("Supplier!H"&amp;(FLOOR((CELL("row",A158)-2)/8,1)+1)+1)&lt;&gt;"N",INDIRECT("Supplier!H1"),".")</f>
        <v>SA</v>
      </c>
      <c r="D158" s="10" t="str">
        <f t="shared" ca="1" si="258"/>
        <v/>
      </c>
      <c r="E158" s="10" t="str">
        <f t="shared" ca="1" si="223"/>
        <v/>
      </c>
      <c r="F158" s="10" t="str">
        <f t="shared" ca="1" si="283"/>
        <v/>
      </c>
      <c r="G158" s="10" t="str">
        <f t="shared" ca="1" si="284"/>
        <v/>
      </c>
      <c r="H158" s="31" t="str">
        <f t="shared" ca="1" si="224"/>
        <v/>
      </c>
      <c r="I158">
        <f t="shared" ca="1" si="262"/>
        <v>1</v>
      </c>
      <c r="J158">
        <f t="shared" ca="1" si="259"/>
        <v>1</v>
      </c>
      <c r="K158" t="s">
        <v>78</v>
      </c>
      <c r="L158" s="53" t="s">
        <v>78</v>
      </c>
      <c r="M158" t="s">
        <v>78</v>
      </c>
      <c r="N158" t="s">
        <v>78</v>
      </c>
    </row>
    <row r="159" spans="1:14" x14ac:dyDescent="0.25">
      <c r="A159" s="35">
        <f t="shared" ca="1" si="255"/>
        <v>20</v>
      </c>
      <c r="B159" s="12" t="str">
        <f t="shared" ref="B159" ca="1" si="317">B154</f>
        <v>Power Direct</v>
      </c>
      <c r="C159" s="12" t="str">
        <f t="shared" ref="C159" ca="1" si="318">IF(INDIRECT("Supplier!I"&amp;(FLOOR((CELL("row",A159)-2)/8,1)+1)+1)&lt;&gt;"N",INDIRECT("Supplier!I1"),".")</f>
        <v>.</v>
      </c>
      <c r="D159" s="10" t="str">
        <f t="shared" ca="1" si="258"/>
        <v>-</v>
      </c>
      <c r="E159" s="10" t="str">
        <f t="shared" ca="1" si="223"/>
        <v>-</v>
      </c>
      <c r="F159" s="10" t="str">
        <f t="shared" ca="1" si="283"/>
        <v>-</v>
      </c>
      <c r="G159" s="10" t="str">
        <f t="shared" ca="1" si="284"/>
        <v>-</v>
      </c>
      <c r="H159" s="31" t="str">
        <f t="shared" ca="1" si="224"/>
        <v>-</v>
      </c>
      <c r="I159">
        <f t="shared" ca="1" si="262"/>
        <v>0</v>
      </c>
      <c r="J159">
        <f t="shared" ca="1" si="259"/>
        <v>0</v>
      </c>
      <c r="K159" t="s">
        <v>78</v>
      </c>
      <c r="L159" s="53" t="s">
        <v>78</v>
      </c>
      <c r="M159" t="s">
        <v>78</v>
      </c>
      <c r="N159" t="s">
        <v>78</v>
      </c>
    </row>
    <row r="160" spans="1:14" x14ac:dyDescent="0.25">
      <c r="A160" s="35">
        <f t="shared" ca="1" si="255"/>
        <v>20</v>
      </c>
      <c r="B160" s="12" t="str">
        <f t="shared" ref="B160" ca="1" si="319">B154</f>
        <v>Power Direct</v>
      </c>
      <c r="C160" s="12" t="str">
        <f t="shared" ref="C160" ca="1" si="320">IF(INDIRECT("Supplier!J"&amp;(FLOOR((CELL("row",A160)-2)/8,1)+1)+1)&lt;&gt;"N",INDIRECT("Supplier!J1"),".")</f>
        <v>.</v>
      </c>
      <c r="D160" s="10" t="str">
        <f t="shared" ca="1" si="258"/>
        <v>-</v>
      </c>
      <c r="E160" s="10" t="str">
        <f t="shared" ca="1" si="223"/>
        <v>-</v>
      </c>
      <c r="F160" s="10" t="str">
        <f t="shared" ca="1" si="283"/>
        <v>-</v>
      </c>
      <c r="G160" s="10" t="str">
        <f t="shared" ca="1" si="284"/>
        <v>-</v>
      </c>
      <c r="H160" s="31" t="str">
        <f t="shared" ca="1" si="224"/>
        <v>-</v>
      </c>
      <c r="I160">
        <f t="shared" ca="1" si="262"/>
        <v>0</v>
      </c>
      <c r="J160">
        <f t="shared" ca="1" si="259"/>
        <v>0</v>
      </c>
      <c r="K160" t="s">
        <v>78</v>
      </c>
      <c r="L160" s="53" t="s">
        <v>78</v>
      </c>
      <c r="M160" t="s">
        <v>78</v>
      </c>
      <c r="N160" t="s">
        <v>78</v>
      </c>
    </row>
    <row r="161" spans="1:14" x14ac:dyDescent="0.25">
      <c r="A161" s="35">
        <f t="shared" ca="1" si="255"/>
        <v>20</v>
      </c>
      <c r="B161" s="12" t="str">
        <f t="shared" ref="B161" ca="1" si="321">B154</f>
        <v>Power Direct</v>
      </c>
      <c r="C161" s="12" t="str">
        <f t="shared" ref="C161" ca="1" si="322">IF(INDIRECT("Supplier!K"&amp;(FLOOR((CELL("row",A161)-2)/8,1)+1)+1)&lt;&gt;"N",INDIRECT("Supplier!K1"),".")</f>
        <v>.</v>
      </c>
      <c r="D161" s="10" t="str">
        <f t="shared" ca="1" si="258"/>
        <v>-</v>
      </c>
      <c r="E161" s="10" t="str">
        <f t="shared" ca="1" si="223"/>
        <v>-</v>
      </c>
      <c r="F161" s="10" t="str">
        <f t="shared" ca="1" si="283"/>
        <v>-</v>
      </c>
      <c r="G161" s="10" t="str">
        <f t="shared" ca="1" si="284"/>
        <v>-</v>
      </c>
      <c r="H161" s="31" t="str">
        <f t="shared" ca="1" si="224"/>
        <v>-</v>
      </c>
      <c r="I161">
        <f t="shared" ca="1" si="262"/>
        <v>0</v>
      </c>
      <c r="J161">
        <f t="shared" ca="1" si="259"/>
        <v>0</v>
      </c>
      <c r="K161" t="s">
        <v>78</v>
      </c>
      <c r="L161" s="53" t="s">
        <v>78</v>
      </c>
      <c r="M161" t="s">
        <v>78</v>
      </c>
      <c r="N161" t="s">
        <v>78</v>
      </c>
    </row>
    <row r="162" spans="1:14" x14ac:dyDescent="0.25">
      <c r="A162" s="9">
        <f t="shared" ca="1" si="255"/>
        <v>21</v>
      </c>
      <c r="B162" s="10" t="str">
        <f t="shared" ref="B162" ca="1" si="323">INDIRECT("Supplier!B" &amp; (FLOOR((CELL("row",  A162) - 2)  / 8, 1) + 1) + 1)</f>
        <v>Qenergy</v>
      </c>
      <c r="C162" s="10" t="str">
        <f t="shared" ref="C162" ca="1" si="324">IF(INDIRECT("Supplier!D"&amp;(FLOOR((CELL("row",A162)-2)/8,1)+1)+1)&lt;&gt;"N",INDIRECT("Supplier!D1"),".")</f>
        <v>QLD</v>
      </c>
      <c r="D162" s="10" t="str">
        <f t="shared" ca="1" si="258"/>
        <v/>
      </c>
      <c r="E162" s="10" t="str">
        <f t="shared" ca="1" si="223"/>
        <v/>
      </c>
      <c r="F162" s="10" t="str">
        <f t="shared" ca="1" si="283"/>
        <v/>
      </c>
      <c r="G162" s="10" t="str">
        <f t="shared" ca="1" si="284"/>
        <v/>
      </c>
      <c r="H162" s="31" t="str">
        <f t="shared" ca="1" si="224"/>
        <v/>
      </c>
      <c r="I162">
        <f t="shared" ca="1" si="262"/>
        <v>1</v>
      </c>
      <c r="J162">
        <f t="shared" ca="1" si="259"/>
        <v>1</v>
      </c>
      <c r="K162" t="s">
        <v>78</v>
      </c>
      <c r="L162" s="53" t="s">
        <v>78</v>
      </c>
      <c r="M162" t="s">
        <v>78</v>
      </c>
      <c r="N162" t="s">
        <v>78</v>
      </c>
    </row>
    <row r="163" spans="1:14" x14ac:dyDescent="0.25">
      <c r="A163" s="9">
        <f t="shared" ca="1" si="255"/>
        <v>21</v>
      </c>
      <c r="B163" s="10" t="str">
        <f t="shared" ref="B163" ca="1" si="325">B162</f>
        <v>Qenergy</v>
      </c>
      <c r="C163" s="10" t="str">
        <f t="shared" ref="C163" ca="1" si="326">IF(INDIRECT("Supplier!E"&amp;(FLOOR((CELL("row",A163)-2)/8,1)+1)+1)&lt;&gt;"N",INDIRECT("Supplier!E1"),".")</f>
        <v>.</v>
      </c>
      <c r="D163" s="10" t="str">
        <f t="shared" ca="1" si="258"/>
        <v>-</v>
      </c>
      <c r="E163" s="10" t="str">
        <f t="shared" ca="1" si="223"/>
        <v>-</v>
      </c>
      <c r="F163" s="10" t="str">
        <f t="shared" ca="1" si="283"/>
        <v>-</v>
      </c>
      <c r="G163" s="10" t="str">
        <f t="shared" ca="1" si="284"/>
        <v>-</v>
      </c>
      <c r="H163" s="31" t="str">
        <f t="shared" ca="1" si="224"/>
        <v>-</v>
      </c>
      <c r="I163">
        <f t="shared" ca="1" si="262"/>
        <v>0</v>
      </c>
      <c r="J163">
        <f t="shared" ca="1" si="259"/>
        <v>0</v>
      </c>
      <c r="K163" t="s">
        <v>78</v>
      </c>
      <c r="L163" s="53" t="s">
        <v>78</v>
      </c>
      <c r="M163" t="s">
        <v>78</v>
      </c>
      <c r="N163" t="s">
        <v>78</v>
      </c>
    </row>
    <row r="164" spans="1:14" x14ac:dyDescent="0.25">
      <c r="A164" s="9">
        <f t="shared" ca="1" si="255"/>
        <v>21</v>
      </c>
      <c r="B164" s="10" t="str">
        <f t="shared" ref="B164" ca="1" si="327">B162</f>
        <v>Qenergy</v>
      </c>
      <c r="C164" s="10" t="str">
        <f t="shared" ref="C164" ca="1" si="328">IF(INDIRECT("Supplier!F"&amp;(FLOOR((CELL("row",A164)-2)/8,1)+1)+1)&lt;&gt;"N",INDIRECT("Supplier!F1"),".")</f>
        <v>.</v>
      </c>
      <c r="D164" s="10" t="str">
        <f t="shared" ca="1" si="258"/>
        <v>-</v>
      </c>
      <c r="E164" s="10" t="str">
        <f t="shared" ca="1" si="223"/>
        <v>-</v>
      </c>
      <c r="F164" s="10" t="str">
        <f t="shared" ca="1" si="283"/>
        <v>-</v>
      </c>
      <c r="G164" s="10" t="str">
        <f t="shared" ca="1" si="284"/>
        <v>-</v>
      </c>
      <c r="H164" s="31" t="str">
        <f t="shared" ca="1" si="224"/>
        <v>-</v>
      </c>
      <c r="I164">
        <f t="shared" ca="1" si="262"/>
        <v>0</v>
      </c>
      <c r="J164">
        <f t="shared" ca="1" si="259"/>
        <v>0</v>
      </c>
      <c r="K164" t="s">
        <v>78</v>
      </c>
      <c r="L164" s="53" t="s">
        <v>78</v>
      </c>
      <c r="M164" t="s">
        <v>78</v>
      </c>
      <c r="N164" t="s">
        <v>78</v>
      </c>
    </row>
    <row r="165" spans="1:14" x14ac:dyDescent="0.25">
      <c r="A165" s="9">
        <f t="shared" ca="1" si="255"/>
        <v>21</v>
      </c>
      <c r="B165" s="10" t="str">
        <f t="shared" ref="B165" ca="1" si="329">B162</f>
        <v>Qenergy</v>
      </c>
      <c r="C165" s="10" t="str">
        <f t="shared" ref="C165" ca="1" si="330">IF(INDIRECT("Supplier!G"&amp;(FLOOR((CELL("row",A165)-2)/8,1)+1)+1)&lt;&gt;"N",INDIRECT("Supplier!G1"),".")</f>
        <v>.</v>
      </c>
      <c r="D165" s="10" t="str">
        <f t="shared" ca="1" si="258"/>
        <v>-</v>
      </c>
      <c r="E165" s="10" t="str">
        <f t="shared" ca="1" si="223"/>
        <v>-</v>
      </c>
      <c r="F165" s="10" t="str">
        <f t="shared" ca="1" si="283"/>
        <v>-</v>
      </c>
      <c r="G165" s="10" t="str">
        <f t="shared" ca="1" si="284"/>
        <v>-</v>
      </c>
      <c r="H165" s="31" t="str">
        <f t="shared" ca="1" si="224"/>
        <v>-</v>
      </c>
      <c r="I165">
        <f t="shared" ca="1" si="262"/>
        <v>0</v>
      </c>
      <c r="J165">
        <f t="shared" ca="1" si="259"/>
        <v>0</v>
      </c>
      <c r="K165" t="s">
        <v>78</v>
      </c>
      <c r="L165" s="53" t="s">
        <v>78</v>
      </c>
      <c r="M165" t="s">
        <v>78</v>
      </c>
      <c r="N165" t="s">
        <v>78</v>
      </c>
    </row>
    <row r="166" spans="1:14" x14ac:dyDescent="0.25">
      <c r="A166" s="9">
        <f t="shared" ca="1" si="255"/>
        <v>21</v>
      </c>
      <c r="B166" s="10" t="str">
        <f t="shared" ref="B166" ca="1" si="331">B162</f>
        <v>Qenergy</v>
      </c>
      <c r="C166" s="10" t="str">
        <f t="shared" ref="C166" ca="1" si="332">IF(INDIRECT("Supplier!H"&amp;(FLOOR((CELL("row",A166)-2)/8,1)+1)+1)&lt;&gt;"N",INDIRECT("Supplier!H1"),".")</f>
        <v>.</v>
      </c>
      <c r="D166" s="10" t="str">
        <f t="shared" ca="1" si="258"/>
        <v>-</v>
      </c>
      <c r="E166" s="10" t="str">
        <f t="shared" ca="1" si="223"/>
        <v>-</v>
      </c>
      <c r="F166" s="10" t="str">
        <f t="shared" ca="1" si="283"/>
        <v>-</v>
      </c>
      <c r="G166" s="10" t="str">
        <f t="shared" ca="1" si="284"/>
        <v>-</v>
      </c>
      <c r="H166" s="31" t="str">
        <f t="shared" ca="1" si="224"/>
        <v>-</v>
      </c>
      <c r="I166">
        <f t="shared" ca="1" si="262"/>
        <v>0</v>
      </c>
      <c r="J166">
        <f t="shared" ca="1" si="259"/>
        <v>0</v>
      </c>
      <c r="K166" t="s">
        <v>78</v>
      </c>
      <c r="L166" s="53" t="s">
        <v>78</v>
      </c>
      <c r="M166" t="s">
        <v>78</v>
      </c>
      <c r="N166" t="s">
        <v>78</v>
      </c>
    </row>
    <row r="167" spans="1:14" x14ac:dyDescent="0.25">
      <c r="A167" s="9">
        <f t="shared" ca="1" si="255"/>
        <v>21</v>
      </c>
      <c r="B167" s="10" t="str">
        <f t="shared" ref="B167" ca="1" si="333">B162</f>
        <v>Qenergy</v>
      </c>
      <c r="C167" s="10" t="str">
        <f t="shared" ref="C167" ca="1" si="334">IF(INDIRECT("Supplier!I"&amp;(FLOOR((CELL("row",A167)-2)/8,1)+1)+1)&lt;&gt;"N",INDIRECT("Supplier!I1"),".")</f>
        <v>.</v>
      </c>
      <c r="D167" s="10" t="str">
        <f t="shared" ca="1" si="258"/>
        <v>-</v>
      </c>
      <c r="E167" s="10" t="str">
        <f t="shared" ca="1" si="223"/>
        <v>-</v>
      </c>
      <c r="F167" s="10" t="str">
        <f t="shared" ca="1" si="283"/>
        <v>-</v>
      </c>
      <c r="G167" s="10" t="str">
        <f t="shared" ca="1" si="284"/>
        <v>-</v>
      </c>
      <c r="H167" s="31" t="str">
        <f t="shared" ca="1" si="224"/>
        <v>-</v>
      </c>
      <c r="I167">
        <f t="shared" ca="1" si="262"/>
        <v>0</v>
      </c>
      <c r="J167">
        <f t="shared" ca="1" si="259"/>
        <v>0</v>
      </c>
      <c r="K167" t="s">
        <v>78</v>
      </c>
      <c r="L167" s="53" t="s">
        <v>78</v>
      </c>
      <c r="M167" t="s">
        <v>78</v>
      </c>
      <c r="N167" t="s">
        <v>78</v>
      </c>
    </row>
    <row r="168" spans="1:14" x14ac:dyDescent="0.25">
      <c r="A168" s="9">
        <f t="shared" ca="1" si="255"/>
        <v>21</v>
      </c>
      <c r="B168" s="10" t="str">
        <f t="shared" ref="B168" ca="1" si="335">B162</f>
        <v>Qenergy</v>
      </c>
      <c r="C168" s="10" t="str">
        <f t="shared" ref="C168" ca="1" si="336">IF(INDIRECT("Supplier!J"&amp;(FLOOR((CELL("row",A168)-2)/8,1)+1)+1)&lt;&gt;"N",INDIRECT("Supplier!J1"),".")</f>
        <v>.</v>
      </c>
      <c r="D168" s="10" t="str">
        <f t="shared" ca="1" si="258"/>
        <v>-</v>
      </c>
      <c r="E168" s="10" t="str">
        <f t="shared" ca="1" si="223"/>
        <v>-</v>
      </c>
      <c r="F168" s="10" t="str">
        <f t="shared" ca="1" si="283"/>
        <v>-</v>
      </c>
      <c r="G168" s="10" t="str">
        <f t="shared" ca="1" si="284"/>
        <v>-</v>
      </c>
      <c r="H168" s="31" t="str">
        <f t="shared" ca="1" si="224"/>
        <v>-</v>
      </c>
      <c r="I168">
        <f t="shared" ca="1" si="262"/>
        <v>0</v>
      </c>
      <c r="J168">
        <f t="shared" ca="1" si="259"/>
        <v>0</v>
      </c>
      <c r="K168" t="s">
        <v>78</v>
      </c>
      <c r="L168" s="53" t="s">
        <v>78</v>
      </c>
      <c r="M168" t="s">
        <v>78</v>
      </c>
      <c r="N168" t="s">
        <v>78</v>
      </c>
    </row>
    <row r="169" spans="1:14" x14ac:dyDescent="0.25">
      <c r="A169" s="9">
        <f t="shared" ca="1" si="255"/>
        <v>21</v>
      </c>
      <c r="B169" s="10" t="str">
        <f t="shared" ref="B169" ca="1" si="337">B162</f>
        <v>Qenergy</v>
      </c>
      <c r="C169" s="10" t="str">
        <f t="shared" ref="C169" ca="1" si="338">IF(INDIRECT("Supplier!K"&amp;(FLOOR((CELL("row",A169)-2)/8,1)+1)+1)&lt;&gt;"N",INDIRECT("Supplier!K1"),".")</f>
        <v>.</v>
      </c>
      <c r="D169" s="10" t="str">
        <f t="shared" ca="1" si="258"/>
        <v>-</v>
      </c>
      <c r="E169" s="10" t="str">
        <f t="shared" ca="1" si="223"/>
        <v>-</v>
      </c>
      <c r="F169" s="10" t="str">
        <f t="shared" ca="1" si="283"/>
        <v>-</v>
      </c>
      <c r="G169" s="10" t="str">
        <f t="shared" ca="1" si="284"/>
        <v>-</v>
      </c>
      <c r="H169" s="31" t="str">
        <f t="shared" ca="1" si="224"/>
        <v>-</v>
      </c>
      <c r="I169">
        <f t="shared" ca="1" si="262"/>
        <v>0</v>
      </c>
      <c r="J169">
        <f t="shared" ca="1" si="259"/>
        <v>0</v>
      </c>
      <c r="K169" t="s">
        <v>78</v>
      </c>
      <c r="L169" s="53" t="s">
        <v>78</v>
      </c>
      <c r="M169" t="s">
        <v>78</v>
      </c>
      <c r="N169" t="s">
        <v>78</v>
      </c>
    </row>
    <row r="170" spans="1:14" x14ac:dyDescent="0.25">
      <c r="A170" s="35">
        <f t="shared" ca="1" si="255"/>
        <v>22</v>
      </c>
      <c r="B170" s="12" t="str">
        <f t="shared" ref="B170" ca="1" si="339">INDIRECT("Supplier!B" &amp; (FLOOR((CELL("row",  A170) - 2)  / 8, 1) + 1) + 1)</f>
        <v>Lumo Energy</v>
      </c>
      <c r="C170" s="12" t="str">
        <f t="shared" ref="C170" ca="1" si="340">IF(INDIRECT("Supplier!D"&amp;(FLOOR((CELL("row",A170)-2)/8,1)+1)+1)&lt;&gt;"N",INDIRECT("Supplier!D1"),".")</f>
        <v>QLD</v>
      </c>
      <c r="D170" s="10" t="str">
        <f t="shared" ca="1" si="258"/>
        <v/>
      </c>
      <c r="E170" s="10" t="str">
        <f t="shared" ca="1" si="223"/>
        <v/>
      </c>
      <c r="F170" s="10" t="str">
        <f t="shared" ca="1" si="283"/>
        <v/>
      </c>
      <c r="G170" s="10" t="str">
        <f t="shared" ca="1" si="284"/>
        <v/>
      </c>
      <c r="H170" s="31" t="str">
        <f t="shared" ca="1" si="224"/>
        <v/>
      </c>
      <c r="I170">
        <f t="shared" ca="1" si="262"/>
        <v>1</v>
      </c>
      <c r="J170">
        <f t="shared" ca="1" si="259"/>
        <v>1</v>
      </c>
      <c r="K170" t="s">
        <v>78</v>
      </c>
      <c r="L170" s="53" t="s">
        <v>78</v>
      </c>
      <c r="M170" t="s">
        <v>78</v>
      </c>
      <c r="N170" t="s">
        <v>78</v>
      </c>
    </row>
    <row r="171" spans="1:14" x14ac:dyDescent="0.25">
      <c r="A171" s="35">
        <f t="shared" ca="1" si="255"/>
        <v>22</v>
      </c>
      <c r="B171" s="12" t="str">
        <f t="shared" ref="B171" ca="1" si="341">B170</f>
        <v>Lumo Energy</v>
      </c>
      <c r="C171" s="12" t="str">
        <f t="shared" ref="C171" ca="1" si="342">IF(INDIRECT("Supplier!E"&amp;(FLOOR((CELL("row",A171)-2)/8,1)+1)+1)&lt;&gt;"N",INDIRECT("Supplier!E1"),".")</f>
        <v>NSW</v>
      </c>
      <c r="D171" s="10" t="str">
        <f t="shared" ca="1" si="258"/>
        <v/>
      </c>
      <c r="E171" s="10" t="str">
        <f t="shared" ca="1" si="223"/>
        <v/>
      </c>
      <c r="F171" s="10" t="str">
        <f t="shared" ca="1" si="283"/>
        <v/>
      </c>
      <c r="G171" s="10" t="str">
        <f t="shared" ca="1" si="284"/>
        <v/>
      </c>
      <c r="H171" s="31" t="str">
        <f t="shared" ca="1" si="224"/>
        <v/>
      </c>
      <c r="I171">
        <f t="shared" ca="1" si="262"/>
        <v>1</v>
      </c>
      <c r="J171">
        <f t="shared" ca="1" si="259"/>
        <v>1</v>
      </c>
      <c r="K171" t="s">
        <v>78</v>
      </c>
      <c r="L171" s="53" t="s">
        <v>78</v>
      </c>
      <c r="M171" t="s">
        <v>78</v>
      </c>
      <c r="N171" t="s">
        <v>78</v>
      </c>
    </row>
    <row r="172" spans="1:14" x14ac:dyDescent="0.25">
      <c r="A172" s="35">
        <f t="shared" ca="1" si="255"/>
        <v>22</v>
      </c>
      <c r="B172" s="12" t="str">
        <f t="shared" ref="B172" ca="1" si="343">B170</f>
        <v>Lumo Energy</v>
      </c>
      <c r="C172" s="12" t="str">
        <f t="shared" ref="C172" ca="1" si="344">IF(INDIRECT("Supplier!F"&amp;(FLOOR((CELL("row",A172)-2)/8,1)+1)+1)&lt;&gt;"N",INDIRECT("Supplier!F1"),".")</f>
        <v>VIC</v>
      </c>
      <c r="D172" s="10" t="str">
        <f t="shared" ca="1" si="258"/>
        <v/>
      </c>
      <c r="E172" s="10" t="str">
        <f t="shared" ca="1" si="223"/>
        <v/>
      </c>
      <c r="F172" s="10" t="str">
        <f t="shared" ca="1" si="283"/>
        <v/>
      </c>
      <c r="G172" s="10" t="str">
        <f t="shared" ca="1" si="284"/>
        <v/>
      </c>
      <c r="H172" s="31" t="str">
        <f t="shared" ca="1" si="224"/>
        <v/>
      </c>
      <c r="I172">
        <f t="shared" ca="1" si="262"/>
        <v>1</v>
      </c>
      <c r="J172">
        <f t="shared" ca="1" si="259"/>
        <v>1</v>
      </c>
      <c r="K172" t="s">
        <v>78</v>
      </c>
      <c r="L172" s="53" t="s">
        <v>78</v>
      </c>
      <c r="M172" t="s">
        <v>78</v>
      </c>
      <c r="N172" t="s">
        <v>78</v>
      </c>
    </row>
    <row r="173" spans="1:14" x14ac:dyDescent="0.25">
      <c r="A173" s="35">
        <f t="shared" ca="1" si="255"/>
        <v>22</v>
      </c>
      <c r="B173" s="12" t="str">
        <f t="shared" ref="B173" ca="1" si="345">B170</f>
        <v>Lumo Energy</v>
      </c>
      <c r="C173" s="12" t="str">
        <f t="shared" ref="C173" ca="1" si="346">IF(INDIRECT("Supplier!G"&amp;(FLOOR((CELL("row",A173)-2)/8,1)+1)+1)&lt;&gt;"N",INDIRECT("Supplier!G1"),".")</f>
        <v>.</v>
      </c>
      <c r="D173" s="10" t="str">
        <f t="shared" ca="1" si="258"/>
        <v>-</v>
      </c>
      <c r="E173" s="10" t="str">
        <f t="shared" ca="1" si="223"/>
        <v>-</v>
      </c>
      <c r="F173" s="10" t="str">
        <f t="shared" ca="1" si="283"/>
        <v>-</v>
      </c>
      <c r="G173" s="10" t="str">
        <f t="shared" ca="1" si="284"/>
        <v>-</v>
      </c>
      <c r="H173" s="31" t="str">
        <f t="shared" ca="1" si="224"/>
        <v>-</v>
      </c>
      <c r="I173">
        <f t="shared" ca="1" si="262"/>
        <v>0</v>
      </c>
      <c r="J173">
        <f t="shared" ca="1" si="259"/>
        <v>0</v>
      </c>
      <c r="K173" t="s">
        <v>78</v>
      </c>
      <c r="L173" s="53" t="s">
        <v>78</v>
      </c>
      <c r="M173" t="s">
        <v>78</v>
      </c>
      <c r="N173" t="s">
        <v>78</v>
      </c>
    </row>
    <row r="174" spans="1:14" x14ac:dyDescent="0.25">
      <c r="A174" s="35">
        <f t="shared" ca="1" si="255"/>
        <v>22</v>
      </c>
      <c r="B174" s="12" t="str">
        <f t="shared" ref="B174" ca="1" si="347">B170</f>
        <v>Lumo Energy</v>
      </c>
      <c r="C174" s="12" t="str">
        <f t="shared" ref="C174" ca="1" si="348">IF(INDIRECT("Supplier!H"&amp;(FLOOR((CELL("row",A174)-2)/8,1)+1)+1)&lt;&gt;"N",INDIRECT("Supplier!H1"),".")</f>
        <v>SA</v>
      </c>
      <c r="D174" s="10" t="str">
        <f t="shared" ca="1" si="258"/>
        <v/>
      </c>
      <c r="E174" s="10" t="str">
        <f t="shared" ca="1" si="223"/>
        <v/>
      </c>
      <c r="F174" s="10" t="str">
        <f t="shared" ca="1" si="283"/>
        <v/>
      </c>
      <c r="G174" s="10" t="str">
        <f t="shared" ca="1" si="284"/>
        <v/>
      </c>
      <c r="H174" s="31" t="str">
        <f t="shared" ca="1" si="224"/>
        <v/>
      </c>
      <c r="I174">
        <f t="shared" ca="1" si="262"/>
        <v>1</v>
      </c>
      <c r="J174">
        <f t="shared" ca="1" si="259"/>
        <v>1</v>
      </c>
      <c r="K174" t="s">
        <v>78</v>
      </c>
      <c r="L174" s="53" t="s">
        <v>78</v>
      </c>
      <c r="M174" t="s">
        <v>78</v>
      </c>
      <c r="N174" t="s">
        <v>78</v>
      </c>
    </row>
    <row r="175" spans="1:14" x14ac:dyDescent="0.25">
      <c r="A175" s="35">
        <f t="shared" ca="1" si="255"/>
        <v>22</v>
      </c>
      <c r="B175" s="12" t="str">
        <f t="shared" ref="B175" ca="1" si="349">B170</f>
        <v>Lumo Energy</v>
      </c>
      <c r="C175" s="12" t="str">
        <f t="shared" ref="C175" ca="1" si="350">IF(INDIRECT("Supplier!I"&amp;(FLOOR((CELL("row",A175)-2)/8,1)+1)+1)&lt;&gt;"N",INDIRECT("Supplier!I1"),".")</f>
        <v>.</v>
      </c>
      <c r="D175" s="10" t="str">
        <f t="shared" ca="1" si="258"/>
        <v>-</v>
      </c>
      <c r="E175" s="10" t="str">
        <f t="shared" ca="1" si="223"/>
        <v>-</v>
      </c>
      <c r="F175" s="10" t="str">
        <f t="shared" ca="1" si="283"/>
        <v>-</v>
      </c>
      <c r="G175" s="10" t="str">
        <f t="shared" ca="1" si="284"/>
        <v>-</v>
      </c>
      <c r="H175" s="31" t="str">
        <f t="shared" ca="1" si="224"/>
        <v>-</v>
      </c>
      <c r="I175">
        <f t="shared" ca="1" si="262"/>
        <v>0</v>
      </c>
      <c r="J175">
        <f t="shared" ca="1" si="259"/>
        <v>0</v>
      </c>
      <c r="K175" t="s">
        <v>78</v>
      </c>
      <c r="L175" s="53" t="s">
        <v>78</v>
      </c>
      <c r="M175" t="s">
        <v>78</v>
      </c>
      <c r="N175" t="s">
        <v>78</v>
      </c>
    </row>
    <row r="176" spans="1:14" x14ac:dyDescent="0.25">
      <c r="A176" s="35">
        <f t="shared" ca="1" si="255"/>
        <v>22</v>
      </c>
      <c r="B176" s="12" t="str">
        <f t="shared" ref="B176" ca="1" si="351">B170</f>
        <v>Lumo Energy</v>
      </c>
      <c r="C176" s="12" t="str">
        <f t="shared" ref="C176" ca="1" si="352">IF(INDIRECT("Supplier!J"&amp;(FLOOR((CELL("row",A176)-2)/8,1)+1)+1)&lt;&gt;"N",INDIRECT("Supplier!J1"),".")</f>
        <v>.</v>
      </c>
      <c r="D176" s="10" t="str">
        <f t="shared" ca="1" si="258"/>
        <v>-</v>
      </c>
      <c r="E176" s="10" t="str">
        <f t="shared" ca="1" si="223"/>
        <v>-</v>
      </c>
      <c r="F176" s="10" t="str">
        <f t="shared" ca="1" si="283"/>
        <v>-</v>
      </c>
      <c r="G176" s="10" t="str">
        <f t="shared" ca="1" si="284"/>
        <v>-</v>
      </c>
      <c r="H176" s="31" t="str">
        <f t="shared" ca="1" si="224"/>
        <v>-</v>
      </c>
      <c r="I176">
        <f t="shared" ca="1" si="262"/>
        <v>0</v>
      </c>
      <c r="J176">
        <f t="shared" ca="1" si="259"/>
        <v>0</v>
      </c>
      <c r="K176" t="s">
        <v>78</v>
      </c>
      <c r="L176" s="53" t="s">
        <v>78</v>
      </c>
      <c r="M176" t="s">
        <v>78</v>
      </c>
      <c r="N176" t="s">
        <v>78</v>
      </c>
    </row>
    <row r="177" spans="1:14" x14ac:dyDescent="0.25">
      <c r="A177" s="35">
        <f t="shared" ca="1" si="255"/>
        <v>22</v>
      </c>
      <c r="B177" s="12" t="str">
        <f t="shared" ref="B177" ca="1" si="353">B170</f>
        <v>Lumo Energy</v>
      </c>
      <c r="C177" s="12" t="str">
        <f t="shared" ref="C177" ca="1" si="354">IF(INDIRECT("Supplier!K"&amp;(FLOOR((CELL("row",A177)-2)/8,1)+1)+1)&lt;&gt;"N",INDIRECT("Supplier!K1"),".")</f>
        <v>.</v>
      </c>
      <c r="D177" s="10" t="str">
        <f t="shared" ca="1" si="258"/>
        <v>-</v>
      </c>
      <c r="E177" s="10" t="str">
        <f t="shared" ca="1" si="223"/>
        <v>-</v>
      </c>
      <c r="F177" s="10" t="str">
        <f t="shared" ca="1" si="283"/>
        <v>-</v>
      </c>
      <c r="G177" s="10" t="str">
        <f t="shared" ca="1" si="284"/>
        <v>-</v>
      </c>
      <c r="H177" s="31" t="str">
        <f t="shared" ca="1" si="224"/>
        <v>-</v>
      </c>
      <c r="I177">
        <f t="shared" ca="1" si="262"/>
        <v>0</v>
      </c>
      <c r="J177">
        <f t="shared" ca="1" si="259"/>
        <v>0</v>
      </c>
      <c r="K177" t="s">
        <v>78</v>
      </c>
      <c r="L177" s="53" t="s">
        <v>78</v>
      </c>
      <c r="M177" t="s">
        <v>78</v>
      </c>
      <c r="N177" t="s">
        <v>78</v>
      </c>
    </row>
    <row r="178" spans="1:14" x14ac:dyDescent="0.25">
      <c r="A178" s="9">
        <f t="shared" ca="1" si="255"/>
        <v>23</v>
      </c>
      <c r="B178" s="10" t="str">
        <f t="shared" ref="B178" ca="1" si="355">INDIRECT("Supplier!B" &amp; (FLOOR((CELL("row",  A178) - 2)  / 8, 1) + 1) + 1)</f>
        <v>Red Energy</v>
      </c>
      <c r="C178" s="10" t="str">
        <f t="shared" ref="C178" ca="1" si="356">IF(INDIRECT("Supplier!D"&amp;(FLOOR((CELL("row",A178)-2)/8,1)+1)+1)&lt;&gt;"N",INDIRECT("Supplier!D1"),".")</f>
        <v>.</v>
      </c>
      <c r="D178" s="10" t="str">
        <f t="shared" ca="1" si="258"/>
        <v>-</v>
      </c>
      <c r="E178" s="10" t="str">
        <f t="shared" ca="1" si="223"/>
        <v>-</v>
      </c>
      <c r="F178" s="10" t="str">
        <f t="shared" ca="1" si="283"/>
        <v>-</v>
      </c>
      <c r="G178" s="10" t="str">
        <f t="shared" ca="1" si="284"/>
        <v>-</v>
      </c>
      <c r="H178" s="31" t="str">
        <f t="shared" ca="1" si="224"/>
        <v>-</v>
      </c>
      <c r="I178">
        <f t="shared" ca="1" si="262"/>
        <v>0</v>
      </c>
      <c r="J178">
        <f t="shared" ca="1" si="259"/>
        <v>0</v>
      </c>
      <c r="K178" t="s">
        <v>78</v>
      </c>
      <c r="L178" s="53" t="s">
        <v>78</v>
      </c>
      <c r="M178" t="s">
        <v>78</v>
      </c>
      <c r="N178" t="s">
        <v>78</v>
      </c>
    </row>
    <row r="179" spans="1:14" x14ac:dyDescent="0.25">
      <c r="A179" s="9">
        <f t="shared" ca="1" si="255"/>
        <v>23</v>
      </c>
      <c r="B179" s="10" t="str">
        <f t="shared" ref="B179" ca="1" si="357">B178</f>
        <v>Red Energy</v>
      </c>
      <c r="C179" s="10" t="str">
        <f t="shared" ref="C179" ca="1" si="358">IF(INDIRECT("Supplier!E"&amp;(FLOOR((CELL("row",A179)-2)/8,1)+1)+1)&lt;&gt;"N",INDIRECT("Supplier!E1"),".")</f>
        <v>NSW</v>
      </c>
      <c r="D179" s="10" t="str">
        <f t="shared" ca="1" si="258"/>
        <v/>
      </c>
      <c r="E179" s="10" t="str">
        <f t="shared" ref="E179:E197" ca="1" si="359">IF(C179 = ".", "-","" )</f>
        <v/>
      </c>
      <c r="F179" s="10" t="str">
        <f t="shared" ca="1" si="283"/>
        <v/>
      </c>
      <c r="G179" s="10" t="str">
        <f t="shared" ca="1" si="284"/>
        <v/>
      </c>
      <c r="H179" s="31" t="str">
        <f t="shared" ref="H179:H197" ca="1" si="360">IF(C179 = ".", "-","" )</f>
        <v/>
      </c>
      <c r="I179">
        <f t="shared" ca="1" si="262"/>
        <v>1</v>
      </c>
      <c r="J179">
        <f t="shared" ca="1" si="259"/>
        <v>1</v>
      </c>
      <c r="K179" t="s">
        <v>78</v>
      </c>
      <c r="L179" s="53" t="s">
        <v>78</v>
      </c>
      <c r="M179" t="s">
        <v>78</v>
      </c>
      <c r="N179" t="s">
        <v>78</v>
      </c>
    </row>
    <row r="180" spans="1:14" x14ac:dyDescent="0.25">
      <c r="A180" s="9">
        <f t="shared" ca="1" si="255"/>
        <v>23</v>
      </c>
      <c r="B180" s="10" t="str">
        <f t="shared" ref="B180" ca="1" si="361">B178</f>
        <v>Red Energy</v>
      </c>
      <c r="C180" s="10" t="str">
        <f t="shared" ref="C180" ca="1" si="362">IF(INDIRECT("Supplier!F"&amp;(FLOOR((CELL("row",A180)-2)/8,1)+1)+1)&lt;&gt;"N",INDIRECT("Supplier!F1"),".")</f>
        <v>VIC</v>
      </c>
      <c r="D180" s="10" t="str">
        <f t="shared" ca="1" si="258"/>
        <v/>
      </c>
      <c r="E180" s="10" t="str">
        <f t="shared" ca="1" si="359"/>
        <v/>
      </c>
      <c r="F180" s="10" t="str">
        <f t="shared" ca="1" si="283"/>
        <v/>
      </c>
      <c r="G180" s="10" t="str">
        <f t="shared" ca="1" si="284"/>
        <v/>
      </c>
      <c r="H180" s="31" t="str">
        <f t="shared" ca="1" si="360"/>
        <v/>
      </c>
      <c r="I180">
        <f t="shared" ca="1" si="262"/>
        <v>1</v>
      </c>
      <c r="J180">
        <f t="shared" ca="1" si="259"/>
        <v>1</v>
      </c>
      <c r="K180" t="s">
        <v>78</v>
      </c>
      <c r="L180" s="53" t="s">
        <v>78</v>
      </c>
      <c r="M180" t="s">
        <v>78</v>
      </c>
      <c r="N180" t="s">
        <v>78</v>
      </c>
    </row>
    <row r="181" spans="1:14" x14ac:dyDescent="0.25">
      <c r="A181" s="9">
        <f t="shared" ca="1" si="255"/>
        <v>23</v>
      </c>
      <c r="B181" s="10" t="str">
        <f t="shared" ref="B181" ca="1" si="363">B178</f>
        <v>Red Energy</v>
      </c>
      <c r="C181" s="10" t="str">
        <f t="shared" ref="C181" ca="1" si="364">IF(INDIRECT("Supplier!G"&amp;(FLOOR((CELL("row",A181)-2)/8,1)+1)+1)&lt;&gt;"N",INDIRECT("Supplier!G1"),".")</f>
        <v>.</v>
      </c>
      <c r="D181" s="10" t="str">
        <f t="shared" ca="1" si="258"/>
        <v>-</v>
      </c>
      <c r="E181" s="10" t="str">
        <f t="shared" ca="1" si="359"/>
        <v>-</v>
      </c>
      <c r="F181" s="10" t="str">
        <f t="shared" ca="1" si="283"/>
        <v>-</v>
      </c>
      <c r="G181" s="10" t="str">
        <f t="shared" ca="1" si="284"/>
        <v>-</v>
      </c>
      <c r="H181" s="31" t="str">
        <f t="shared" ca="1" si="360"/>
        <v>-</v>
      </c>
      <c r="I181">
        <f t="shared" ca="1" si="262"/>
        <v>0</v>
      </c>
      <c r="J181">
        <f t="shared" ca="1" si="259"/>
        <v>0</v>
      </c>
      <c r="K181" t="s">
        <v>78</v>
      </c>
      <c r="L181" s="53" t="s">
        <v>78</v>
      </c>
      <c r="M181" t="s">
        <v>78</v>
      </c>
      <c r="N181" t="s">
        <v>78</v>
      </c>
    </row>
    <row r="182" spans="1:14" x14ac:dyDescent="0.25">
      <c r="A182" s="9">
        <f t="shared" ca="1" si="255"/>
        <v>23</v>
      </c>
      <c r="B182" s="10" t="str">
        <f t="shared" ref="B182" ca="1" si="365">B178</f>
        <v>Red Energy</v>
      </c>
      <c r="C182" s="10" t="str">
        <f t="shared" ref="C182" ca="1" si="366">IF(INDIRECT("Supplier!H"&amp;(FLOOR((CELL("row",A182)-2)/8,1)+1)+1)&lt;&gt;"N",INDIRECT("Supplier!H1"),".")</f>
        <v>SA</v>
      </c>
      <c r="D182" s="10" t="str">
        <f t="shared" ca="1" si="258"/>
        <v/>
      </c>
      <c r="E182" s="10" t="str">
        <f t="shared" ca="1" si="359"/>
        <v/>
      </c>
      <c r="F182" s="10" t="str">
        <f t="shared" ca="1" si="283"/>
        <v/>
      </c>
      <c r="G182" s="10" t="str">
        <f t="shared" ca="1" si="284"/>
        <v/>
      </c>
      <c r="H182" s="31" t="str">
        <f t="shared" ca="1" si="360"/>
        <v/>
      </c>
      <c r="I182">
        <f t="shared" ca="1" si="262"/>
        <v>1</v>
      </c>
      <c r="J182">
        <f t="shared" ca="1" si="259"/>
        <v>1</v>
      </c>
      <c r="K182" t="s">
        <v>78</v>
      </c>
      <c r="L182" s="53" t="s">
        <v>78</v>
      </c>
      <c r="M182" t="s">
        <v>78</v>
      </c>
      <c r="N182" t="s">
        <v>78</v>
      </c>
    </row>
    <row r="183" spans="1:14" x14ac:dyDescent="0.25">
      <c r="A183" s="9">
        <f t="shared" ca="1" si="255"/>
        <v>23</v>
      </c>
      <c r="B183" s="10" t="str">
        <f t="shared" ref="B183" ca="1" si="367">B178</f>
        <v>Red Energy</v>
      </c>
      <c r="C183" s="10" t="str">
        <f t="shared" ref="C183" ca="1" si="368">IF(INDIRECT("Supplier!I"&amp;(FLOOR((CELL("row",A183)-2)/8,1)+1)+1)&lt;&gt;"N",INDIRECT("Supplier!I1"),".")</f>
        <v>.</v>
      </c>
      <c r="D183" s="10" t="str">
        <f t="shared" ca="1" si="258"/>
        <v>-</v>
      </c>
      <c r="E183" s="10" t="str">
        <f t="shared" ca="1" si="359"/>
        <v>-</v>
      </c>
      <c r="F183" s="10" t="str">
        <f t="shared" ca="1" si="283"/>
        <v>-</v>
      </c>
      <c r="G183" s="10" t="str">
        <f t="shared" ca="1" si="284"/>
        <v>-</v>
      </c>
      <c r="H183" s="31" t="str">
        <f t="shared" ca="1" si="360"/>
        <v>-</v>
      </c>
      <c r="I183">
        <f t="shared" ca="1" si="262"/>
        <v>0</v>
      </c>
      <c r="J183">
        <f t="shared" ca="1" si="259"/>
        <v>0</v>
      </c>
      <c r="K183" t="s">
        <v>78</v>
      </c>
      <c r="L183" s="53" t="s">
        <v>78</v>
      </c>
      <c r="M183" t="s">
        <v>78</v>
      </c>
      <c r="N183" t="s">
        <v>78</v>
      </c>
    </row>
    <row r="184" spans="1:14" x14ac:dyDescent="0.25">
      <c r="A184" s="9">
        <f t="shared" ca="1" si="255"/>
        <v>23</v>
      </c>
      <c r="B184" s="10" t="str">
        <f t="shared" ref="B184" ca="1" si="369">B178</f>
        <v>Red Energy</v>
      </c>
      <c r="C184" s="10" t="str">
        <f t="shared" ref="C184" ca="1" si="370">IF(INDIRECT("Supplier!J"&amp;(FLOOR((CELL("row",A184)-2)/8,1)+1)+1)&lt;&gt;"N",INDIRECT("Supplier!J1"),".")</f>
        <v>.</v>
      </c>
      <c r="D184" s="10" t="str">
        <f t="shared" ca="1" si="258"/>
        <v>-</v>
      </c>
      <c r="E184" s="10" t="str">
        <f t="shared" ca="1" si="359"/>
        <v>-</v>
      </c>
      <c r="F184" s="10" t="str">
        <f t="shared" ca="1" si="283"/>
        <v>-</v>
      </c>
      <c r="G184" s="10" t="str">
        <f t="shared" ca="1" si="284"/>
        <v>-</v>
      </c>
      <c r="H184" s="31" t="str">
        <f t="shared" ca="1" si="360"/>
        <v>-</v>
      </c>
      <c r="I184">
        <f t="shared" ca="1" si="262"/>
        <v>0</v>
      </c>
      <c r="J184">
        <f t="shared" ca="1" si="259"/>
        <v>0</v>
      </c>
      <c r="K184" t="s">
        <v>78</v>
      </c>
      <c r="L184" s="53" t="s">
        <v>78</v>
      </c>
      <c r="M184" t="s">
        <v>78</v>
      </c>
      <c r="N184" t="s">
        <v>78</v>
      </c>
    </row>
    <row r="185" spans="1:14" x14ac:dyDescent="0.25">
      <c r="A185" s="9">
        <f t="shared" ca="1" si="255"/>
        <v>23</v>
      </c>
      <c r="B185" s="10" t="str">
        <f t="shared" ref="B185" ca="1" si="371">B178</f>
        <v>Red Energy</v>
      </c>
      <c r="C185" s="10" t="str">
        <f t="shared" ref="C185" ca="1" si="372">IF(INDIRECT("Supplier!K"&amp;(FLOOR((CELL("row",A185)-2)/8,1)+1)+1)&lt;&gt;"N",INDIRECT("Supplier!K1"),".")</f>
        <v>.</v>
      </c>
      <c r="D185" s="10" t="str">
        <f t="shared" ca="1" si="258"/>
        <v>-</v>
      </c>
      <c r="E185" s="10" t="str">
        <f t="shared" ca="1" si="359"/>
        <v>-</v>
      </c>
      <c r="F185" s="10" t="str">
        <f t="shared" ca="1" si="283"/>
        <v>-</v>
      </c>
      <c r="G185" s="10" t="str">
        <f t="shared" ca="1" si="284"/>
        <v>-</v>
      </c>
      <c r="H185" s="31" t="str">
        <f t="shared" ca="1" si="360"/>
        <v>-</v>
      </c>
      <c r="I185">
        <f t="shared" ca="1" si="262"/>
        <v>0</v>
      </c>
      <c r="J185">
        <f t="shared" ca="1" si="259"/>
        <v>0</v>
      </c>
      <c r="K185" t="s">
        <v>78</v>
      </c>
      <c r="L185" s="53" t="s">
        <v>78</v>
      </c>
      <c r="M185" t="s">
        <v>78</v>
      </c>
      <c r="N185" t="s">
        <v>78</v>
      </c>
    </row>
    <row r="186" spans="1:14" x14ac:dyDescent="0.25">
      <c r="A186" s="35">
        <f t="shared" ca="1" si="255"/>
        <v>24</v>
      </c>
      <c r="B186" s="12" t="str">
        <f t="shared" ref="B186" ca="1" si="373">INDIRECT("Supplier!B" &amp; (FLOOR((CELL("row",  A186) - 2)  / 8, 1) + 1) + 1)</f>
        <v>Simple Energy</v>
      </c>
      <c r="C186" s="12" t="str">
        <f t="shared" ref="C186" ca="1" si="374">IF(INDIRECT("Supplier!D"&amp;(FLOOR((CELL("row",A186)-2)/8,1)+1)+1)&lt;&gt;"N",INDIRECT("Supplier!D1"),".")</f>
        <v>.</v>
      </c>
      <c r="D186" s="10" t="str">
        <f t="shared" ca="1" si="258"/>
        <v>-</v>
      </c>
      <c r="E186" s="10" t="str">
        <f t="shared" ca="1" si="359"/>
        <v>-</v>
      </c>
      <c r="F186" s="10" t="str">
        <f t="shared" ca="1" si="283"/>
        <v>-</v>
      </c>
      <c r="G186" s="10" t="str">
        <f t="shared" ca="1" si="284"/>
        <v>-</v>
      </c>
      <c r="H186" s="31" t="str">
        <f t="shared" ca="1" si="360"/>
        <v>-</v>
      </c>
      <c r="I186">
        <f t="shared" ca="1" si="262"/>
        <v>0</v>
      </c>
      <c r="J186">
        <f t="shared" ca="1" si="259"/>
        <v>0</v>
      </c>
      <c r="K186" t="s">
        <v>78</v>
      </c>
      <c r="L186" s="53" t="s">
        <v>78</v>
      </c>
      <c r="M186" t="s">
        <v>78</v>
      </c>
      <c r="N186" t="s">
        <v>78</v>
      </c>
    </row>
    <row r="187" spans="1:14" x14ac:dyDescent="0.25">
      <c r="A187" s="35">
        <f t="shared" ca="1" si="255"/>
        <v>24</v>
      </c>
      <c r="B187" s="12" t="str">
        <f t="shared" ref="B187" ca="1" si="375">B186</f>
        <v>Simple Energy</v>
      </c>
      <c r="C187" s="12" t="str">
        <f t="shared" ref="C187" ca="1" si="376">IF(INDIRECT("Supplier!E"&amp;(FLOOR((CELL("row",A187)-2)/8,1)+1)+1)&lt;&gt;"N",INDIRECT("Supplier!E1"),".")</f>
        <v>.</v>
      </c>
      <c r="D187" s="10" t="str">
        <f t="shared" ca="1" si="258"/>
        <v>-</v>
      </c>
      <c r="E187" s="10" t="str">
        <f t="shared" ca="1" si="359"/>
        <v>-</v>
      </c>
      <c r="F187" s="10" t="str">
        <f t="shared" ca="1" si="283"/>
        <v>-</v>
      </c>
      <c r="G187" s="10" t="str">
        <f t="shared" ca="1" si="284"/>
        <v>-</v>
      </c>
      <c r="H187" s="31" t="str">
        <f t="shared" ca="1" si="360"/>
        <v>-</v>
      </c>
      <c r="I187">
        <f t="shared" ca="1" si="262"/>
        <v>0</v>
      </c>
      <c r="J187">
        <f t="shared" ca="1" si="259"/>
        <v>0</v>
      </c>
      <c r="K187" t="s">
        <v>78</v>
      </c>
      <c r="L187" s="53" t="s">
        <v>78</v>
      </c>
      <c r="M187" t="s">
        <v>78</v>
      </c>
      <c r="N187" t="s">
        <v>78</v>
      </c>
    </row>
    <row r="188" spans="1:14" x14ac:dyDescent="0.25">
      <c r="A188" s="35">
        <f t="shared" ca="1" si="255"/>
        <v>24</v>
      </c>
      <c r="B188" s="12" t="str">
        <f t="shared" ref="B188" ca="1" si="377">B186</f>
        <v>Simple Energy</v>
      </c>
      <c r="C188" s="12" t="str">
        <f t="shared" ref="C188" ca="1" si="378">IF(INDIRECT("Supplier!F"&amp;(FLOOR((CELL("row",A188)-2)/8,1)+1)+1)&lt;&gt;"N",INDIRECT("Supplier!F1"),".")</f>
        <v>VIC</v>
      </c>
      <c r="D188" s="10" t="str">
        <f t="shared" ca="1" si="258"/>
        <v/>
      </c>
      <c r="E188" s="10" t="str">
        <f t="shared" ca="1" si="359"/>
        <v/>
      </c>
      <c r="F188" s="10" t="str">
        <f t="shared" ca="1" si="283"/>
        <v/>
      </c>
      <c r="G188" s="10" t="str">
        <f t="shared" ca="1" si="284"/>
        <v/>
      </c>
      <c r="H188" s="31" t="str">
        <f t="shared" ca="1" si="360"/>
        <v/>
      </c>
      <c r="I188">
        <f t="shared" ca="1" si="262"/>
        <v>1</v>
      </c>
      <c r="J188">
        <f t="shared" ca="1" si="259"/>
        <v>1</v>
      </c>
      <c r="K188" t="s">
        <v>78</v>
      </c>
      <c r="L188" s="53" t="s">
        <v>78</v>
      </c>
      <c r="M188" t="s">
        <v>78</v>
      </c>
      <c r="N188" t="s">
        <v>78</v>
      </c>
    </row>
    <row r="189" spans="1:14" x14ac:dyDescent="0.25">
      <c r="A189" s="35">
        <f t="shared" ca="1" si="255"/>
        <v>24</v>
      </c>
      <c r="B189" s="12" t="str">
        <f t="shared" ref="B189" ca="1" si="379">B186</f>
        <v>Simple Energy</v>
      </c>
      <c r="C189" s="12" t="str">
        <f t="shared" ref="C189" ca="1" si="380">IF(INDIRECT("Supplier!G"&amp;(FLOOR((CELL("row",A189)-2)/8,1)+1)+1)&lt;&gt;"N",INDIRECT("Supplier!G1"),".")</f>
        <v>.</v>
      </c>
      <c r="D189" s="10" t="str">
        <f t="shared" ca="1" si="258"/>
        <v>-</v>
      </c>
      <c r="E189" s="10" t="str">
        <f t="shared" ca="1" si="359"/>
        <v>-</v>
      </c>
      <c r="F189" s="10" t="str">
        <f t="shared" ca="1" si="283"/>
        <v>-</v>
      </c>
      <c r="G189" s="10" t="str">
        <f t="shared" ca="1" si="284"/>
        <v>-</v>
      </c>
      <c r="H189" s="31" t="str">
        <f t="shared" ca="1" si="360"/>
        <v>-</v>
      </c>
      <c r="I189">
        <f t="shared" ca="1" si="262"/>
        <v>0</v>
      </c>
      <c r="J189">
        <f t="shared" ca="1" si="259"/>
        <v>0</v>
      </c>
      <c r="K189" t="s">
        <v>78</v>
      </c>
      <c r="L189" s="53" t="s">
        <v>78</v>
      </c>
      <c r="M189" t="s">
        <v>78</v>
      </c>
      <c r="N189" t="s">
        <v>78</v>
      </c>
    </row>
    <row r="190" spans="1:14" x14ac:dyDescent="0.25">
      <c r="A190" s="35">
        <f t="shared" ca="1" si="255"/>
        <v>24</v>
      </c>
      <c r="B190" s="12" t="str">
        <f t="shared" ref="B190" ca="1" si="381">B186</f>
        <v>Simple Energy</v>
      </c>
      <c r="C190" s="12" t="str">
        <f t="shared" ref="C190" ca="1" si="382">IF(INDIRECT("Supplier!H"&amp;(FLOOR((CELL("row",A190)-2)/8,1)+1)+1)&lt;&gt;"N",INDIRECT("Supplier!H1"),".")</f>
        <v>SA</v>
      </c>
      <c r="D190" s="10" t="str">
        <f t="shared" ca="1" si="258"/>
        <v/>
      </c>
      <c r="E190" s="10" t="str">
        <f t="shared" ca="1" si="359"/>
        <v/>
      </c>
      <c r="F190" s="10" t="str">
        <f t="shared" ca="1" si="283"/>
        <v/>
      </c>
      <c r="G190" s="10" t="str">
        <f t="shared" ca="1" si="284"/>
        <v/>
      </c>
      <c r="H190" s="31" t="str">
        <f t="shared" ca="1" si="360"/>
        <v/>
      </c>
      <c r="I190">
        <f t="shared" ca="1" si="262"/>
        <v>1</v>
      </c>
      <c r="J190">
        <f t="shared" ca="1" si="259"/>
        <v>1</v>
      </c>
      <c r="K190" t="s">
        <v>78</v>
      </c>
      <c r="L190" s="53" t="s">
        <v>78</v>
      </c>
      <c r="M190" t="s">
        <v>78</v>
      </c>
      <c r="N190" t="s">
        <v>78</v>
      </c>
    </row>
    <row r="191" spans="1:14" x14ac:dyDescent="0.25">
      <c r="A191" s="35">
        <f t="shared" ca="1" si="255"/>
        <v>24</v>
      </c>
      <c r="B191" s="12" t="str">
        <f t="shared" ref="B191" ca="1" si="383">B186</f>
        <v>Simple Energy</v>
      </c>
      <c r="C191" s="12" t="str">
        <f t="shared" ref="C191" ca="1" si="384">IF(INDIRECT("Supplier!I"&amp;(FLOOR((CELL("row",A191)-2)/8,1)+1)+1)&lt;&gt;"N",INDIRECT("Supplier!I1"),".")</f>
        <v>.</v>
      </c>
      <c r="D191" s="10" t="str">
        <f t="shared" ca="1" si="258"/>
        <v>-</v>
      </c>
      <c r="E191" s="10" t="str">
        <f t="shared" ca="1" si="359"/>
        <v>-</v>
      </c>
      <c r="F191" s="10" t="str">
        <f t="shared" ca="1" si="283"/>
        <v>-</v>
      </c>
      <c r="G191" s="10" t="str">
        <f t="shared" ca="1" si="284"/>
        <v>-</v>
      </c>
      <c r="H191" s="31" t="str">
        <f t="shared" ca="1" si="360"/>
        <v>-</v>
      </c>
      <c r="I191">
        <f t="shared" ca="1" si="262"/>
        <v>0</v>
      </c>
      <c r="J191">
        <f t="shared" ca="1" si="259"/>
        <v>0</v>
      </c>
      <c r="K191" t="s">
        <v>78</v>
      </c>
      <c r="L191" s="53" t="s">
        <v>78</v>
      </c>
      <c r="M191" t="s">
        <v>78</v>
      </c>
      <c r="N191" t="s">
        <v>78</v>
      </c>
    </row>
    <row r="192" spans="1:14" x14ac:dyDescent="0.25">
      <c r="A192" s="35">
        <f t="shared" ca="1" si="255"/>
        <v>24</v>
      </c>
      <c r="B192" s="12" t="str">
        <f t="shared" ref="B192" ca="1" si="385">B186</f>
        <v>Simple Energy</v>
      </c>
      <c r="C192" s="12" t="str">
        <f t="shared" ref="C192" ca="1" si="386">IF(INDIRECT("Supplier!J"&amp;(FLOOR((CELL("row",A192)-2)/8,1)+1)+1)&lt;&gt;"N",INDIRECT("Supplier!J1"),".")</f>
        <v>.</v>
      </c>
      <c r="D192" s="10" t="str">
        <f t="shared" ca="1" si="258"/>
        <v>-</v>
      </c>
      <c r="E192" s="10" t="str">
        <f t="shared" ca="1" si="359"/>
        <v>-</v>
      </c>
      <c r="F192" s="10" t="str">
        <f t="shared" ca="1" si="283"/>
        <v>-</v>
      </c>
      <c r="G192" s="10" t="str">
        <f t="shared" ca="1" si="284"/>
        <v>-</v>
      </c>
      <c r="H192" s="31" t="str">
        <f t="shared" ca="1" si="360"/>
        <v>-</v>
      </c>
      <c r="I192">
        <f t="shared" ca="1" si="262"/>
        <v>0</v>
      </c>
      <c r="J192">
        <f t="shared" ca="1" si="259"/>
        <v>0</v>
      </c>
      <c r="K192" t="s">
        <v>78</v>
      </c>
      <c r="L192" s="53" t="s">
        <v>78</v>
      </c>
      <c r="M192" t="s">
        <v>78</v>
      </c>
      <c r="N192" t="s">
        <v>78</v>
      </c>
    </row>
    <row r="193" spans="1:14" x14ac:dyDescent="0.25">
      <c r="A193" s="35">
        <f t="shared" ca="1" si="255"/>
        <v>24</v>
      </c>
      <c r="B193" s="12" t="str">
        <f t="shared" ref="B193" ca="1" si="387">B186</f>
        <v>Simple Energy</v>
      </c>
      <c r="C193" s="12" t="str">
        <f t="shared" ref="C193" ca="1" si="388">IF(INDIRECT("Supplier!K"&amp;(FLOOR((CELL("row",A193)-2)/8,1)+1)+1)&lt;&gt;"N",INDIRECT("Supplier!K1"),".")</f>
        <v>.</v>
      </c>
      <c r="D193" s="10" t="str">
        <f t="shared" ca="1" si="258"/>
        <v>-</v>
      </c>
      <c r="E193" s="10" t="str">
        <f t="shared" ca="1" si="359"/>
        <v>-</v>
      </c>
      <c r="F193" s="10" t="str">
        <f t="shared" ca="1" si="283"/>
        <v>-</v>
      </c>
      <c r="G193" s="10" t="str">
        <f t="shared" ca="1" si="284"/>
        <v>-</v>
      </c>
      <c r="H193" s="31" t="str">
        <f t="shared" ca="1" si="360"/>
        <v>-</v>
      </c>
      <c r="I193">
        <f t="shared" ca="1" si="262"/>
        <v>0</v>
      </c>
      <c r="J193">
        <f t="shared" ca="1" si="259"/>
        <v>0</v>
      </c>
      <c r="K193" t="s">
        <v>78</v>
      </c>
      <c r="L193" s="53" t="s">
        <v>78</v>
      </c>
      <c r="M193" t="s">
        <v>78</v>
      </c>
      <c r="N193" t="s">
        <v>78</v>
      </c>
    </row>
    <row r="194" spans="1:14" x14ac:dyDescent="0.25">
      <c r="A194" s="9">
        <f t="shared" ca="1" si="255"/>
        <v>25</v>
      </c>
      <c r="B194" s="10" t="str">
        <f t="shared" ref="B194" ca="1" si="389">INDIRECT("Supplier!B" &amp; (FLOOR((CELL("row",  A194) - 2)  / 8, 1) + 1) + 1)</f>
        <v>South Australia Energy</v>
      </c>
      <c r="C194" s="10" t="str">
        <f t="shared" ref="C194" ca="1" si="390">IF(INDIRECT("Supplier!D"&amp;(FLOOR((CELL("row",A194)-2)/8,1)+1)+1)&lt;&gt;"N",INDIRECT("Supplier!D1"),".")</f>
        <v>.</v>
      </c>
      <c r="D194" s="10" t="str">
        <f t="shared" ca="1" si="258"/>
        <v>-</v>
      </c>
      <c r="E194" s="10" t="str">
        <f t="shared" ca="1" si="359"/>
        <v>-</v>
      </c>
      <c r="F194" s="10" t="str">
        <f t="shared" ca="1" si="283"/>
        <v>-</v>
      </c>
      <c r="G194" s="10" t="str">
        <f t="shared" ca="1" si="284"/>
        <v>-</v>
      </c>
      <c r="H194" s="31" t="str">
        <f t="shared" ca="1" si="360"/>
        <v>-</v>
      </c>
      <c r="I194">
        <f t="shared" ca="1" si="262"/>
        <v>0</v>
      </c>
      <c r="J194">
        <f t="shared" ca="1" si="259"/>
        <v>0</v>
      </c>
      <c r="K194" t="s">
        <v>78</v>
      </c>
      <c r="L194" s="53" t="s">
        <v>78</v>
      </c>
      <c r="M194" t="s">
        <v>78</v>
      </c>
      <c r="N194" t="s">
        <v>78</v>
      </c>
    </row>
    <row r="195" spans="1:14" x14ac:dyDescent="0.25">
      <c r="A195" s="9">
        <f t="shared" ref="A195:A233" ca="1" si="391">FLOOR((CELL("row",  A195) - 2)  / 8, 1) + 1</f>
        <v>25</v>
      </c>
      <c r="B195" s="10" t="str">
        <f t="shared" ref="B195" ca="1" si="392">B194</f>
        <v>South Australia Energy</v>
      </c>
      <c r="C195" s="10" t="str">
        <f t="shared" ref="C195" ca="1" si="393">IF(INDIRECT("Supplier!E"&amp;(FLOOR((CELL("row",A195)-2)/8,1)+1)+1)&lt;&gt;"N",INDIRECT("Supplier!E1"),".")</f>
        <v>.</v>
      </c>
      <c r="D195" s="10" t="str">
        <f t="shared" ref="D195:D233" ca="1" si="394">IF(C195 = ".", "-","" )</f>
        <v>-</v>
      </c>
      <c r="E195" s="10" t="str">
        <f t="shared" ca="1" si="359"/>
        <v>-</v>
      </c>
      <c r="F195" s="10" t="str">
        <f t="shared" ca="1" si="283"/>
        <v>-</v>
      </c>
      <c r="G195" s="10" t="str">
        <f t="shared" ca="1" si="284"/>
        <v>-</v>
      </c>
      <c r="H195" s="31" t="str">
        <f t="shared" ca="1" si="360"/>
        <v>-</v>
      </c>
      <c r="I195">
        <f t="shared" ca="1" si="262"/>
        <v>0</v>
      </c>
      <c r="J195">
        <f t="shared" ref="J195:J233" ca="1" si="395">IF(C195 &lt;&gt; ".", 1, 0)</f>
        <v>0</v>
      </c>
      <c r="K195" t="s">
        <v>78</v>
      </c>
      <c r="L195" s="53" t="s">
        <v>78</v>
      </c>
      <c r="M195" t="s">
        <v>78</v>
      </c>
      <c r="N195" t="s">
        <v>78</v>
      </c>
    </row>
    <row r="196" spans="1:14" x14ac:dyDescent="0.25">
      <c r="A196" s="9">
        <f t="shared" ca="1" si="391"/>
        <v>25</v>
      </c>
      <c r="B196" s="10" t="str">
        <f t="shared" ref="B196" ca="1" si="396">B194</f>
        <v>South Australia Energy</v>
      </c>
      <c r="C196" s="10" t="str">
        <f t="shared" ref="C196" ca="1" si="397">IF(INDIRECT("Supplier!F"&amp;(FLOOR((CELL("row",A196)-2)/8,1)+1)+1)&lt;&gt;"N",INDIRECT("Supplier!F1"),".")</f>
        <v>.</v>
      </c>
      <c r="D196" s="10" t="str">
        <f t="shared" ca="1" si="394"/>
        <v>-</v>
      </c>
      <c r="E196" s="10" t="str">
        <f t="shared" ca="1" si="359"/>
        <v>-</v>
      </c>
      <c r="F196" s="10" t="str">
        <f t="shared" ca="1" si="283"/>
        <v>-</v>
      </c>
      <c r="G196" s="10" t="str">
        <f t="shared" ca="1" si="284"/>
        <v>-</v>
      </c>
      <c r="H196" s="31" t="str">
        <f t="shared" ca="1" si="360"/>
        <v>-</v>
      </c>
      <c r="I196">
        <f ca="1">IF(C196 &lt;&gt; ".", 1, 0)</f>
        <v>0</v>
      </c>
      <c r="J196">
        <f t="shared" ca="1" si="395"/>
        <v>0</v>
      </c>
      <c r="K196" t="s">
        <v>78</v>
      </c>
      <c r="L196" s="53" t="s">
        <v>78</v>
      </c>
      <c r="M196" t="s">
        <v>78</v>
      </c>
      <c r="N196" t="s">
        <v>78</v>
      </c>
    </row>
    <row r="197" spans="1:14" x14ac:dyDescent="0.25">
      <c r="A197" s="9">
        <f t="shared" ca="1" si="391"/>
        <v>25</v>
      </c>
      <c r="B197" s="10" t="str">
        <f t="shared" ref="B197" ca="1" si="398">B194</f>
        <v>South Australia Energy</v>
      </c>
      <c r="C197" s="10" t="str">
        <f t="shared" ref="C197" ca="1" si="399">IF(INDIRECT("Supplier!G"&amp;(FLOOR((CELL("row",A197)-2)/8,1)+1)+1)&lt;&gt;"N",INDIRECT("Supplier!G1"),".")</f>
        <v>.</v>
      </c>
      <c r="D197" s="10" t="str">
        <f t="shared" ca="1" si="394"/>
        <v>-</v>
      </c>
      <c r="E197" s="10" t="str">
        <f t="shared" ca="1" si="359"/>
        <v>-</v>
      </c>
      <c r="F197" s="10" t="str">
        <f t="shared" ca="1" si="283"/>
        <v>-</v>
      </c>
      <c r="G197" s="10" t="str">
        <f t="shared" ca="1" si="284"/>
        <v>-</v>
      </c>
      <c r="H197" s="31" t="str">
        <f t="shared" ca="1" si="360"/>
        <v>-</v>
      </c>
      <c r="I197">
        <f ca="1">IF(C197 &lt;&gt; ".", 1, 0)</f>
        <v>0</v>
      </c>
      <c r="J197">
        <f t="shared" ca="1" si="395"/>
        <v>0</v>
      </c>
      <c r="K197" t="s">
        <v>78</v>
      </c>
      <c r="L197" s="53" t="s">
        <v>78</v>
      </c>
      <c r="M197" t="s">
        <v>78</v>
      </c>
      <c r="N197" t="s">
        <v>78</v>
      </c>
    </row>
    <row r="198" spans="1:14" x14ac:dyDescent="0.25">
      <c r="A198" s="9">
        <f t="shared" ca="1" si="391"/>
        <v>25</v>
      </c>
      <c r="B198" s="10" t="str">
        <f t="shared" ref="B198" ca="1" si="400">B194</f>
        <v>South Australia Energy</v>
      </c>
      <c r="C198" s="10" t="str">
        <f t="shared" ref="C198" ca="1" si="401">IF(INDIRECT("Supplier!H"&amp;(FLOOR((CELL("row",A198)-2)/8,1)+1)+1)&lt;&gt;"N",INDIRECT("Supplier!H1"),".")</f>
        <v>SA</v>
      </c>
      <c r="D198" s="10">
        <v>21.77</v>
      </c>
      <c r="E198" s="10">
        <v>21.77</v>
      </c>
      <c r="F198" s="10">
        <v>40.07</v>
      </c>
      <c r="G198" s="10">
        <v>40.07</v>
      </c>
      <c r="H198" s="31">
        <v>21.77</v>
      </c>
      <c r="I198">
        <v>0</v>
      </c>
      <c r="J198">
        <f t="shared" ca="1" si="395"/>
        <v>1</v>
      </c>
      <c r="K198" t="s">
        <v>100</v>
      </c>
      <c r="L198" s="53" t="s">
        <v>100</v>
      </c>
      <c r="M198" t="s">
        <v>99</v>
      </c>
      <c r="N198" t="s">
        <v>78</v>
      </c>
    </row>
    <row r="199" spans="1:14" x14ac:dyDescent="0.25">
      <c r="A199" s="9">
        <f t="shared" ca="1" si="391"/>
        <v>25</v>
      </c>
      <c r="B199" s="10" t="str">
        <f t="shared" ref="B199" ca="1" si="402">B194</f>
        <v>South Australia Energy</v>
      </c>
      <c r="C199" s="10" t="str">
        <f t="shared" ref="C199" ca="1" si="403">IF(INDIRECT("Supplier!I"&amp;(FLOOR((CELL("row",A199)-2)/8,1)+1)+1)&lt;&gt;"N",INDIRECT("Supplier!I1"),".")</f>
        <v>.</v>
      </c>
      <c r="D199" s="10" t="str">
        <f t="shared" ca="1" si="394"/>
        <v>-</v>
      </c>
      <c r="E199" s="10" t="str">
        <f t="shared" ref="E199:E207" ca="1" si="404">IF(C199 = ".", "-","" )</f>
        <v>-</v>
      </c>
      <c r="F199" s="10" t="str">
        <f t="shared" ca="1" si="283"/>
        <v>-</v>
      </c>
      <c r="G199" s="10" t="str">
        <f t="shared" ca="1" si="284"/>
        <v>-</v>
      </c>
      <c r="H199" s="31" t="str">
        <f t="shared" ref="H199:H207" ca="1" si="405">IF(C199 = ".", "-","" )</f>
        <v>-</v>
      </c>
      <c r="I199">
        <f t="shared" ref="I199:I207" ca="1" si="406">IF(C199 &lt;&gt; ".", 1, 0)</f>
        <v>0</v>
      </c>
      <c r="J199">
        <f t="shared" ca="1" si="395"/>
        <v>0</v>
      </c>
      <c r="K199" t="s">
        <v>78</v>
      </c>
      <c r="L199" s="53" t="s">
        <v>78</v>
      </c>
      <c r="M199" t="s">
        <v>78</v>
      </c>
      <c r="N199" t="s">
        <v>78</v>
      </c>
    </row>
    <row r="200" spans="1:14" x14ac:dyDescent="0.25">
      <c r="A200" s="9">
        <f t="shared" ca="1" si="391"/>
        <v>25</v>
      </c>
      <c r="B200" s="10" t="str">
        <f t="shared" ref="B200" ca="1" si="407">B194</f>
        <v>South Australia Energy</v>
      </c>
      <c r="C200" s="10" t="str">
        <f t="shared" ref="C200" ca="1" si="408">IF(INDIRECT("Supplier!J"&amp;(FLOOR((CELL("row",A200)-2)/8,1)+1)+1)&lt;&gt;"N",INDIRECT("Supplier!J1"),".")</f>
        <v>.</v>
      </c>
      <c r="D200" s="10" t="str">
        <f t="shared" ca="1" si="394"/>
        <v>-</v>
      </c>
      <c r="E200" s="10" t="str">
        <f t="shared" ca="1" si="404"/>
        <v>-</v>
      </c>
      <c r="F200" s="10" t="str">
        <f t="shared" ca="1" si="283"/>
        <v>-</v>
      </c>
      <c r="G200" s="10" t="str">
        <f t="shared" ca="1" si="284"/>
        <v>-</v>
      </c>
      <c r="H200" s="31" t="str">
        <f t="shared" ca="1" si="405"/>
        <v>-</v>
      </c>
      <c r="I200">
        <f t="shared" ca="1" si="406"/>
        <v>0</v>
      </c>
      <c r="J200">
        <f t="shared" ca="1" si="395"/>
        <v>0</v>
      </c>
      <c r="K200" t="s">
        <v>78</v>
      </c>
      <c r="L200" s="53" t="s">
        <v>78</v>
      </c>
      <c r="M200" t="s">
        <v>78</v>
      </c>
      <c r="N200" t="s">
        <v>78</v>
      </c>
    </row>
    <row r="201" spans="1:14" x14ac:dyDescent="0.25">
      <c r="A201" s="9">
        <f t="shared" ca="1" si="391"/>
        <v>25</v>
      </c>
      <c r="B201" s="10" t="str">
        <f t="shared" ref="B201" ca="1" si="409">B194</f>
        <v>South Australia Energy</v>
      </c>
      <c r="C201" s="10" t="str">
        <f t="shared" ref="C201" ca="1" si="410">IF(INDIRECT("Supplier!K"&amp;(FLOOR((CELL("row",A201)-2)/8,1)+1)+1)&lt;&gt;"N",INDIRECT("Supplier!K1"),".")</f>
        <v>.</v>
      </c>
      <c r="D201" s="10" t="str">
        <f t="shared" ca="1" si="394"/>
        <v>-</v>
      </c>
      <c r="E201" s="10" t="str">
        <f t="shared" ca="1" si="404"/>
        <v>-</v>
      </c>
      <c r="F201" s="10" t="str">
        <f t="shared" ca="1" si="283"/>
        <v>-</v>
      </c>
      <c r="G201" s="10" t="str">
        <f t="shared" ca="1" si="284"/>
        <v>-</v>
      </c>
      <c r="H201" s="31" t="str">
        <f t="shared" ca="1" si="405"/>
        <v>-</v>
      </c>
      <c r="I201">
        <f t="shared" ca="1" si="406"/>
        <v>0</v>
      </c>
      <c r="J201">
        <f t="shared" ca="1" si="395"/>
        <v>0</v>
      </c>
      <c r="K201" t="s">
        <v>78</v>
      </c>
      <c r="L201" s="53" t="s">
        <v>78</v>
      </c>
      <c r="M201" t="s">
        <v>78</v>
      </c>
      <c r="N201" t="s">
        <v>78</v>
      </c>
    </row>
    <row r="202" spans="1:14" x14ac:dyDescent="0.25">
      <c r="A202" s="35">
        <f t="shared" ca="1" si="391"/>
        <v>26</v>
      </c>
      <c r="B202" s="12" t="str">
        <f t="shared" ref="B202" ca="1" si="411">INDIRECT("Supplier!B" &amp; (FLOOR((CELL("row",  A202) - 2)  / 8, 1) + 1) + 1)</f>
        <v>SYNERGY</v>
      </c>
      <c r="C202" s="12" t="str">
        <f t="shared" ref="C202" ca="1" si="412">IF(INDIRECT("Supplier!D"&amp;(FLOOR((CELL("row",A202)-2)/8,1)+1)+1)&lt;&gt;"N",INDIRECT("Supplier!D1"),".")</f>
        <v>.</v>
      </c>
      <c r="D202" s="10" t="str">
        <f t="shared" ca="1" si="394"/>
        <v>-</v>
      </c>
      <c r="E202" s="10" t="str">
        <f t="shared" ca="1" si="404"/>
        <v>-</v>
      </c>
      <c r="F202" s="10" t="str">
        <f t="shared" ca="1" si="283"/>
        <v>-</v>
      </c>
      <c r="G202" s="10" t="str">
        <f t="shared" ca="1" si="284"/>
        <v>-</v>
      </c>
      <c r="H202" s="31" t="str">
        <f t="shared" ca="1" si="405"/>
        <v>-</v>
      </c>
      <c r="I202">
        <f t="shared" ca="1" si="406"/>
        <v>0</v>
      </c>
      <c r="J202">
        <f t="shared" ca="1" si="395"/>
        <v>0</v>
      </c>
      <c r="K202" t="s">
        <v>78</v>
      </c>
      <c r="L202" s="53" t="s">
        <v>78</v>
      </c>
      <c r="M202" t="s">
        <v>78</v>
      </c>
      <c r="N202" t="s">
        <v>78</v>
      </c>
    </row>
    <row r="203" spans="1:14" x14ac:dyDescent="0.25">
      <c r="A203" s="35">
        <f t="shared" ca="1" si="391"/>
        <v>26</v>
      </c>
      <c r="B203" s="12" t="str">
        <f t="shared" ref="B203" ca="1" si="413">B202</f>
        <v>SYNERGY</v>
      </c>
      <c r="C203" s="12" t="str">
        <f t="shared" ref="C203" ca="1" si="414">IF(INDIRECT("Supplier!E"&amp;(FLOOR((CELL("row",A203)-2)/8,1)+1)+1)&lt;&gt;"N",INDIRECT("Supplier!E1"),".")</f>
        <v>.</v>
      </c>
      <c r="D203" s="10" t="str">
        <f t="shared" ca="1" si="394"/>
        <v>-</v>
      </c>
      <c r="E203" s="10" t="str">
        <f t="shared" ca="1" si="404"/>
        <v>-</v>
      </c>
      <c r="F203" s="10" t="str">
        <f t="shared" ca="1" si="283"/>
        <v>-</v>
      </c>
      <c r="G203" s="10" t="str">
        <f t="shared" ca="1" si="284"/>
        <v>-</v>
      </c>
      <c r="H203" s="31" t="str">
        <f t="shared" ca="1" si="405"/>
        <v>-</v>
      </c>
      <c r="I203">
        <f t="shared" ca="1" si="406"/>
        <v>0</v>
      </c>
      <c r="J203">
        <f t="shared" ca="1" si="395"/>
        <v>0</v>
      </c>
      <c r="K203" t="s">
        <v>78</v>
      </c>
      <c r="L203" s="53" t="s">
        <v>78</v>
      </c>
      <c r="M203" t="s">
        <v>78</v>
      </c>
      <c r="N203" t="s">
        <v>78</v>
      </c>
    </row>
    <row r="204" spans="1:14" x14ac:dyDescent="0.25">
      <c r="A204" s="35">
        <f t="shared" ca="1" si="391"/>
        <v>26</v>
      </c>
      <c r="B204" s="12" t="str">
        <f t="shared" ref="B204" ca="1" si="415">B202</f>
        <v>SYNERGY</v>
      </c>
      <c r="C204" s="12" t="str">
        <f t="shared" ref="C204" ca="1" si="416">IF(INDIRECT("Supplier!F"&amp;(FLOOR((CELL("row",A204)-2)/8,1)+1)+1)&lt;&gt;"N",INDIRECT("Supplier!F1"),".")</f>
        <v>.</v>
      </c>
      <c r="D204" s="10" t="str">
        <f t="shared" ca="1" si="394"/>
        <v>-</v>
      </c>
      <c r="E204" s="10" t="str">
        <f t="shared" ca="1" si="404"/>
        <v>-</v>
      </c>
      <c r="F204" s="10" t="str">
        <f t="shared" ca="1" si="283"/>
        <v>-</v>
      </c>
      <c r="G204" s="10" t="str">
        <f t="shared" ca="1" si="284"/>
        <v>-</v>
      </c>
      <c r="H204" s="31" t="str">
        <f t="shared" ca="1" si="405"/>
        <v>-</v>
      </c>
      <c r="I204">
        <f t="shared" ca="1" si="406"/>
        <v>0</v>
      </c>
      <c r="J204">
        <f t="shared" ca="1" si="395"/>
        <v>0</v>
      </c>
      <c r="K204" t="s">
        <v>78</v>
      </c>
      <c r="L204" s="53" t="s">
        <v>78</v>
      </c>
      <c r="M204" t="s">
        <v>78</v>
      </c>
      <c r="N204" t="s">
        <v>78</v>
      </c>
    </row>
    <row r="205" spans="1:14" x14ac:dyDescent="0.25">
      <c r="A205" s="35">
        <f t="shared" ca="1" si="391"/>
        <v>26</v>
      </c>
      <c r="B205" s="12" t="str">
        <f t="shared" ref="B205" ca="1" si="417">B202</f>
        <v>SYNERGY</v>
      </c>
      <c r="C205" s="12" t="str">
        <f t="shared" ref="C205" ca="1" si="418">IF(INDIRECT("Supplier!G"&amp;(FLOOR((CELL("row",A205)-2)/8,1)+1)+1)&lt;&gt;"N",INDIRECT("Supplier!G1"),".")</f>
        <v>.</v>
      </c>
      <c r="D205" s="10" t="str">
        <f t="shared" ca="1" si="394"/>
        <v>-</v>
      </c>
      <c r="E205" s="10" t="str">
        <f t="shared" ca="1" si="404"/>
        <v>-</v>
      </c>
      <c r="F205" s="10" t="str">
        <f t="shared" ca="1" si="283"/>
        <v>-</v>
      </c>
      <c r="G205" s="10" t="str">
        <f t="shared" ca="1" si="284"/>
        <v>-</v>
      </c>
      <c r="H205" s="31" t="str">
        <f t="shared" ca="1" si="405"/>
        <v>-</v>
      </c>
      <c r="I205">
        <f t="shared" ca="1" si="406"/>
        <v>0</v>
      </c>
      <c r="J205">
        <f t="shared" ca="1" si="395"/>
        <v>0</v>
      </c>
      <c r="K205" t="s">
        <v>78</v>
      </c>
      <c r="L205" s="53" t="s">
        <v>78</v>
      </c>
      <c r="M205" t="s">
        <v>78</v>
      </c>
      <c r="N205" t="s">
        <v>78</v>
      </c>
    </row>
    <row r="206" spans="1:14" x14ac:dyDescent="0.25">
      <c r="A206" s="35">
        <f t="shared" ca="1" si="391"/>
        <v>26</v>
      </c>
      <c r="B206" s="12" t="str">
        <f t="shared" ref="B206" ca="1" si="419">B202</f>
        <v>SYNERGY</v>
      </c>
      <c r="C206" s="12" t="str">
        <f t="shared" ref="C206" ca="1" si="420">IF(INDIRECT("Supplier!H"&amp;(FLOOR((CELL("row",A206)-2)/8,1)+1)+1)&lt;&gt;"N",INDIRECT("Supplier!H1"),".")</f>
        <v>.</v>
      </c>
      <c r="D206" s="10" t="str">
        <f t="shared" ca="1" si="394"/>
        <v>-</v>
      </c>
      <c r="E206" s="10" t="str">
        <f t="shared" ca="1" si="404"/>
        <v>-</v>
      </c>
      <c r="F206" s="10" t="str">
        <f t="shared" ref="F206:F233" ca="1" si="421">IF(C206 = ".", "-","" )</f>
        <v>-</v>
      </c>
      <c r="G206" s="10" t="str">
        <f t="shared" ref="G206:G232" ca="1" si="422">IF(C206 = ".", "-","" )</f>
        <v>-</v>
      </c>
      <c r="H206" s="31" t="str">
        <f t="shared" ca="1" si="405"/>
        <v>-</v>
      </c>
      <c r="I206">
        <f t="shared" ca="1" si="406"/>
        <v>0</v>
      </c>
      <c r="J206">
        <f t="shared" ca="1" si="395"/>
        <v>0</v>
      </c>
      <c r="K206" t="s">
        <v>78</v>
      </c>
      <c r="L206" s="53" t="s">
        <v>78</v>
      </c>
      <c r="M206" t="s">
        <v>78</v>
      </c>
      <c r="N206" t="s">
        <v>78</v>
      </c>
    </row>
    <row r="207" spans="1:14" x14ac:dyDescent="0.25">
      <c r="A207" s="35">
        <f t="shared" ca="1" si="391"/>
        <v>26</v>
      </c>
      <c r="B207" s="12" t="str">
        <f t="shared" ref="B207" ca="1" si="423">B202</f>
        <v>SYNERGY</v>
      </c>
      <c r="C207" s="12" t="str">
        <f t="shared" ref="C207" ca="1" si="424">IF(INDIRECT("Supplier!I"&amp;(FLOOR((CELL("row",A207)-2)/8,1)+1)+1)&lt;&gt;"N",INDIRECT("Supplier!I1"),".")</f>
        <v>.</v>
      </c>
      <c r="D207" s="10" t="str">
        <f t="shared" ca="1" si="394"/>
        <v>-</v>
      </c>
      <c r="E207" s="10" t="str">
        <f t="shared" ca="1" si="404"/>
        <v>-</v>
      </c>
      <c r="F207" s="10" t="str">
        <f t="shared" ca="1" si="421"/>
        <v>-</v>
      </c>
      <c r="G207" s="10" t="str">
        <f t="shared" ca="1" si="422"/>
        <v>-</v>
      </c>
      <c r="H207" s="31" t="str">
        <f t="shared" ca="1" si="405"/>
        <v>-</v>
      </c>
      <c r="I207">
        <f t="shared" ca="1" si="406"/>
        <v>0</v>
      </c>
      <c r="J207">
        <f t="shared" ca="1" si="395"/>
        <v>0</v>
      </c>
      <c r="K207" t="s">
        <v>78</v>
      </c>
      <c r="L207" s="53" t="s">
        <v>78</v>
      </c>
      <c r="M207" t="s">
        <v>78</v>
      </c>
      <c r="N207" t="s">
        <v>78</v>
      </c>
    </row>
    <row r="208" spans="1:14" x14ac:dyDescent="0.25">
      <c r="A208" s="35">
        <f t="shared" ca="1" si="391"/>
        <v>26</v>
      </c>
      <c r="B208" s="12" t="str">
        <f t="shared" ref="B208" ca="1" si="425">B202</f>
        <v>SYNERGY</v>
      </c>
      <c r="C208" s="12" t="str">
        <f t="shared" ref="C208" ca="1" si="426">IF(INDIRECT("Supplier!J"&amp;(FLOOR((CELL("row",A208)-2)/8,1)+1)+1)&lt;&gt;"N",INDIRECT("Supplier!J1"),".")</f>
        <v>WA</v>
      </c>
      <c r="D208" s="10">
        <v>24.886600000000001</v>
      </c>
      <c r="E208" s="10">
        <v>24.886600000000001</v>
      </c>
      <c r="F208" s="10">
        <v>41.545499999999997</v>
      </c>
      <c r="G208" s="10">
        <v>41.545499999999997</v>
      </c>
      <c r="H208" s="31">
        <v>0</v>
      </c>
      <c r="I208">
        <v>0</v>
      </c>
      <c r="J208">
        <f t="shared" ca="1" si="395"/>
        <v>1</v>
      </c>
      <c r="K208" t="s">
        <v>97</v>
      </c>
      <c r="L208" s="53" t="s">
        <v>97</v>
      </c>
      <c r="M208" t="s">
        <v>98</v>
      </c>
      <c r="N208" t="s">
        <v>78</v>
      </c>
    </row>
    <row r="209" spans="1:14" x14ac:dyDescent="0.25">
      <c r="A209" s="35">
        <f t="shared" ca="1" si="391"/>
        <v>26</v>
      </c>
      <c r="B209" s="12" t="str">
        <f t="shared" ref="B209" ca="1" si="427">B202</f>
        <v>SYNERGY</v>
      </c>
      <c r="C209" s="12" t="str">
        <f t="shared" ref="C209" ca="1" si="428">IF(INDIRECT("Supplier!K"&amp;(FLOOR((CELL("row",A209)-2)/8,1)+1)+1)&lt;&gt;"N",INDIRECT("Supplier!K1"),".")</f>
        <v>.</v>
      </c>
      <c r="D209" s="10" t="str">
        <f t="shared" ca="1" si="394"/>
        <v>-</v>
      </c>
      <c r="E209" s="10" t="str">
        <f ca="1">IF(C209 = ".", "-","" )</f>
        <v>-</v>
      </c>
      <c r="F209" s="10" t="str">
        <f t="shared" ca="1" si="421"/>
        <v>-</v>
      </c>
      <c r="G209" s="10" t="str">
        <f t="shared" ca="1" si="422"/>
        <v>-</v>
      </c>
      <c r="H209" s="31" t="str">
        <f ca="1">IF(C209 = ".", "-","" )</f>
        <v>-</v>
      </c>
      <c r="I209">
        <f ca="1">IF(C209 &lt;&gt; ".", 1, 0)</f>
        <v>0</v>
      </c>
      <c r="J209">
        <f t="shared" ca="1" si="395"/>
        <v>0</v>
      </c>
      <c r="K209" t="s">
        <v>78</v>
      </c>
      <c r="L209" s="53" t="s">
        <v>78</v>
      </c>
      <c r="M209" t="s">
        <v>78</v>
      </c>
      <c r="N209" t="s">
        <v>78</v>
      </c>
    </row>
    <row r="210" spans="1:14" x14ac:dyDescent="0.25">
      <c r="A210" s="9">
        <f t="shared" ca="1" si="391"/>
        <v>27</v>
      </c>
      <c r="B210" s="10" t="str">
        <f t="shared" ref="B210" ca="1" si="429">INDIRECT("Supplier!B" &amp; (FLOOR((CELL("row",  A210) - 2)  / 8, 1) + 1) + 1)</f>
        <v>TRU Energy</v>
      </c>
      <c r="C210" s="10" t="str">
        <f t="shared" ref="C210" ca="1" si="430">IF(INDIRECT("Supplier!D"&amp;(FLOOR((CELL("row",A210)-2)/8,1)+1)+1)&lt;&gt;"N",INDIRECT("Supplier!D1"),".")</f>
        <v>QLD</v>
      </c>
      <c r="D210" s="10">
        <v>25.105</v>
      </c>
      <c r="E210" s="10">
        <v>13.2</v>
      </c>
      <c r="F210" s="10">
        <v>28.786999999999999</v>
      </c>
      <c r="G210" s="10">
        <v>28.786999999999999</v>
      </c>
      <c r="H210" s="31">
        <v>13</v>
      </c>
      <c r="I210">
        <v>0</v>
      </c>
      <c r="J210">
        <f t="shared" ca="1" si="395"/>
        <v>1</v>
      </c>
      <c r="K210" t="s">
        <v>92</v>
      </c>
      <c r="L210" s="53" t="s">
        <v>92</v>
      </c>
      <c r="M210" t="s">
        <v>96</v>
      </c>
      <c r="N210" t="s">
        <v>78</v>
      </c>
    </row>
    <row r="211" spans="1:14" x14ac:dyDescent="0.25">
      <c r="A211" s="9">
        <f t="shared" ca="1" si="391"/>
        <v>27</v>
      </c>
      <c r="B211" s="10" t="str">
        <f t="shared" ref="B211" ca="1" si="431">B210</f>
        <v>TRU Energy</v>
      </c>
      <c r="C211" s="10" t="str">
        <f t="shared" ref="C211" ca="1" si="432">IF(INDIRECT("Supplier!E"&amp;(FLOOR((CELL("row",A211)-2)/8,1)+1)+1)&lt;&gt;"N",INDIRECT("Supplier!E1"),".")</f>
        <v>NSW</v>
      </c>
      <c r="D211" s="10">
        <v>27.12</v>
      </c>
      <c r="E211" s="10">
        <v>11.51</v>
      </c>
      <c r="F211" s="10">
        <v>69.08</v>
      </c>
      <c r="G211" s="10">
        <v>69.08</v>
      </c>
      <c r="H211" s="31">
        <v>11</v>
      </c>
      <c r="I211">
        <v>0</v>
      </c>
      <c r="J211">
        <f t="shared" ca="1" si="395"/>
        <v>1</v>
      </c>
      <c r="K211" t="s">
        <v>93</v>
      </c>
      <c r="L211" s="53" t="s">
        <v>93</v>
      </c>
      <c r="M211" t="s">
        <v>78</v>
      </c>
      <c r="N211" t="s">
        <v>78</v>
      </c>
    </row>
    <row r="212" spans="1:14" x14ac:dyDescent="0.25">
      <c r="A212" s="9">
        <f t="shared" ca="1" si="391"/>
        <v>27</v>
      </c>
      <c r="B212" s="10" t="str">
        <f t="shared" ref="B212" ca="1" si="433">B210</f>
        <v>TRU Energy</v>
      </c>
      <c r="C212" s="10" t="str">
        <f t="shared" ref="C212" ca="1" si="434">IF(INDIRECT("Supplier!F"&amp;(FLOOR((CELL("row",A212)-2)/8,1)+1)+1)&lt;&gt;"N",INDIRECT("Supplier!F1"),".")</f>
        <v>VIC</v>
      </c>
      <c r="D212" s="10">
        <v>36.450000000000003</v>
      </c>
      <c r="E212" s="10">
        <v>18.84</v>
      </c>
      <c r="F212" s="10">
        <v>92.960999999999999</v>
      </c>
      <c r="G212" s="10">
        <v>92.960999999999999</v>
      </c>
      <c r="H212" s="31">
        <v>8</v>
      </c>
      <c r="I212">
        <v>0</v>
      </c>
      <c r="J212">
        <f t="shared" ca="1" si="395"/>
        <v>1</v>
      </c>
      <c r="K212" t="s">
        <v>94</v>
      </c>
      <c r="L212" s="53" t="s">
        <v>94</v>
      </c>
      <c r="M212" t="s">
        <v>96</v>
      </c>
      <c r="N212" t="s">
        <v>78</v>
      </c>
    </row>
    <row r="213" spans="1:14" x14ac:dyDescent="0.25">
      <c r="A213" s="9">
        <f t="shared" ca="1" si="391"/>
        <v>27</v>
      </c>
      <c r="B213" s="10" t="str">
        <f t="shared" ref="B213" ca="1" si="435">B210</f>
        <v>TRU Energy</v>
      </c>
      <c r="C213" s="10" t="str">
        <f t="shared" ref="C213" ca="1" si="436">IF(INDIRECT("Supplier!G"&amp;(FLOOR((CELL("row",A213)-2)/8,1)+1)+1)&lt;&gt;"N",INDIRECT("Supplier!G1"),".")</f>
        <v>.</v>
      </c>
      <c r="D213" s="10" t="str">
        <f t="shared" ca="1" si="394"/>
        <v>-</v>
      </c>
      <c r="E213" s="10" t="str">
        <f ca="1">IF(C213 = ".", "-","" )</f>
        <v>-</v>
      </c>
      <c r="F213" s="10" t="str">
        <f t="shared" ca="1" si="421"/>
        <v>-</v>
      </c>
      <c r="G213" s="10" t="str">
        <f t="shared" ca="1" si="422"/>
        <v>-</v>
      </c>
      <c r="H213" s="31" t="str">
        <f ca="1">IF(C213 = ".", "-","" )</f>
        <v>-</v>
      </c>
      <c r="I213">
        <f ca="1">IF(C213 &lt;&gt; ".", 1, 0)</f>
        <v>0</v>
      </c>
      <c r="J213">
        <f t="shared" ca="1" si="395"/>
        <v>0</v>
      </c>
      <c r="K213" t="s">
        <v>78</v>
      </c>
      <c r="L213" s="53" t="s">
        <v>78</v>
      </c>
      <c r="M213" t="s">
        <v>78</v>
      </c>
      <c r="N213" t="s">
        <v>78</v>
      </c>
    </row>
    <row r="214" spans="1:14" x14ac:dyDescent="0.25">
      <c r="A214" s="9">
        <f t="shared" ca="1" si="391"/>
        <v>27</v>
      </c>
      <c r="B214" s="10" t="str">
        <f t="shared" ref="B214" ca="1" si="437">B210</f>
        <v>TRU Energy</v>
      </c>
      <c r="C214" s="10" t="str">
        <f t="shared" ref="C214" ca="1" si="438">IF(INDIRECT("Supplier!H"&amp;(FLOOR((CELL("row",A214)-2)/8,1)+1)+1)&lt;&gt;"N",INDIRECT("Supplier!H1"),".")</f>
        <v>SA</v>
      </c>
      <c r="D214" s="10">
        <v>33.67</v>
      </c>
      <c r="E214" s="10">
        <v>16.649999999999999</v>
      </c>
      <c r="F214" s="10">
        <v>67.319999999999993</v>
      </c>
      <c r="G214" s="10">
        <v>67.319999999999993</v>
      </c>
      <c r="H214" s="31">
        <v>9.8000000000000007</v>
      </c>
      <c r="I214">
        <v>0</v>
      </c>
      <c r="J214">
        <f t="shared" ca="1" si="395"/>
        <v>1</v>
      </c>
      <c r="K214" t="s">
        <v>95</v>
      </c>
      <c r="L214" s="53" t="s">
        <v>95</v>
      </c>
      <c r="M214" t="s">
        <v>96</v>
      </c>
      <c r="N214" t="s">
        <v>78</v>
      </c>
    </row>
    <row r="215" spans="1:14" x14ac:dyDescent="0.25">
      <c r="A215" s="9">
        <f t="shared" ca="1" si="391"/>
        <v>27</v>
      </c>
      <c r="B215" s="10" t="str">
        <f t="shared" ref="B215" ca="1" si="439">B210</f>
        <v>TRU Energy</v>
      </c>
      <c r="C215" s="10" t="str">
        <f t="shared" ref="C215" ca="1" si="440">IF(INDIRECT("Supplier!I"&amp;(FLOOR((CELL("row",A215)-2)/8,1)+1)+1)&lt;&gt;"N",INDIRECT("Supplier!I1"),".")</f>
        <v>.</v>
      </c>
      <c r="D215" s="10" t="str">
        <f t="shared" ca="1" si="394"/>
        <v>-</v>
      </c>
      <c r="E215" s="10" t="str">
        <f ca="1">IF(C215 = ".", "-","" )</f>
        <v>-</v>
      </c>
      <c r="F215" s="10" t="str">
        <f t="shared" ca="1" si="421"/>
        <v>-</v>
      </c>
      <c r="G215" s="10" t="str">
        <f t="shared" ca="1" si="422"/>
        <v>-</v>
      </c>
      <c r="H215" s="31" t="str">
        <f ca="1">IF(C215 = ".", "-","" )</f>
        <v>-</v>
      </c>
      <c r="I215">
        <f ca="1">IF(C215 &lt;&gt; ".", 1, 0)</f>
        <v>0</v>
      </c>
      <c r="J215">
        <f t="shared" ca="1" si="395"/>
        <v>0</v>
      </c>
      <c r="K215" t="s">
        <v>78</v>
      </c>
      <c r="L215" s="53" t="s">
        <v>78</v>
      </c>
      <c r="M215" t="s">
        <v>78</v>
      </c>
      <c r="N215" t="s">
        <v>78</v>
      </c>
    </row>
    <row r="216" spans="1:14" x14ac:dyDescent="0.25">
      <c r="A216" s="9">
        <f t="shared" ca="1" si="391"/>
        <v>27</v>
      </c>
      <c r="B216" s="10" t="str">
        <f t="shared" ref="B216" ca="1" si="441">B210</f>
        <v>TRU Energy</v>
      </c>
      <c r="C216" s="10" t="str">
        <f t="shared" ref="C216" ca="1" si="442">IF(INDIRECT("Supplier!J"&amp;(FLOOR((CELL("row",A216)-2)/8,1)+1)+1)&lt;&gt;"N",INDIRECT("Supplier!J1"),".")</f>
        <v>.</v>
      </c>
      <c r="D216" s="10" t="str">
        <f t="shared" ca="1" si="394"/>
        <v>-</v>
      </c>
      <c r="E216" s="10" t="str">
        <f ca="1">IF(C216 = ".", "-","" )</f>
        <v>-</v>
      </c>
      <c r="F216" s="10" t="str">
        <f t="shared" ca="1" si="421"/>
        <v>-</v>
      </c>
      <c r="G216" s="10" t="str">
        <f t="shared" ca="1" si="422"/>
        <v>-</v>
      </c>
      <c r="H216" s="31" t="str">
        <f ca="1">IF(C216 = ".", "-","" )</f>
        <v>-</v>
      </c>
      <c r="I216">
        <f ca="1">IF(C216 &lt;&gt; ".", 1, 0)</f>
        <v>0</v>
      </c>
      <c r="J216">
        <f t="shared" ca="1" si="395"/>
        <v>0</v>
      </c>
      <c r="K216" t="s">
        <v>78</v>
      </c>
      <c r="L216" s="53" t="s">
        <v>78</v>
      </c>
      <c r="M216" t="s">
        <v>78</v>
      </c>
      <c r="N216" t="s">
        <v>78</v>
      </c>
    </row>
    <row r="217" spans="1:14" x14ac:dyDescent="0.25">
      <c r="A217" s="9">
        <f t="shared" ca="1" si="391"/>
        <v>27</v>
      </c>
      <c r="B217" s="10" t="str">
        <f t="shared" ref="B217" ca="1" si="443">B210</f>
        <v>TRU Energy</v>
      </c>
      <c r="C217" s="10" t="str">
        <f t="shared" ref="C217" ca="1" si="444">IF(INDIRECT("Supplier!K"&amp;(FLOOR((CELL("row",A217)-2)/8,1)+1)+1)&lt;&gt;"N",INDIRECT("Supplier!K1"),".")</f>
        <v>ACT</v>
      </c>
      <c r="D217" s="10">
        <v>21.2</v>
      </c>
      <c r="E217" s="10">
        <v>12.2</v>
      </c>
      <c r="F217" s="10">
        <v>96.32</v>
      </c>
      <c r="G217" s="10">
        <v>96.32</v>
      </c>
      <c r="H217" s="31">
        <v>9</v>
      </c>
      <c r="I217">
        <v>0</v>
      </c>
      <c r="J217">
        <f t="shared" ca="1" si="395"/>
        <v>1</v>
      </c>
      <c r="K217" t="s">
        <v>78</v>
      </c>
      <c r="L217" s="53" t="s">
        <v>78</v>
      </c>
      <c r="M217" t="s">
        <v>78</v>
      </c>
      <c r="N217" t="s">
        <v>78</v>
      </c>
    </row>
    <row r="218" spans="1:14" x14ac:dyDescent="0.25">
      <c r="A218" s="35">
        <f t="shared" ca="1" si="391"/>
        <v>28</v>
      </c>
      <c r="B218" s="12">
        <f t="shared" ref="B218" ca="1" si="445">INDIRECT("Supplier!B" &amp; (FLOOR((CELL("row",  A218) - 2)  / 8, 1) + 1) + 1)</f>
        <v>0</v>
      </c>
      <c r="C218" s="12" t="str">
        <f t="shared" ref="C218" ca="1" si="446">IF(INDIRECT("Supplier!D"&amp;(FLOOR((CELL("row",A218)-2)/8,1)+1)+1)&lt;&gt;"N",INDIRECT("Supplier!D1"),".")</f>
        <v>.</v>
      </c>
      <c r="D218" s="10" t="str">
        <f t="shared" ca="1" si="394"/>
        <v>-</v>
      </c>
      <c r="E218" s="10" t="str">
        <f t="shared" ref="E218:E233" ca="1" si="447">IF(C218 = ".", "-","" )</f>
        <v>-</v>
      </c>
      <c r="F218" s="10" t="str">
        <f t="shared" ca="1" si="421"/>
        <v>-</v>
      </c>
      <c r="G218" s="10" t="str">
        <f t="shared" ca="1" si="422"/>
        <v>-</v>
      </c>
      <c r="H218" s="31" t="str">
        <f t="shared" ref="H218:H233" ca="1" si="448">IF(C218 = ".", "-","" )</f>
        <v>-</v>
      </c>
      <c r="I218">
        <f t="shared" ref="I218:I233" ca="1" si="449">IF(C218 &lt;&gt; ".", 1, 0)</f>
        <v>0</v>
      </c>
      <c r="J218">
        <f t="shared" ca="1" si="395"/>
        <v>0</v>
      </c>
      <c r="K218" t="s">
        <v>78</v>
      </c>
      <c r="L218" s="53" t="s">
        <v>78</v>
      </c>
      <c r="M218" t="s">
        <v>78</v>
      </c>
      <c r="N218" t="s">
        <v>78</v>
      </c>
    </row>
    <row r="219" spans="1:14" x14ac:dyDescent="0.25">
      <c r="A219" s="35">
        <f t="shared" ca="1" si="391"/>
        <v>28</v>
      </c>
      <c r="B219" s="12">
        <f t="shared" ref="B219" ca="1" si="450">B218</f>
        <v>0</v>
      </c>
      <c r="C219" s="12" t="str">
        <f t="shared" ref="C219" ca="1" si="451">IF(INDIRECT("Supplier!E"&amp;(FLOOR((CELL("row",A219)-2)/8,1)+1)+1)&lt;&gt;"N",INDIRECT("Supplier!E1"),".")</f>
        <v>.</v>
      </c>
      <c r="D219" s="10" t="str">
        <f t="shared" ca="1" si="394"/>
        <v>-</v>
      </c>
      <c r="E219" s="10" t="str">
        <f t="shared" ca="1" si="447"/>
        <v>-</v>
      </c>
      <c r="F219" s="10" t="str">
        <f t="shared" ca="1" si="421"/>
        <v>-</v>
      </c>
      <c r="G219" s="10" t="str">
        <f t="shared" ca="1" si="422"/>
        <v>-</v>
      </c>
      <c r="H219" s="31" t="str">
        <f t="shared" ca="1" si="448"/>
        <v>-</v>
      </c>
      <c r="I219">
        <f t="shared" ca="1" si="449"/>
        <v>0</v>
      </c>
      <c r="J219">
        <f t="shared" ca="1" si="395"/>
        <v>0</v>
      </c>
      <c r="K219" t="s">
        <v>78</v>
      </c>
      <c r="L219" s="53" t="s">
        <v>78</v>
      </c>
      <c r="M219" t="s">
        <v>78</v>
      </c>
      <c r="N219" t="s">
        <v>78</v>
      </c>
    </row>
    <row r="220" spans="1:14" x14ac:dyDescent="0.25">
      <c r="A220" s="35">
        <f t="shared" ca="1" si="391"/>
        <v>28</v>
      </c>
      <c r="B220" s="12">
        <f t="shared" ref="B220" ca="1" si="452">B218</f>
        <v>0</v>
      </c>
      <c r="C220" s="12" t="str">
        <f t="shared" ref="C220" ca="1" si="453">IF(INDIRECT("Supplier!F"&amp;(FLOOR((CELL("row",A220)-2)/8,1)+1)+1)&lt;&gt;"N",INDIRECT("Supplier!F1"),".")</f>
        <v>.</v>
      </c>
      <c r="D220" s="10" t="str">
        <f t="shared" ca="1" si="394"/>
        <v>-</v>
      </c>
      <c r="E220" s="10" t="str">
        <f t="shared" ca="1" si="447"/>
        <v>-</v>
      </c>
      <c r="F220" s="10" t="str">
        <f t="shared" ca="1" si="421"/>
        <v>-</v>
      </c>
      <c r="G220" s="10" t="str">
        <f t="shared" ca="1" si="422"/>
        <v>-</v>
      </c>
      <c r="H220" s="31" t="str">
        <f t="shared" ca="1" si="448"/>
        <v>-</v>
      </c>
      <c r="I220">
        <f t="shared" ca="1" si="449"/>
        <v>0</v>
      </c>
      <c r="J220">
        <f t="shared" ca="1" si="395"/>
        <v>0</v>
      </c>
      <c r="K220" t="s">
        <v>78</v>
      </c>
      <c r="L220" s="53" t="s">
        <v>78</v>
      </c>
      <c r="M220" t="s">
        <v>78</v>
      </c>
      <c r="N220" t="s">
        <v>78</v>
      </c>
    </row>
    <row r="221" spans="1:14" x14ac:dyDescent="0.25">
      <c r="A221" s="35">
        <f t="shared" ca="1" si="391"/>
        <v>28</v>
      </c>
      <c r="B221" s="12">
        <f t="shared" ref="B221" ca="1" si="454">B218</f>
        <v>0</v>
      </c>
      <c r="C221" s="12" t="str">
        <f t="shared" ref="C221" ca="1" si="455">IF(INDIRECT("Supplier!G"&amp;(FLOOR((CELL("row",A221)-2)/8,1)+1)+1)&lt;&gt;"N",INDIRECT("Supplier!G1"),".")</f>
        <v>.</v>
      </c>
      <c r="D221" s="10" t="str">
        <f t="shared" ca="1" si="394"/>
        <v>-</v>
      </c>
      <c r="E221" s="10" t="str">
        <f t="shared" ca="1" si="447"/>
        <v>-</v>
      </c>
      <c r="F221" s="10" t="str">
        <f t="shared" ca="1" si="421"/>
        <v>-</v>
      </c>
      <c r="G221" s="10" t="str">
        <f t="shared" ca="1" si="422"/>
        <v>-</v>
      </c>
      <c r="H221" s="31" t="str">
        <f t="shared" ca="1" si="448"/>
        <v>-</v>
      </c>
      <c r="I221">
        <f t="shared" ca="1" si="449"/>
        <v>0</v>
      </c>
      <c r="J221">
        <f t="shared" ca="1" si="395"/>
        <v>0</v>
      </c>
      <c r="K221" t="s">
        <v>78</v>
      </c>
      <c r="L221" s="53" t="s">
        <v>78</v>
      </c>
      <c r="M221" t="s">
        <v>78</v>
      </c>
      <c r="N221" t="s">
        <v>78</v>
      </c>
    </row>
    <row r="222" spans="1:14" x14ac:dyDescent="0.25">
      <c r="A222" s="35">
        <f t="shared" ca="1" si="391"/>
        <v>28</v>
      </c>
      <c r="B222" s="12">
        <f t="shared" ref="B222" ca="1" si="456">B218</f>
        <v>0</v>
      </c>
      <c r="C222" s="12" t="str">
        <f t="shared" ref="C222" ca="1" si="457">IF(INDIRECT("Supplier!H"&amp;(FLOOR((CELL("row",A222)-2)/8,1)+1)+1)&lt;&gt;"N",INDIRECT("Supplier!H1"),".")</f>
        <v>.</v>
      </c>
      <c r="D222" s="10" t="str">
        <f t="shared" ca="1" si="394"/>
        <v>-</v>
      </c>
      <c r="E222" s="10" t="str">
        <f t="shared" ca="1" si="447"/>
        <v>-</v>
      </c>
      <c r="F222" s="10" t="str">
        <f t="shared" ca="1" si="421"/>
        <v>-</v>
      </c>
      <c r="G222" s="10" t="str">
        <f t="shared" ca="1" si="422"/>
        <v>-</v>
      </c>
      <c r="H222" s="31" t="str">
        <f t="shared" ca="1" si="448"/>
        <v>-</v>
      </c>
      <c r="I222">
        <f t="shared" ca="1" si="449"/>
        <v>0</v>
      </c>
      <c r="J222">
        <f t="shared" ca="1" si="395"/>
        <v>0</v>
      </c>
      <c r="K222" t="s">
        <v>78</v>
      </c>
      <c r="L222" s="53" t="s">
        <v>78</v>
      </c>
      <c r="M222" t="s">
        <v>78</v>
      </c>
      <c r="N222" t="s">
        <v>78</v>
      </c>
    </row>
    <row r="223" spans="1:14" x14ac:dyDescent="0.25">
      <c r="A223" s="35">
        <f t="shared" ca="1" si="391"/>
        <v>28</v>
      </c>
      <c r="B223" s="12">
        <f t="shared" ref="B223" ca="1" si="458">B218</f>
        <v>0</v>
      </c>
      <c r="C223" s="12" t="str">
        <f t="shared" ref="C223" ca="1" si="459">IF(INDIRECT("Supplier!I"&amp;(FLOOR((CELL("row",A223)-2)/8,1)+1)+1)&lt;&gt;"N",INDIRECT("Supplier!I1"),".")</f>
        <v>.</v>
      </c>
      <c r="D223" s="10" t="str">
        <f t="shared" ca="1" si="394"/>
        <v>-</v>
      </c>
      <c r="E223" s="10" t="str">
        <f t="shared" ca="1" si="447"/>
        <v>-</v>
      </c>
      <c r="F223" s="10" t="str">
        <f t="shared" ca="1" si="421"/>
        <v>-</v>
      </c>
      <c r="G223" s="10" t="str">
        <f t="shared" ca="1" si="422"/>
        <v>-</v>
      </c>
      <c r="H223" s="31" t="str">
        <f t="shared" ca="1" si="448"/>
        <v>-</v>
      </c>
      <c r="I223">
        <f t="shared" ca="1" si="449"/>
        <v>0</v>
      </c>
      <c r="J223">
        <f t="shared" ca="1" si="395"/>
        <v>0</v>
      </c>
      <c r="K223" t="s">
        <v>78</v>
      </c>
      <c r="L223" s="53" t="s">
        <v>78</v>
      </c>
      <c r="M223" t="s">
        <v>78</v>
      </c>
      <c r="N223" t="s">
        <v>78</v>
      </c>
    </row>
    <row r="224" spans="1:14" x14ac:dyDescent="0.25">
      <c r="A224" s="35">
        <f t="shared" ca="1" si="391"/>
        <v>28</v>
      </c>
      <c r="B224" s="12">
        <f t="shared" ref="B224" ca="1" si="460">B218</f>
        <v>0</v>
      </c>
      <c r="C224" s="12" t="str">
        <f t="shared" ref="C224" ca="1" si="461">IF(INDIRECT("Supplier!J"&amp;(FLOOR((CELL("row",A224)-2)/8,1)+1)+1)&lt;&gt;"N",INDIRECT("Supplier!J1"),".")</f>
        <v>.</v>
      </c>
      <c r="D224" s="10" t="str">
        <f t="shared" ca="1" si="394"/>
        <v>-</v>
      </c>
      <c r="E224" s="10" t="str">
        <f t="shared" ca="1" si="447"/>
        <v>-</v>
      </c>
      <c r="F224" s="10" t="str">
        <f t="shared" ca="1" si="421"/>
        <v>-</v>
      </c>
      <c r="G224" s="10" t="str">
        <f t="shared" ca="1" si="422"/>
        <v>-</v>
      </c>
      <c r="H224" s="31" t="str">
        <f t="shared" ca="1" si="448"/>
        <v>-</v>
      </c>
      <c r="I224">
        <f t="shared" ca="1" si="449"/>
        <v>0</v>
      </c>
      <c r="J224">
        <f t="shared" ca="1" si="395"/>
        <v>0</v>
      </c>
      <c r="K224" t="s">
        <v>78</v>
      </c>
      <c r="L224" s="53" t="s">
        <v>78</v>
      </c>
      <c r="M224" t="s">
        <v>78</v>
      </c>
      <c r="N224" t="s">
        <v>78</v>
      </c>
    </row>
    <row r="225" spans="1:14" x14ac:dyDescent="0.25">
      <c r="A225" s="35">
        <f t="shared" ca="1" si="391"/>
        <v>28</v>
      </c>
      <c r="B225" s="12">
        <f t="shared" ref="B225" ca="1" si="462">B218</f>
        <v>0</v>
      </c>
      <c r="C225" s="12" t="str">
        <f t="shared" ref="C225" ca="1" si="463">IF(INDIRECT("Supplier!K"&amp;(FLOOR((CELL("row",A225)-2)/8,1)+1)+1)&lt;&gt;"N",INDIRECT("Supplier!K1"),".")</f>
        <v>.</v>
      </c>
      <c r="D225" s="10" t="str">
        <f t="shared" ca="1" si="394"/>
        <v>-</v>
      </c>
      <c r="E225" s="10" t="str">
        <f t="shared" ca="1" si="447"/>
        <v>-</v>
      </c>
      <c r="F225" s="10" t="str">
        <f t="shared" ca="1" si="421"/>
        <v>-</v>
      </c>
      <c r="G225" s="10" t="str">
        <f t="shared" ca="1" si="422"/>
        <v>-</v>
      </c>
      <c r="H225" s="31" t="str">
        <f t="shared" ca="1" si="448"/>
        <v>-</v>
      </c>
      <c r="I225">
        <f t="shared" ca="1" si="449"/>
        <v>0</v>
      </c>
      <c r="J225">
        <f t="shared" ca="1" si="395"/>
        <v>0</v>
      </c>
      <c r="K225" t="s">
        <v>78</v>
      </c>
      <c r="L225" s="53" t="s">
        <v>78</v>
      </c>
      <c r="M225" t="s">
        <v>78</v>
      </c>
      <c r="N225" t="s">
        <v>78</v>
      </c>
    </row>
    <row r="226" spans="1:14" x14ac:dyDescent="0.25">
      <c r="A226" s="9">
        <f t="shared" ca="1" si="391"/>
        <v>29</v>
      </c>
      <c r="B226" s="10" t="str">
        <f t="shared" ref="B226" ca="1" si="464">INDIRECT("Supplier!B" &amp; (FLOOR((CELL("row",  A226) - 2)  / 8, 1) + 1) + 1)</f>
        <v>Energex</v>
      </c>
      <c r="C226" s="10" t="str">
        <f t="shared" ref="C226" ca="1" si="465">IF(INDIRECT("Supplier!D"&amp;(FLOOR((CELL("row",A226)-2)/8,1)+1)+1)&lt;&gt;"N",INDIRECT("Supplier!D1"),".")</f>
        <v>.</v>
      </c>
      <c r="D226" s="10" t="str">
        <f t="shared" ca="1" si="394"/>
        <v>-</v>
      </c>
      <c r="E226" s="10" t="str">
        <f t="shared" ca="1" si="447"/>
        <v>-</v>
      </c>
      <c r="F226" s="10" t="str">
        <f t="shared" ca="1" si="421"/>
        <v>-</v>
      </c>
      <c r="G226" s="10" t="str">
        <f t="shared" ca="1" si="422"/>
        <v>-</v>
      </c>
      <c r="H226" s="31" t="str">
        <f t="shared" ca="1" si="448"/>
        <v>-</v>
      </c>
      <c r="I226">
        <f t="shared" ca="1" si="449"/>
        <v>0</v>
      </c>
      <c r="J226">
        <f t="shared" ca="1" si="395"/>
        <v>0</v>
      </c>
      <c r="K226" t="s">
        <v>78</v>
      </c>
      <c r="L226" s="53" t="s">
        <v>78</v>
      </c>
      <c r="M226" t="s">
        <v>78</v>
      </c>
      <c r="N226" t="s">
        <v>78</v>
      </c>
    </row>
    <row r="227" spans="1:14" x14ac:dyDescent="0.25">
      <c r="A227" s="9">
        <f t="shared" ca="1" si="391"/>
        <v>29</v>
      </c>
      <c r="B227" s="10" t="str">
        <f t="shared" ref="B227" ca="1" si="466">B226</f>
        <v>Energex</v>
      </c>
      <c r="C227" s="10" t="str">
        <f t="shared" ref="C227" ca="1" si="467">IF(INDIRECT("Supplier!E"&amp;(FLOOR((CELL("row",A227)-2)/8,1)+1)+1)&lt;&gt;"N",INDIRECT("Supplier!E1"),".")</f>
        <v>.</v>
      </c>
      <c r="D227" s="10" t="str">
        <f t="shared" ca="1" si="394"/>
        <v>-</v>
      </c>
      <c r="E227" s="10" t="str">
        <f t="shared" ca="1" si="447"/>
        <v>-</v>
      </c>
      <c r="F227" s="10" t="str">
        <f t="shared" ca="1" si="421"/>
        <v>-</v>
      </c>
      <c r="G227" s="10" t="str">
        <f t="shared" ca="1" si="422"/>
        <v>-</v>
      </c>
      <c r="H227" s="31" t="str">
        <f t="shared" ca="1" si="448"/>
        <v>-</v>
      </c>
      <c r="I227">
        <f t="shared" ca="1" si="449"/>
        <v>0</v>
      </c>
      <c r="J227">
        <f t="shared" ca="1" si="395"/>
        <v>0</v>
      </c>
      <c r="K227" t="s">
        <v>78</v>
      </c>
      <c r="L227" s="53" t="s">
        <v>78</v>
      </c>
      <c r="M227" t="s">
        <v>78</v>
      </c>
      <c r="N227" t="s">
        <v>78</v>
      </c>
    </row>
    <row r="228" spans="1:14" x14ac:dyDescent="0.25">
      <c r="A228" s="9">
        <f t="shared" ca="1" si="391"/>
        <v>29</v>
      </c>
      <c r="B228" s="10" t="str">
        <f t="shared" ref="B228" ca="1" si="468">B226</f>
        <v>Energex</v>
      </c>
      <c r="C228" s="10" t="str">
        <f t="shared" ref="C228" ca="1" si="469">IF(INDIRECT("Supplier!F"&amp;(FLOOR((CELL("row",A228)-2)/8,1)+1)+1)&lt;&gt;"N",INDIRECT("Supplier!F1"),".")</f>
        <v>.</v>
      </c>
      <c r="D228" s="10" t="str">
        <f t="shared" ca="1" si="394"/>
        <v>-</v>
      </c>
      <c r="E228" s="10" t="str">
        <f t="shared" ca="1" si="447"/>
        <v>-</v>
      </c>
      <c r="F228" s="10" t="str">
        <f t="shared" ca="1" si="421"/>
        <v>-</v>
      </c>
      <c r="G228" s="10" t="str">
        <f t="shared" ca="1" si="422"/>
        <v>-</v>
      </c>
      <c r="H228" s="31" t="str">
        <f t="shared" ca="1" si="448"/>
        <v>-</v>
      </c>
      <c r="I228">
        <f t="shared" ca="1" si="449"/>
        <v>0</v>
      </c>
      <c r="J228">
        <f t="shared" ca="1" si="395"/>
        <v>0</v>
      </c>
      <c r="K228" t="s">
        <v>78</v>
      </c>
      <c r="L228" s="53" t="s">
        <v>78</v>
      </c>
      <c r="M228" t="s">
        <v>78</v>
      </c>
      <c r="N228" t="s">
        <v>78</v>
      </c>
    </row>
    <row r="229" spans="1:14" x14ac:dyDescent="0.25">
      <c r="A229" s="9">
        <f t="shared" ca="1" si="391"/>
        <v>29</v>
      </c>
      <c r="B229" s="10" t="str">
        <f t="shared" ref="B229" ca="1" si="470">B226</f>
        <v>Energex</v>
      </c>
      <c r="C229" s="10" t="str">
        <f t="shared" ref="C229" ca="1" si="471">IF(INDIRECT("Supplier!G"&amp;(FLOOR((CELL("row",A229)-2)/8,1)+1)+1)&lt;&gt;"N",INDIRECT("Supplier!G1"),".")</f>
        <v>.</v>
      </c>
      <c r="D229" s="10" t="str">
        <f t="shared" ca="1" si="394"/>
        <v>-</v>
      </c>
      <c r="E229" s="10" t="str">
        <f t="shared" ca="1" si="447"/>
        <v>-</v>
      </c>
      <c r="F229" s="10" t="str">
        <f t="shared" ca="1" si="421"/>
        <v>-</v>
      </c>
      <c r="G229" s="10" t="str">
        <f t="shared" ca="1" si="422"/>
        <v>-</v>
      </c>
      <c r="H229" s="31" t="str">
        <f t="shared" ca="1" si="448"/>
        <v>-</v>
      </c>
      <c r="I229">
        <f t="shared" ca="1" si="449"/>
        <v>0</v>
      </c>
      <c r="J229">
        <f t="shared" ca="1" si="395"/>
        <v>0</v>
      </c>
      <c r="K229" t="s">
        <v>78</v>
      </c>
      <c r="L229" s="53" t="s">
        <v>78</v>
      </c>
      <c r="M229" t="s">
        <v>78</v>
      </c>
      <c r="N229" t="s">
        <v>78</v>
      </c>
    </row>
    <row r="230" spans="1:14" x14ac:dyDescent="0.25">
      <c r="A230" s="9">
        <f t="shared" ca="1" si="391"/>
        <v>29</v>
      </c>
      <c r="B230" s="10" t="str">
        <f t="shared" ref="B230" ca="1" si="472">B226</f>
        <v>Energex</v>
      </c>
      <c r="C230" s="10" t="str">
        <f t="shared" ref="C230" ca="1" si="473">IF(INDIRECT("Supplier!H"&amp;(FLOOR((CELL("row",A230)-2)/8,1)+1)+1)&lt;&gt;"N",INDIRECT("Supplier!H1"),".")</f>
        <v>.</v>
      </c>
      <c r="D230" s="10" t="str">
        <f t="shared" ca="1" si="394"/>
        <v>-</v>
      </c>
      <c r="E230" s="10" t="str">
        <f t="shared" ca="1" si="447"/>
        <v>-</v>
      </c>
      <c r="F230" s="10" t="str">
        <f t="shared" ca="1" si="421"/>
        <v>-</v>
      </c>
      <c r="G230" s="10" t="str">
        <f t="shared" ca="1" si="422"/>
        <v>-</v>
      </c>
      <c r="H230" s="31" t="str">
        <f t="shared" ca="1" si="448"/>
        <v>-</v>
      </c>
      <c r="I230">
        <f t="shared" ca="1" si="449"/>
        <v>0</v>
      </c>
      <c r="J230">
        <f t="shared" ca="1" si="395"/>
        <v>0</v>
      </c>
      <c r="K230" t="s">
        <v>78</v>
      </c>
      <c r="L230" s="53" t="s">
        <v>78</v>
      </c>
      <c r="M230" t="s">
        <v>78</v>
      </c>
      <c r="N230" t="s">
        <v>78</v>
      </c>
    </row>
    <row r="231" spans="1:14" x14ac:dyDescent="0.25">
      <c r="A231" s="9">
        <f t="shared" ca="1" si="391"/>
        <v>29</v>
      </c>
      <c r="B231" s="10" t="str">
        <f t="shared" ref="B231" ca="1" si="474">B226</f>
        <v>Energex</v>
      </c>
      <c r="C231" s="10" t="str">
        <f t="shared" ref="C231" ca="1" si="475">IF(INDIRECT("Supplier!I"&amp;(FLOOR((CELL("row",A231)-2)/8,1)+1)+1)&lt;&gt;"N",INDIRECT("Supplier!I1"),".")</f>
        <v>.</v>
      </c>
      <c r="D231" s="10" t="str">
        <f t="shared" ca="1" si="394"/>
        <v>-</v>
      </c>
      <c r="E231" s="10" t="str">
        <f t="shared" ca="1" si="447"/>
        <v>-</v>
      </c>
      <c r="F231" s="10" t="str">
        <f t="shared" ca="1" si="421"/>
        <v>-</v>
      </c>
      <c r="G231" s="10" t="str">
        <f t="shared" ca="1" si="422"/>
        <v>-</v>
      </c>
      <c r="H231" s="31" t="str">
        <f t="shared" ca="1" si="448"/>
        <v>-</v>
      </c>
      <c r="I231">
        <f t="shared" ca="1" si="449"/>
        <v>0</v>
      </c>
      <c r="J231">
        <f t="shared" ca="1" si="395"/>
        <v>0</v>
      </c>
      <c r="K231" t="s">
        <v>78</v>
      </c>
      <c r="L231" s="53" t="s">
        <v>78</v>
      </c>
      <c r="M231" t="s">
        <v>78</v>
      </c>
      <c r="N231" t="s">
        <v>78</v>
      </c>
    </row>
    <row r="232" spans="1:14" x14ac:dyDescent="0.25">
      <c r="A232" s="9">
        <f t="shared" ca="1" si="391"/>
        <v>29</v>
      </c>
      <c r="B232" s="10" t="str">
        <f t="shared" ref="B232" ca="1" si="476">B226</f>
        <v>Energex</v>
      </c>
      <c r="C232" s="10" t="str">
        <f t="shared" ref="C232" ca="1" si="477">IF(INDIRECT("Supplier!J"&amp;(FLOOR((CELL("row",A232)-2)/8,1)+1)+1)&lt;&gt;"N",INDIRECT("Supplier!J1"),".")</f>
        <v>.</v>
      </c>
      <c r="D232" s="10" t="str">
        <f t="shared" ca="1" si="394"/>
        <v>-</v>
      </c>
      <c r="E232" s="10" t="str">
        <f t="shared" ca="1" si="447"/>
        <v>-</v>
      </c>
      <c r="F232" s="10" t="str">
        <f t="shared" ca="1" si="421"/>
        <v>-</v>
      </c>
      <c r="G232" s="10" t="str">
        <f t="shared" ca="1" si="422"/>
        <v>-</v>
      </c>
      <c r="H232" s="31" t="str">
        <f t="shared" ca="1" si="448"/>
        <v>-</v>
      </c>
      <c r="I232">
        <f t="shared" ca="1" si="449"/>
        <v>0</v>
      </c>
      <c r="J232">
        <f t="shared" ca="1" si="395"/>
        <v>0</v>
      </c>
      <c r="K232" t="s">
        <v>78</v>
      </c>
      <c r="L232" s="53" t="s">
        <v>78</v>
      </c>
      <c r="M232" t="s">
        <v>78</v>
      </c>
      <c r="N232" t="s">
        <v>78</v>
      </c>
    </row>
    <row r="233" spans="1:14" ht="15.75" thickBot="1" x14ac:dyDescent="0.3">
      <c r="A233" s="36">
        <f t="shared" ca="1" si="391"/>
        <v>29</v>
      </c>
      <c r="B233" s="37" t="str">
        <f t="shared" ref="B233" ca="1" si="478">B226</f>
        <v>Energex</v>
      </c>
      <c r="C233" s="37" t="str">
        <f t="shared" ref="C233" ca="1" si="479">IF(INDIRECT("Supplier!K"&amp;(FLOOR((CELL("row",A233)-2)/8,1)+1)+1)&lt;&gt;"N",INDIRECT("Supplier!K1"),".")</f>
        <v>.</v>
      </c>
      <c r="D233" s="37" t="str">
        <f t="shared" ca="1" si="394"/>
        <v>-</v>
      </c>
      <c r="E233" s="37" t="str">
        <f t="shared" ca="1" si="447"/>
        <v>-</v>
      </c>
      <c r="F233" s="37" t="str">
        <f t="shared" ca="1" si="421"/>
        <v>-</v>
      </c>
      <c r="G233" s="37" t="str">
        <f ca="1">IF(C233 = ".", "-","" )</f>
        <v>-</v>
      </c>
      <c r="H233" s="38" t="str">
        <f t="shared" ca="1" si="448"/>
        <v>-</v>
      </c>
      <c r="I233">
        <f t="shared" ca="1" si="449"/>
        <v>0</v>
      </c>
      <c r="J233">
        <f t="shared" ca="1" si="395"/>
        <v>0</v>
      </c>
      <c r="K233" t="s">
        <v>78</v>
      </c>
      <c r="L233" s="53" t="s">
        <v>78</v>
      </c>
      <c r="M233" t="s">
        <v>78</v>
      </c>
      <c r="N233" t="s">
        <v>78</v>
      </c>
    </row>
    <row r="234" spans="1:14" ht="15.75" thickBot="1" x14ac:dyDescent="0.3">
      <c r="A234" s="13"/>
      <c r="B234" s="13"/>
      <c r="C234" s="14"/>
      <c r="D234" s="13"/>
      <c r="E234" s="13"/>
      <c r="F234" s="13"/>
      <c r="G234" s="13"/>
      <c r="H234" s="13"/>
      <c r="I234" s="46">
        <f ca="1">SUM(I2:I233)</f>
        <v>50</v>
      </c>
      <c r="J234" s="50">
        <f ca="1">SUM(J2:J233)</f>
        <v>66</v>
      </c>
    </row>
    <row r="235" spans="1:14" ht="15.75" thickBot="1" x14ac:dyDescent="0.3">
      <c r="A235" s="13"/>
      <c r="B235" s="13"/>
      <c r="C235" s="14"/>
      <c r="D235" s="13"/>
      <c r="E235" s="13"/>
      <c r="F235" s="13"/>
      <c r="G235" s="13"/>
      <c r="H235" s="13"/>
      <c r="J235" s="51">
        <f ca="1">J234-I234</f>
        <v>16</v>
      </c>
    </row>
    <row r="236" spans="1:14" x14ac:dyDescent="0.25">
      <c r="A236" s="13"/>
      <c r="B236" s="13"/>
      <c r="C236" s="14"/>
      <c r="D236" s="13"/>
      <c r="E236" s="13"/>
      <c r="F236" s="13"/>
      <c r="G236" s="13"/>
      <c r="H236" s="13"/>
    </row>
    <row r="237" spans="1:14" x14ac:dyDescent="0.25">
      <c r="A237" s="13"/>
      <c r="B237" s="13"/>
      <c r="C237" s="14"/>
      <c r="D237" s="13"/>
      <c r="E237" s="13"/>
      <c r="F237" s="13"/>
      <c r="G237" s="13"/>
      <c r="H237" s="13"/>
    </row>
    <row r="238" spans="1:14" x14ac:dyDescent="0.25">
      <c r="A238" s="13"/>
      <c r="B238" s="13"/>
      <c r="C238" s="14"/>
      <c r="D238" s="13"/>
      <c r="E238" s="13"/>
      <c r="F238" s="13"/>
      <c r="G238" s="13"/>
      <c r="H238" s="13"/>
    </row>
    <row r="239" spans="1:14" x14ac:dyDescent="0.25">
      <c r="A239" s="13"/>
      <c r="B239" s="13"/>
      <c r="C239" s="14"/>
      <c r="D239" s="13"/>
      <c r="E239" s="13"/>
      <c r="F239" s="13"/>
      <c r="G239" s="13"/>
      <c r="H239" s="13"/>
    </row>
    <row r="240" spans="1:14" x14ac:dyDescent="0.25">
      <c r="A240" s="13"/>
      <c r="B240" s="13"/>
      <c r="C240" s="14"/>
      <c r="D240" s="13"/>
      <c r="E240" s="13"/>
      <c r="F240" s="13"/>
      <c r="G240" s="13"/>
      <c r="H240" s="13"/>
    </row>
    <row r="241" spans="1:8" x14ac:dyDescent="0.25">
      <c r="A241" s="13"/>
      <c r="B241" s="13"/>
      <c r="C241" s="14"/>
      <c r="D241" s="13"/>
      <c r="E241" s="13"/>
      <c r="F241" s="13"/>
      <c r="G241" s="13"/>
      <c r="H241" s="13"/>
    </row>
    <row r="242" spans="1:8" x14ac:dyDescent="0.25">
      <c r="A242" s="13"/>
      <c r="B242" s="13"/>
      <c r="C242" s="14"/>
      <c r="D242" s="13"/>
      <c r="E242" s="13"/>
      <c r="F242" s="13"/>
      <c r="G242" s="13"/>
      <c r="H242" s="13"/>
    </row>
    <row r="243" spans="1:8" x14ac:dyDescent="0.25">
      <c r="A243" s="13"/>
      <c r="B243" s="13"/>
      <c r="C243" s="14"/>
      <c r="D243" s="13"/>
      <c r="E243" s="13"/>
      <c r="F243" s="13"/>
      <c r="G243" s="13"/>
      <c r="H243" s="13"/>
    </row>
    <row r="244" spans="1:8" x14ac:dyDescent="0.25">
      <c r="A244" s="13"/>
      <c r="B244" s="13"/>
      <c r="C244" s="14"/>
      <c r="D244" s="13"/>
      <c r="E244" s="13"/>
      <c r="F244" s="13"/>
      <c r="G244" s="13"/>
      <c r="H244" s="13"/>
    </row>
    <row r="245" spans="1:8" x14ac:dyDescent="0.25">
      <c r="A245" s="13"/>
      <c r="B245" s="13"/>
      <c r="C245" s="14"/>
      <c r="D245" s="13"/>
      <c r="E245" s="13"/>
      <c r="F245" s="13"/>
      <c r="G245" s="13"/>
      <c r="H245" s="13"/>
    </row>
    <row r="246" spans="1:8" x14ac:dyDescent="0.25">
      <c r="A246" s="13"/>
      <c r="B246" s="13"/>
      <c r="C246" s="14"/>
      <c r="D246" s="13"/>
      <c r="E246" s="13"/>
      <c r="F246" s="13"/>
      <c r="G246" s="13"/>
      <c r="H246" s="13"/>
    </row>
    <row r="247" spans="1:8" x14ac:dyDescent="0.25">
      <c r="A247" s="13"/>
      <c r="B247" s="13"/>
      <c r="C247" s="14"/>
      <c r="D247" s="13"/>
      <c r="E247" s="13"/>
      <c r="F247" s="13"/>
      <c r="G247" s="13"/>
      <c r="H247" s="13"/>
    </row>
    <row r="248" spans="1:8" x14ac:dyDescent="0.25">
      <c r="A248" s="13"/>
      <c r="B248" s="13"/>
      <c r="C248" s="14"/>
      <c r="D248" s="13"/>
      <c r="E248" s="13"/>
      <c r="F248" s="13"/>
      <c r="G248" s="13"/>
      <c r="H248" s="13"/>
    </row>
    <row r="249" spans="1:8" x14ac:dyDescent="0.25">
      <c r="A249" s="13"/>
      <c r="B249" s="13"/>
      <c r="C249" s="14"/>
      <c r="D249" s="13"/>
      <c r="E249" s="13"/>
      <c r="F249" s="13"/>
      <c r="G249" s="13"/>
      <c r="H249" s="13"/>
    </row>
    <row r="250" spans="1:8" x14ac:dyDescent="0.25">
      <c r="A250" s="13"/>
      <c r="B250" s="13"/>
      <c r="C250" s="14"/>
      <c r="D250" s="13"/>
      <c r="E250" s="13"/>
      <c r="F250" s="13"/>
      <c r="G250" s="13"/>
      <c r="H250" s="13"/>
    </row>
    <row r="251" spans="1:8" x14ac:dyDescent="0.25">
      <c r="A251" s="13"/>
      <c r="B251" s="13"/>
      <c r="C251" s="14"/>
      <c r="D251" s="13"/>
      <c r="E251" s="13"/>
      <c r="F251" s="13"/>
      <c r="G251" s="13"/>
      <c r="H251" s="13"/>
    </row>
    <row r="252" spans="1:8" x14ac:dyDescent="0.25">
      <c r="A252" s="13"/>
      <c r="B252" s="13"/>
      <c r="C252" s="14"/>
      <c r="D252" s="13"/>
      <c r="E252" s="13"/>
      <c r="F252" s="13"/>
      <c r="G252" s="13"/>
      <c r="H252" s="13"/>
    </row>
    <row r="253" spans="1:8" x14ac:dyDescent="0.25">
      <c r="A253" s="13"/>
      <c r="B253" s="13"/>
      <c r="C253" s="14"/>
      <c r="D253" s="13"/>
      <c r="E253" s="13"/>
      <c r="F253" s="13"/>
      <c r="G253" s="13"/>
      <c r="H253" s="13"/>
    </row>
    <row r="254" spans="1:8" x14ac:dyDescent="0.25">
      <c r="A254" s="13"/>
      <c r="B254" s="13"/>
      <c r="C254" s="14"/>
      <c r="D254" s="13"/>
      <c r="E254" s="13"/>
      <c r="F254" s="13"/>
      <c r="G254" s="13"/>
      <c r="H254" s="13"/>
    </row>
    <row r="255" spans="1:8" x14ac:dyDescent="0.25">
      <c r="A255" s="13"/>
      <c r="B255" s="13"/>
      <c r="C255" s="14"/>
      <c r="D255" s="13"/>
      <c r="E255" s="13"/>
      <c r="F255" s="13"/>
      <c r="G255" s="13"/>
      <c r="H255" s="13"/>
    </row>
    <row r="256" spans="1:8" x14ac:dyDescent="0.25">
      <c r="A256" s="13"/>
      <c r="B256" s="13"/>
      <c r="C256" s="14"/>
      <c r="D256" s="13"/>
      <c r="E256" s="13"/>
      <c r="F256" s="13"/>
      <c r="G256" s="13"/>
      <c r="H256" s="13"/>
    </row>
    <row r="257" spans="1:8" x14ac:dyDescent="0.25">
      <c r="A257" s="13"/>
      <c r="B257" s="13"/>
      <c r="C257" s="14"/>
      <c r="D257" s="13"/>
      <c r="E257" s="13"/>
      <c r="F257" s="13"/>
      <c r="G257" s="13"/>
      <c r="H257" s="13"/>
    </row>
    <row r="258" spans="1:8" x14ac:dyDescent="0.25">
      <c r="A258" s="13"/>
      <c r="B258" s="13"/>
      <c r="C258" s="14"/>
      <c r="D258" s="13"/>
      <c r="E258" s="13"/>
      <c r="F258" s="13"/>
      <c r="G258" s="13"/>
      <c r="H258" s="13"/>
    </row>
    <row r="259" spans="1:8" x14ac:dyDescent="0.25">
      <c r="A259" s="13"/>
      <c r="B259" s="13"/>
      <c r="C259" s="14"/>
      <c r="D259" s="13"/>
      <c r="E259" s="13"/>
      <c r="F259" s="13"/>
      <c r="G259" s="13"/>
      <c r="H259" s="13"/>
    </row>
    <row r="260" spans="1:8" x14ac:dyDescent="0.25">
      <c r="A260" s="13"/>
      <c r="B260" s="13"/>
      <c r="C260" s="14"/>
      <c r="D260" s="13"/>
      <c r="E260" s="13"/>
      <c r="F260" s="13"/>
      <c r="G260" s="13"/>
      <c r="H260" s="13"/>
    </row>
    <row r="261" spans="1:8" x14ac:dyDescent="0.25">
      <c r="A261" s="13"/>
      <c r="B261" s="13"/>
      <c r="C261" s="14"/>
      <c r="D261" s="13"/>
      <c r="E261" s="13"/>
      <c r="F261" s="13"/>
      <c r="G261" s="13"/>
      <c r="H261" s="13"/>
    </row>
    <row r="262" spans="1:8" x14ac:dyDescent="0.25">
      <c r="A262" s="13"/>
      <c r="B262" s="13"/>
      <c r="C262" s="14"/>
      <c r="D262" s="13"/>
      <c r="E262" s="13"/>
      <c r="F262" s="13"/>
      <c r="G262" s="13"/>
      <c r="H262" s="13"/>
    </row>
    <row r="263" spans="1:8" x14ac:dyDescent="0.25">
      <c r="A263" s="13"/>
      <c r="B263" s="13"/>
      <c r="C263" s="14"/>
      <c r="D263" s="13"/>
      <c r="E263" s="13"/>
      <c r="F263" s="13"/>
      <c r="G263" s="13"/>
      <c r="H263" s="13"/>
    </row>
    <row r="264" spans="1:8" x14ac:dyDescent="0.25">
      <c r="A264" s="13"/>
      <c r="B264" s="13"/>
      <c r="C264" s="14"/>
      <c r="D264" s="13"/>
      <c r="E264" s="13"/>
      <c r="F264" s="13"/>
      <c r="G264" s="13"/>
      <c r="H264" s="13"/>
    </row>
    <row r="265" spans="1:8" x14ac:dyDescent="0.25">
      <c r="A265" s="13"/>
      <c r="B265" s="13"/>
      <c r="C265" s="14"/>
      <c r="D265" s="13"/>
      <c r="E265" s="13"/>
      <c r="F265" s="13"/>
      <c r="G265" s="13"/>
      <c r="H265" s="13"/>
    </row>
    <row r="266" spans="1:8" x14ac:dyDescent="0.25">
      <c r="A266" s="13"/>
      <c r="B266" s="13"/>
      <c r="C266" s="14"/>
      <c r="D266" s="13"/>
      <c r="E266" s="13"/>
      <c r="F266" s="13"/>
      <c r="G266" s="13"/>
      <c r="H266" s="13"/>
    </row>
    <row r="267" spans="1:8" x14ac:dyDescent="0.25">
      <c r="A267" s="13"/>
      <c r="B267" s="13"/>
      <c r="C267" s="14"/>
      <c r="D267" s="13"/>
      <c r="E267" s="13"/>
      <c r="F267" s="13"/>
      <c r="G267" s="13"/>
      <c r="H267" s="13"/>
    </row>
    <row r="268" spans="1:8" x14ac:dyDescent="0.25">
      <c r="A268" s="13"/>
      <c r="B268" s="13"/>
      <c r="C268" s="14"/>
      <c r="D268" s="13"/>
      <c r="E268" s="13"/>
      <c r="F268" s="13"/>
      <c r="G268" s="13"/>
      <c r="H268" s="13"/>
    </row>
    <row r="269" spans="1:8" x14ac:dyDescent="0.25">
      <c r="A269" s="13"/>
      <c r="B269" s="13"/>
      <c r="C269" s="14"/>
      <c r="D269" s="13"/>
      <c r="E269" s="13"/>
      <c r="F269" s="13"/>
      <c r="G269" s="13"/>
      <c r="H269" s="13"/>
    </row>
    <row r="270" spans="1:8" x14ac:dyDescent="0.25">
      <c r="A270" s="13"/>
      <c r="B270" s="13"/>
      <c r="C270" s="14"/>
      <c r="D270" s="13"/>
      <c r="E270" s="13"/>
      <c r="F270" s="13"/>
      <c r="G270" s="13"/>
      <c r="H270" s="13"/>
    </row>
    <row r="271" spans="1:8" x14ac:dyDescent="0.25">
      <c r="A271" s="13"/>
      <c r="B271" s="13"/>
      <c r="C271" s="14"/>
      <c r="D271" s="13"/>
      <c r="E271" s="13"/>
      <c r="F271" s="13"/>
      <c r="G271" s="13"/>
      <c r="H271" s="13"/>
    </row>
    <row r="272" spans="1:8" x14ac:dyDescent="0.25">
      <c r="A272" s="13"/>
      <c r="B272" s="13"/>
      <c r="C272" s="14"/>
      <c r="D272" s="13"/>
      <c r="E272" s="13"/>
      <c r="F272" s="13"/>
      <c r="G272" s="13"/>
      <c r="H272" s="13"/>
    </row>
    <row r="273" spans="1:8" x14ac:dyDescent="0.25">
      <c r="A273" s="13"/>
      <c r="B273" s="13"/>
      <c r="C273" s="14"/>
      <c r="D273" s="13"/>
      <c r="E273" s="13"/>
      <c r="F273" s="13"/>
      <c r="G273" s="13"/>
      <c r="H273" s="13"/>
    </row>
    <row r="274" spans="1:8" x14ac:dyDescent="0.25">
      <c r="A274" s="13"/>
      <c r="B274" s="13"/>
      <c r="C274" s="14"/>
      <c r="D274" s="13"/>
      <c r="E274" s="13"/>
      <c r="F274" s="13"/>
      <c r="G274" s="13"/>
      <c r="H274" s="13"/>
    </row>
    <row r="275" spans="1:8" x14ac:dyDescent="0.25">
      <c r="A275" s="13"/>
      <c r="B275" s="13"/>
      <c r="C275" s="14"/>
      <c r="D275" s="13"/>
      <c r="E275" s="13"/>
      <c r="F275" s="13"/>
      <c r="G275" s="13"/>
      <c r="H275" s="13"/>
    </row>
    <row r="276" spans="1:8" x14ac:dyDescent="0.25">
      <c r="A276" s="13"/>
      <c r="B276" s="13"/>
      <c r="C276" s="14"/>
      <c r="D276" s="13"/>
      <c r="E276" s="13"/>
      <c r="F276" s="13"/>
      <c r="G276" s="13"/>
      <c r="H276" s="13"/>
    </row>
    <row r="277" spans="1:8" x14ac:dyDescent="0.25">
      <c r="A277" s="13"/>
      <c r="B277" s="13"/>
      <c r="C277" s="14"/>
      <c r="D277" s="13"/>
      <c r="E277" s="13"/>
      <c r="F277" s="13"/>
      <c r="G277" s="13"/>
      <c r="H277" s="13"/>
    </row>
    <row r="278" spans="1:8" x14ac:dyDescent="0.25">
      <c r="A278" s="13"/>
      <c r="B278" s="13"/>
      <c r="C278" s="14"/>
      <c r="D278" s="13"/>
      <c r="E278" s="13"/>
      <c r="F278" s="13"/>
      <c r="G278" s="13"/>
      <c r="H278" s="13"/>
    </row>
    <row r="279" spans="1:8" x14ac:dyDescent="0.25">
      <c r="A279" s="13"/>
      <c r="B279" s="13"/>
      <c r="C279" s="14"/>
      <c r="D279" s="13"/>
      <c r="E279" s="13"/>
      <c r="F279" s="13"/>
      <c r="G279" s="13"/>
      <c r="H279" s="13"/>
    </row>
    <row r="280" spans="1:8" x14ac:dyDescent="0.25">
      <c r="A280" s="13"/>
      <c r="B280" s="13"/>
      <c r="C280" s="14"/>
      <c r="D280" s="13"/>
      <c r="E280" s="13"/>
      <c r="F280" s="13"/>
      <c r="G280" s="13"/>
      <c r="H280" s="13"/>
    </row>
    <row r="281" spans="1:8" x14ac:dyDescent="0.25">
      <c r="A281" s="13"/>
      <c r="B281" s="13"/>
      <c r="C281" s="14"/>
      <c r="D281" s="13"/>
      <c r="E281" s="13"/>
      <c r="F281" s="13"/>
      <c r="G281" s="13"/>
      <c r="H281" s="13"/>
    </row>
    <row r="282" spans="1:8" x14ac:dyDescent="0.25">
      <c r="A282" s="13"/>
      <c r="B282" s="13"/>
      <c r="C282" s="14"/>
      <c r="D282" s="13"/>
      <c r="E282" s="13"/>
      <c r="F282" s="13"/>
      <c r="G282" s="13"/>
      <c r="H282" s="13"/>
    </row>
    <row r="283" spans="1:8" x14ac:dyDescent="0.25">
      <c r="A283" s="13"/>
      <c r="B283" s="13"/>
      <c r="C283" s="14"/>
      <c r="D283" s="13"/>
      <c r="E283" s="13"/>
      <c r="F283" s="13"/>
      <c r="G283" s="13"/>
      <c r="H283" s="13"/>
    </row>
    <row r="284" spans="1:8" x14ac:dyDescent="0.25">
      <c r="A284" s="13"/>
      <c r="B284" s="13"/>
      <c r="C284" s="14"/>
      <c r="D284" s="13"/>
      <c r="E284" s="13"/>
      <c r="F284" s="13"/>
      <c r="G284" s="13"/>
      <c r="H284" s="13"/>
    </row>
    <row r="285" spans="1:8" x14ac:dyDescent="0.25">
      <c r="A285" s="13"/>
      <c r="B285" s="13"/>
      <c r="C285" s="14"/>
      <c r="D285" s="13"/>
      <c r="E285" s="13"/>
      <c r="F285" s="13"/>
      <c r="G285" s="13"/>
      <c r="H285" s="13"/>
    </row>
    <row r="286" spans="1:8" x14ac:dyDescent="0.25">
      <c r="A286" s="13"/>
      <c r="B286" s="13"/>
      <c r="C286" s="14"/>
      <c r="D286" s="13"/>
      <c r="E286" s="13"/>
      <c r="F286" s="13"/>
      <c r="G286" s="13"/>
      <c r="H286" s="13"/>
    </row>
    <row r="287" spans="1:8" x14ac:dyDescent="0.25">
      <c r="A287" s="13"/>
      <c r="B287" s="13"/>
      <c r="C287" s="14"/>
      <c r="D287" s="13"/>
      <c r="E287" s="13"/>
      <c r="F287" s="13"/>
      <c r="G287" s="13"/>
      <c r="H287" s="13"/>
    </row>
    <row r="288" spans="1:8" x14ac:dyDescent="0.25">
      <c r="A288" s="13"/>
      <c r="B288" s="13"/>
      <c r="C288" s="14"/>
      <c r="D288" s="13"/>
      <c r="E288" s="13"/>
      <c r="F288" s="13"/>
      <c r="G288" s="13"/>
      <c r="H288" s="13"/>
    </row>
    <row r="289" spans="1:8" x14ac:dyDescent="0.25">
      <c r="A289" s="13"/>
      <c r="B289" s="13"/>
      <c r="C289" s="14"/>
      <c r="D289" s="13"/>
      <c r="E289" s="13"/>
      <c r="F289" s="13"/>
      <c r="G289" s="13"/>
      <c r="H289" s="13"/>
    </row>
    <row r="290" spans="1:8" x14ac:dyDescent="0.25">
      <c r="A290" s="13"/>
      <c r="B290" s="13"/>
      <c r="C290" s="14"/>
      <c r="D290" s="13"/>
      <c r="E290" s="13"/>
      <c r="F290" s="13"/>
      <c r="G290" s="13"/>
      <c r="H290" s="13"/>
    </row>
    <row r="291" spans="1:8" x14ac:dyDescent="0.25">
      <c r="A291" s="13"/>
      <c r="B291" s="13"/>
      <c r="C291" s="14"/>
      <c r="D291" s="13"/>
      <c r="E291" s="13"/>
      <c r="F291" s="13"/>
      <c r="G291" s="13"/>
      <c r="H291" s="13"/>
    </row>
    <row r="292" spans="1:8" x14ac:dyDescent="0.25">
      <c r="A292" s="13"/>
      <c r="B292" s="13"/>
      <c r="C292" s="14"/>
      <c r="D292" s="13"/>
      <c r="E292" s="13"/>
      <c r="F292" s="13"/>
      <c r="G292" s="13"/>
      <c r="H292" s="13"/>
    </row>
    <row r="293" spans="1:8" x14ac:dyDescent="0.25">
      <c r="A293" s="13"/>
      <c r="B293" s="13"/>
      <c r="C293" s="14"/>
      <c r="D293" s="13"/>
      <c r="E293" s="13"/>
      <c r="F293" s="13"/>
      <c r="G293" s="13"/>
      <c r="H293" s="13"/>
    </row>
    <row r="294" spans="1:8" x14ac:dyDescent="0.25">
      <c r="A294" s="13"/>
      <c r="B294" s="13"/>
      <c r="C294" s="14"/>
      <c r="D294" s="13"/>
      <c r="E294" s="13"/>
      <c r="F294" s="13"/>
      <c r="G294" s="13"/>
      <c r="H294" s="13"/>
    </row>
    <row r="295" spans="1:8" x14ac:dyDescent="0.25">
      <c r="A295" s="13"/>
      <c r="B295" s="13"/>
      <c r="C295" s="14"/>
      <c r="D295" s="13"/>
      <c r="E295" s="13"/>
      <c r="F295" s="13"/>
      <c r="G295" s="13"/>
      <c r="H295" s="13"/>
    </row>
    <row r="296" spans="1:8" x14ac:dyDescent="0.25">
      <c r="A296" s="13"/>
      <c r="B296" s="13"/>
      <c r="C296" s="14"/>
      <c r="D296" s="13"/>
      <c r="E296" s="13"/>
      <c r="F296" s="13"/>
      <c r="G296" s="13"/>
      <c r="H296" s="13"/>
    </row>
    <row r="297" spans="1:8" x14ac:dyDescent="0.25">
      <c r="A297" s="13"/>
      <c r="B297" s="13"/>
      <c r="C297" s="14"/>
      <c r="D297" s="13"/>
      <c r="E297" s="13"/>
      <c r="F297" s="13"/>
      <c r="G297" s="13"/>
      <c r="H297" s="13"/>
    </row>
    <row r="298" spans="1:8" x14ac:dyDescent="0.25">
      <c r="A298" s="13"/>
      <c r="B298" s="13"/>
      <c r="C298" s="14"/>
      <c r="D298" s="13"/>
      <c r="E298" s="13"/>
      <c r="F298" s="13"/>
      <c r="G298" s="13"/>
      <c r="H298" s="13"/>
    </row>
    <row r="299" spans="1:8" x14ac:dyDescent="0.25">
      <c r="A299" s="13"/>
      <c r="B299" s="13"/>
      <c r="C299" s="14"/>
      <c r="D299" s="13"/>
      <c r="E299" s="13"/>
      <c r="F299" s="13"/>
      <c r="G299" s="13"/>
      <c r="H299" s="13"/>
    </row>
    <row r="300" spans="1:8" x14ac:dyDescent="0.25">
      <c r="A300" s="13"/>
      <c r="B300" s="13"/>
      <c r="C300" s="14"/>
      <c r="D300" s="13"/>
      <c r="E300" s="13"/>
      <c r="F300" s="13"/>
      <c r="G300" s="13"/>
      <c r="H300" s="13"/>
    </row>
    <row r="301" spans="1:8" x14ac:dyDescent="0.25">
      <c r="A301" s="13"/>
      <c r="B301" s="13"/>
      <c r="C301" s="14"/>
      <c r="D301" s="13"/>
      <c r="E301" s="13"/>
      <c r="F301" s="13"/>
      <c r="G301" s="13"/>
      <c r="H301" s="13"/>
    </row>
    <row r="302" spans="1:8" x14ac:dyDescent="0.25">
      <c r="A302" s="13"/>
      <c r="B302" s="13"/>
      <c r="C302" s="14"/>
      <c r="D302" s="13"/>
      <c r="E302" s="13"/>
      <c r="F302" s="13"/>
      <c r="G302" s="13"/>
      <c r="H302" s="13"/>
    </row>
    <row r="303" spans="1:8" x14ac:dyDescent="0.25">
      <c r="A303" s="13"/>
      <c r="B303" s="13"/>
      <c r="C303" s="14"/>
      <c r="D303" s="13"/>
      <c r="E303" s="13"/>
      <c r="F303" s="13"/>
      <c r="G303" s="13"/>
      <c r="H303" s="13"/>
    </row>
    <row r="304" spans="1:8" x14ac:dyDescent="0.25">
      <c r="A304" s="13"/>
      <c r="B304" s="13"/>
      <c r="C304" s="14"/>
      <c r="D304" s="13"/>
      <c r="E304" s="13"/>
      <c r="F304" s="13"/>
      <c r="G304" s="13"/>
      <c r="H304" s="13"/>
    </row>
    <row r="305" spans="1:8" x14ac:dyDescent="0.25">
      <c r="A305" s="13"/>
      <c r="B305" s="13"/>
      <c r="C305" s="14"/>
      <c r="D305" s="13"/>
      <c r="E305" s="13"/>
      <c r="F305" s="13"/>
      <c r="G305" s="13"/>
      <c r="H305" s="13"/>
    </row>
    <row r="306" spans="1:8" x14ac:dyDescent="0.25">
      <c r="A306" s="13"/>
      <c r="B306" s="13"/>
      <c r="C306" s="14"/>
      <c r="D306" s="13"/>
      <c r="E306" s="13"/>
      <c r="F306" s="13"/>
      <c r="G306" s="13"/>
      <c r="H306" s="13"/>
    </row>
    <row r="307" spans="1:8" x14ac:dyDescent="0.25">
      <c r="A307" s="13"/>
      <c r="B307" s="13"/>
      <c r="C307" s="14"/>
      <c r="D307" s="13"/>
      <c r="E307" s="13"/>
      <c r="F307" s="13"/>
      <c r="G307" s="13"/>
      <c r="H307" s="13"/>
    </row>
    <row r="308" spans="1:8" x14ac:dyDescent="0.25">
      <c r="A308" s="13"/>
      <c r="B308" s="13"/>
      <c r="C308" s="13"/>
      <c r="D308" s="13"/>
      <c r="E308" s="13"/>
      <c r="F308" s="13"/>
      <c r="G308" s="13"/>
      <c r="H308" s="13"/>
    </row>
    <row r="309" spans="1:8" x14ac:dyDescent="0.25">
      <c r="A309" s="13"/>
      <c r="B309" s="13"/>
      <c r="C309" s="13"/>
      <c r="D309" s="13"/>
      <c r="E309" s="13"/>
      <c r="F309" s="13"/>
      <c r="G309" s="13"/>
      <c r="H309" s="13"/>
    </row>
    <row r="310" spans="1:8" x14ac:dyDescent="0.25">
      <c r="A310" s="13"/>
      <c r="B310" s="13"/>
      <c r="C310" s="13"/>
      <c r="D310" s="13"/>
      <c r="E310" s="13"/>
      <c r="F310" s="13"/>
      <c r="G310" s="13"/>
      <c r="H310" s="13"/>
    </row>
    <row r="311" spans="1:8" x14ac:dyDescent="0.25">
      <c r="A311" s="13"/>
      <c r="B311" s="13"/>
      <c r="C311" s="13"/>
      <c r="D311" s="13"/>
      <c r="E311" s="13"/>
      <c r="F311" s="13"/>
      <c r="G311" s="13"/>
      <c r="H311" s="13"/>
    </row>
    <row r="312" spans="1:8" x14ac:dyDescent="0.25">
      <c r="A312" s="13"/>
      <c r="B312" s="13"/>
      <c r="C312" s="13"/>
      <c r="D312" s="13"/>
      <c r="E312" s="13"/>
      <c r="F312" s="13"/>
      <c r="G312" s="13"/>
      <c r="H312" s="13"/>
    </row>
    <row r="313" spans="1:8" x14ac:dyDescent="0.25">
      <c r="A313" s="13"/>
      <c r="B313" s="13"/>
      <c r="C313" s="13"/>
      <c r="D313" s="13"/>
      <c r="E313" s="13"/>
      <c r="F313" s="13"/>
      <c r="G313" s="13"/>
      <c r="H313" s="13"/>
    </row>
    <row r="314" spans="1:8" x14ac:dyDescent="0.25">
      <c r="A314" s="13"/>
      <c r="B314" s="13"/>
      <c r="C314" s="13"/>
      <c r="D314" s="13"/>
      <c r="E314" s="13"/>
      <c r="F314" s="13"/>
      <c r="G314" s="13"/>
      <c r="H314" s="13"/>
    </row>
    <row r="315" spans="1:8" x14ac:dyDescent="0.25">
      <c r="A315" s="13"/>
      <c r="B315" s="13"/>
      <c r="C315" s="13"/>
      <c r="D315" s="13"/>
      <c r="E315" s="13"/>
      <c r="F315" s="13"/>
      <c r="G315" s="13"/>
      <c r="H315" s="13"/>
    </row>
    <row r="316" spans="1:8" x14ac:dyDescent="0.25">
      <c r="A316" s="13"/>
      <c r="B316" s="13"/>
      <c r="C316" s="13"/>
      <c r="D316" s="13"/>
      <c r="E316" s="13"/>
      <c r="F316" s="13"/>
      <c r="G316" s="13"/>
      <c r="H316" s="13"/>
    </row>
    <row r="317" spans="1:8" x14ac:dyDescent="0.25">
      <c r="A317" s="13"/>
      <c r="B317" s="13"/>
      <c r="C317" s="13"/>
      <c r="D317" s="13"/>
      <c r="E317" s="13"/>
      <c r="F317" s="13"/>
      <c r="G317" s="13"/>
      <c r="H317" s="13"/>
    </row>
    <row r="318" spans="1:8" x14ac:dyDescent="0.25">
      <c r="A318" s="13"/>
      <c r="B318" s="13"/>
      <c r="C318" s="13"/>
      <c r="D318" s="13"/>
      <c r="E318" s="13"/>
      <c r="F318" s="13"/>
      <c r="G318" s="13"/>
      <c r="H318" s="13"/>
    </row>
    <row r="319" spans="1:8" x14ac:dyDescent="0.25">
      <c r="A319" s="13"/>
      <c r="B319" s="13"/>
      <c r="C319" s="13"/>
      <c r="D319" s="13"/>
      <c r="E319" s="13"/>
      <c r="F319" s="13"/>
      <c r="G319" s="13"/>
      <c r="H319" s="13"/>
    </row>
    <row r="320" spans="1:8" x14ac:dyDescent="0.25">
      <c r="A320" s="13"/>
      <c r="B320" s="13"/>
      <c r="C320" s="13"/>
      <c r="D320" s="13"/>
      <c r="E320" s="13"/>
      <c r="F320" s="13"/>
      <c r="G320" s="13"/>
      <c r="H320" s="13"/>
    </row>
    <row r="321" spans="1:8" x14ac:dyDescent="0.25">
      <c r="A321" s="13"/>
      <c r="B321" s="13"/>
      <c r="C321" s="13"/>
      <c r="D321" s="13"/>
      <c r="E321" s="13"/>
      <c r="F321" s="13"/>
      <c r="G321" s="13"/>
      <c r="H321" s="13"/>
    </row>
    <row r="322" spans="1:8" x14ac:dyDescent="0.25">
      <c r="A322" s="13"/>
      <c r="B322" s="13"/>
      <c r="C322" s="13"/>
      <c r="D322" s="13"/>
      <c r="E322" s="13"/>
      <c r="F322" s="13"/>
      <c r="G322" s="13"/>
      <c r="H322" s="13"/>
    </row>
    <row r="323" spans="1:8" x14ac:dyDescent="0.25">
      <c r="A323" s="13"/>
      <c r="B323" s="13"/>
      <c r="C323" s="13"/>
      <c r="D323" s="13"/>
      <c r="E323" s="13"/>
      <c r="F323" s="13"/>
      <c r="G323" s="13"/>
      <c r="H323" s="13"/>
    </row>
    <row r="324" spans="1:8" x14ac:dyDescent="0.25">
      <c r="A324" s="13"/>
      <c r="B324" s="13"/>
      <c r="C324" s="13"/>
      <c r="D324" s="13"/>
      <c r="E324" s="13"/>
      <c r="F324" s="13"/>
      <c r="G324" s="13"/>
      <c r="H324" s="13"/>
    </row>
    <row r="325" spans="1:8" x14ac:dyDescent="0.25">
      <c r="A325" s="13"/>
      <c r="B325" s="13"/>
      <c r="C325" s="13"/>
      <c r="D325" s="13"/>
      <c r="E325" s="13"/>
      <c r="F325" s="13"/>
      <c r="G325" s="13"/>
      <c r="H325" s="13"/>
    </row>
    <row r="326" spans="1:8" x14ac:dyDescent="0.25">
      <c r="A326" s="13"/>
      <c r="B326" s="13"/>
      <c r="C326" s="13"/>
      <c r="D326" s="13"/>
      <c r="E326" s="13"/>
      <c r="F326" s="13"/>
      <c r="G326" s="13"/>
      <c r="H326" s="13"/>
    </row>
    <row r="327" spans="1:8" x14ac:dyDescent="0.25">
      <c r="A327" s="13"/>
      <c r="B327" s="13"/>
      <c r="C327" s="13"/>
      <c r="D327" s="13"/>
      <c r="E327" s="13"/>
      <c r="F327" s="13"/>
      <c r="G327" s="13"/>
      <c r="H327" s="13"/>
    </row>
    <row r="328" spans="1:8" x14ac:dyDescent="0.25">
      <c r="A328" s="13"/>
      <c r="B328" s="13"/>
      <c r="C328" s="13"/>
      <c r="D328" s="13"/>
      <c r="E328" s="13"/>
      <c r="F328" s="13"/>
      <c r="G328" s="13"/>
      <c r="H328" s="13"/>
    </row>
    <row r="329" spans="1:8" x14ac:dyDescent="0.25">
      <c r="A329" s="13"/>
      <c r="B329" s="13"/>
      <c r="C329" s="13"/>
      <c r="D329" s="13"/>
      <c r="E329" s="13"/>
      <c r="F329" s="13"/>
      <c r="G329" s="13"/>
      <c r="H329" s="13"/>
    </row>
    <row r="330" spans="1:8" x14ac:dyDescent="0.25">
      <c r="A330" s="13"/>
      <c r="B330" s="13"/>
      <c r="C330" s="13"/>
      <c r="D330" s="13"/>
      <c r="E330" s="13"/>
      <c r="F330" s="13"/>
      <c r="G330" s="13"/>
      <c r="H330" s="13"/>
    </row>
    <row r="331" spans="1:8" x14ac:dyDescent="0.25">
      <c r="A331" s="13"/>
      <c r="B331" s="13"/>
      <c r="C331" s="13"/>
      <c r="D331" s="13"/>
      <c r="E331" s="13"/>
      <c r="F331" s="13"/>
      <c r="G331" s="13"/>
      <c r="H331" s="13"/>
    </row>
    <row r="332" spans="1:8" x14ac:dyDescent="0.25">
      <c r="A332" s="13"/>
      <c r="B332" s="13"/>
      <c r="C332" s="13"/>
      <c r="D332" s="13"/>
      <c r="E332" s="13"/>
      <c r="F332" s="13"/>
      <c r="G332" s="13"/>
      <c r="H332" s="13"/>
    </row>
    <row r="333" spans="1:8" x14ac:dyDescent="0.25">
      <c r="A333" s="13"/>
      <c r="B333" s="13"/>
      <c r="C333" s="13"/>
      <c r="D333" s="13"/>
      <c r="E333" s="13"/>
      <c r="F333" s="13"/>
      <c r="G333" s="13"/>
      <c r="H333" s="13"/>
    </row>
    <row r="334" spans="1:8" x14ac:dyDescent="0.25">
      <c r="A334" s="13"/>
      <c r="B334" s="13"/>
      <c r="C334" s="13"/>
      <c r="D334" s="13"/>
      <c r="E334" s="13"/>
      <c r="F334" s="13"/>
      <c r="G334" s="13"/>
      <c r="H334" s="13"/>
    </row>
    <row r="335" spans="1:8" x14ac:dyDescent="0.25">
      <c r="A335" s="13"/>
      <c r="B335" s="13"/>
      <c r="C335" s="13"/>
      <c r="D335" s="13"/>
      <c r="E335" s="13"/>
      <c r="F335" s="13"/>
      <c r="G335" s="13"/>
      <c r="H335" s="13"/>
    </row>
    <row r="336" spans="1:8" x14ac:dyDescent="0.25">
      <c r="A336" s="13"/>
      <c r="B336" s="13"/>
      <c r="C336" s="13"/>
      <c r="D336" s="13"/>
      <c r="E336" s="13"/>
      <c r="F336" s="13"/>
      <c r="G336" s="13"/>
      <c r="H336" s="13"/>
    </row>
    <row r="337" spans="1:8" x14ac:dyDescent="0.25">
      <c r="A337" s="13"/>
      <c r="B337" s="13"/>
      <c r="C337" s="13"/>
      <c r="D337" s="13"/>
      <c r="E337" s="13"/>
      <c r="F337" s="13"/>
      <c r="G337" s="13"/>
      <c r="H337" s="13"/>
    </row>
    <row r="338" spans="1:8" x14ac:dyDescent="0.25">
      <c r="A338" s="13"/>
      <c r="B338" s="13"/>
      <c r="C338" s="13"/>
      <c r="D338" s="13"/>
      <c r="E338" s="13"/>
      <c r="F338" s="13"/>
      <c r="G338" s="13"/>
      <c r="H338" s="13"/>
    </row>
    <row r="339" spans="1:8" x14ac:dyDescent="0.25">
      <c r="A339" s="13"/>
      <c r="B339" s="13"/>
      <c r="C339" s="13"/>
      <c r="D339" s="13"/>
      <c r="E339" s="13"/>
      <c r="F339" s="13"/>
      <c r="G339" s="13"/>
      <c r="H339" s="13"/>
    </row>
    <row r="340" spans="1:8" x14ac:dyDescent="0.25">
      <c r="A340" s="13"/>
      <c r="B340" s="13"/>
      <c r="C340" s="13"/>
      <c r="D340" s="13"/>
      <c r="E340" s="13"/>
      <c r="F340" s="13"/>
      <c r="G340" s="13"/>
      <c r="H340" s="13"/>
    </row>
    <row r="341" spans="1:8" x14ac:dyDescent="0.25">
      <c r="A341" s="13"/>
      <c r="B341" s="13"/>
      <c r="C341" s="13"/>
      <c r="D341" s="13"/>
      <c r="E341" s="13"/>
      <c r="F341" s="13"/>
      <c r="G341" s="13"/>
      <c r="H341" s="13"/>
    </row>
    <row r="342" spans="1:8" x14ac:dyDescent="0.25">
      <c r="A342" s="13"/>
      <c r="B342" s="13"/>
      <c r="C342" s="13"/>
      <c r="D342" s="13"/>
      <c r="E342" s="13"/>
      <c r="F342" s="13"/>
      <c r="G342" s="13"/>
      <c r="H342" s="13"/>
    </row>
    <row r="343" spans="1:8" x14ac:dyDescent="0.25">
      <c r="A343" s="13"/>
      <c r="B343" s="13"/>
      <c r="C343" s="13"/>
      <c r="D343" s="13"/>
      <c r="E343" s="13"/>
      <c r="F343" s="13"/>
      <c r="G343" s="13"/>
      <c r="H343" s="13"/>
    </row>
    <row r="344" spans="1:8" x14ac:dyDescent="0.25">
      <c r="A344" s="13"/>
      <c r="B344" s="13"/>
      <c r="C344" s="13"/>
      <c r="D344" s="13"/>
      <c r="E344" s="13"/>
      <c r="F344" s="13"/>
      <c r="G344" s="13"/>
      <c r="H344" s="13"/>
    </row>
    <row r="345" spans="1:8" x14ac:dyDescent="0.25">
      <c r="A345" s="13"/>
      <c r="B345" s="13"/>
      <c r="C345" s="13"/>
      <c r="D345" s="13"/>
      <c r="E345" s="13"/>
      <c r="F345" s="13"/>
      <c r="G345" s="13"/>
      <c r="H345" s="13"/>
    </row>
    <row r="346" spans="1:8" x14ac:dyDescent="0.25">
      <c r="A346" s="13"/>
      <c r="B346" s="13"/>
      <c r="C346" s="13"/>
      <c r="D346" s="13"/>
      <c r="E346" s="13"/>
      <c r="F346" s="13"/>
      <c r="G346" s="13"/>
      <c r="H346" s="13"/>
    </row>
    <row r="347" spans="1:8" x14ac:dyDescent="0.25">
      <c r="A347" s="13"/>
      <c r="B347" s="13"/>
      <c r="C347" s="13"/>
      <c r="D347" s="13"/>
      <c r="E347" s="13"/>
      <c r="F347" s="13"/>
      <c r="G347" s="13"/>
      <c r="H347" s="13"/>
    </row>
    <row r="348" spans="1:8" x14ac:dyDescent="0.25">
      <c r="A348" s="13"/>
      <c r="B348" s="13"/>
      <c r="C348" s="13"/>
      <c r="D348" s="13"/>
      <c r="E348" s="13"/>
      <c r="F348" s="13"/>
      <c r="G348" s="13"/>
      <c r="H348" s="13"/>
    </row>
    <row r="349" spans="1:8" x14ac:dyDescent="0.25">
      <c r="A349" s="13"/>
      <c r="B349" s="13"/>
      <c r="C349" s="13"/>
      <c r="D349" s="13"/>
      <c r="E349" s="13"/>
      <c r="F349" s="13"/>
      <c r="G349" s="13"/>
      <c r="H349" s="13"/>
    </row>
    <row r="350" spans="1:8" x14ac:dyDescent="0.25">
      <c r="A350" s="13"/>
      <c r="B350" s="13"/>
      <c r="C350" s="13"/>
      <c r="D350" s="13"/>
      <c r="E350" s="13"/>
      <c r="F350" s="13"/>
      <c r="G350" s="13"/>
      <c r="H350" s="13"/>
    </row>
    <row r="351" spans="1:8" x14ac:dyDescent="0.25">
      <c r="A351" s="13"/>
      <c r="B351" s="13"/>
      <c r="C351" s="13"/>
      <c r="D351" s="13"/>
      <c r="E351" s="13"/>
      <c r="F351" s="13"/>
      <c r="G351" s="13"/>
      <c r="H351" s="13"/>
    </row>
    <row r="352" spans="1:8" x14ac:dyDescent="0.25">
      <c r="A352" s="13"/>
      <c r="B352" s="13"/>
      <c r="C352" s="13"/>
      <c r="D352" s="13"/>
      <c r="E352" s="13"/>
      <c r="F352" s="13"/>
      <c r="G352" s="13"/>
      <c r="H352" s="13"/>
    </row>
    <row r="353" spans="1:8" x14ac:dyDescent="0.25">
      <c r="A353" s="13"/>
      <c r="B353" s="13"/>
      <c r="C353" s="13"/>
      <c r="D353" s="13"/>
      <c r="E353" s="13"/>
      <c r="F353" s="13"/>
      <c r="G353" s="13"/>
      <c r="H353" s="13"/>
    </row>
    <row r="354" spans="1:8" x14ac:dyDescent="0.25">
      <c r="A354" s="13"/>
      <c r="B354" s="13"/>
      <c r="C354" s="13"/>
      <c r="D354" s="13"/>
      <c r="E354" s="13"/>
      <c r="F354" s="13"/>
      <c r="G354" s="13"/>
      <c r="H354" s="13"/>
    </row>
    <row r="355" spans="1:8" x14ac:dyDescent="0.25">
      <c r="A355" s="13"/>
      <c r="B355" s="13"/>
      <c r="C355" s="13"/>
      <c r="D355" s="13"/>
      <c r="E355" s="13"/>
      <c r="F355" s="13"/>
      <c r="G355" s="13"/>
      <c r="H355" s="13"/>
    </row>
    <row r="356" spans="1:8" x14ac:dyDescent="0.25">
      <c r="A356" s="13"/>
      <c r="B356" s="13"/>
      <c r="C356" s="13"/>
      <c r="D356" s="13"/>
      <c r="E356" s="13"/>
      <c r="F356" s="13"/>
      <c r="G356" s="13"/>
      <c r="H356" s="13"/>
    </row>
    <row r="357" spans="1:8" x14ac:dyDescent="0.25">
      <c r="A357" s="13"/>
      <c r="B357" s="13"/>
      <c r="C357" s="13"/>
      <c r="D357" s="13"/>
      <c r="E357" s="13"/>
      <c r="F357" s="13"/>
      <c r="G357" s="13"/>
      <c r="H357" s="13"/>
    </row>
    <row r="358" spans="1:8" x14ac:dyDescent="0.25">
      <c r="A358" s="13"/>
      <c r="B358" s="13"/>
      <c r="C358" s="13"/>
      <c r="D358" s="13"/>
      <c r="E358" s="13"/>
      <c r="F358" s="13"/>
      <c r="G358" s="13"/>
      <c r="H358" s="13"/>
    </row>
    <row r="359" spans="1:8" x14ac:dyDescent="0.25">
      <c r="A359" s="13"/>
      <c r="B359" s="13"/>
      <c r="C359" s="13"/>
      <c r="D359" s="13"/>
      <c r="E359" s="13"/>
      <c r="F359" s="13"/>
      <c r="G359" s="13"/>
      <c r="H359" s="13"/>
    </row>
    <row r="360" spans="1:8" x14ac:dyDescent="0.25">
      <c r="A360" s="13"/>
      <c r="B360" s="13"/>
      <c r="C360" s="13"/>
      <c r="D360" s="13"/>
      <c r="E360" s="13"/>
      <c r="F360" s="13"/>
      <c r="G360" s="13"/>
      <c r="H360" s="13"/>
    </row>
    <row r="361" spans="1:8" x14ac:dyDescent="0.25">
      <c r="A361" s="13"/>
      <c r="B361" s="13"/>
      <c r="C361" s="13"/>
      <c r="D361" s="13"/>
      <c r="E361" s="13"/>
      <c r="F361" s="13"/>
      <c r="G361" s="13"/>
      <c r="H361" s="13"/>
    </row>
    <row r="362" spans="1:8" x14ac:dyDescent="0.25">
      <c r="A362" s="13"/>
      <c r="B362" s="13"/>
      <c r="C362" s="13"/>
      <c r="D362" s="13"/>
      <c r="E362" s="13"/>
      <c r="F362" s="13"/>
      <c r="G362" s="13"/>
      <c r="H362" s="13"/>
    </row>
    <row r="363" spans="1:8" x14ac:dyDescent="0.25">
      <c r="A363" s="13"/>
      <c r="B363" s="13"/>
      <c r="C363" s="13"/>
      <c r="D363" s="13"/>
      <c r="E363" s="13"/>
      <c r="F363" s="13"/>
      <c r="G363" s="13"/>
      <c r="H363" s="13"/>
    </row>
    <row r="364" spans="1:8" x14ac:dyDescent="0.25">
      <c r="A364" s="13"/>
      <c r="B364" s="13"/>
      <c r="C364" s="13"/>
      <c r="D364" s="13"/>
      <c r="E364" s="13"/>
      <c r="F364" s="13"/>
      <c r="G364" s="13"/>
      <c r="H364" s="13"/>
    </row>
    <row r="365" spans="1:8" x14ac:dyDescent="0.25">
      <c r="A365" s="13"/>
      <c r="B365" s="13"/>
      <c r="C365" s="13"/>
      <c r="D365" s="13"/>
      <c r="E365" s="13"/>
      <c r="F365" s="13"/>
      <c r="G365" s="13"/>
      <c r="H365" s="13"/>
    </row>
    <row r="366" spans="1:8" x14ac:dyDescent="0.25">
      <c r="A366" s="13"/>
      <c r="B366" s="13"/>
      <c r="C366" s="13"/>
      <c r="D366" s="13"/>
      <c r="E366" s="13"/>
      <c r="F366" s="13"/>
      <c r="G366" s="13"/>
      <c r="H366" s="13"/>
    </row>
    <row r="367" spans="1:8" x14ac:dyDescent="0.25">
      <c r="A367" s="13"/>
      <c r="B367" s="13"/>
      <c r="C367" s="13"/>
      <c r="D367" s="13"/>
      <c r="E367" s="13"/>
      <c r="F367" s="13"/>
      <c r="G367" s="13"/>
      <c r="H367" s="13"/>
    </row>
    <row r="368" spans="1:8" x14ac:dyDescent="0.25">
      <c r="A368" s="13"/>
      <c r="B368" s="13"/>
      <c r="C368" s="13"/>
      <c r="D368" s="13"/>
      <c r="E368" s="13"/>
      <c r="F368" s="13"/>
      <c r="G368" s="13"/>
      <c r="H368" s="13"/>
    </row>
    <row r="369" spans="1:8" x14ac:dyDescent="0.25">
      <c r="A369" s="13"/>
      <c r="B369" s="13"/>
      <c r="C369" s="13"/>
      <c r="D369" s="13"/>
      <c r="E369" s="13"/>
      <c r="F369" s="13"/>
      <c r="G369" s="13"/>
      <c r="H369" s="13"/>
    </row>
    <row r="370" spans="1:8" x14ac:dyDescent="0.25">
      <c r="A370" s="13"/>
      <c r="B370" s="13"/>
      <c r="C370" s="13"/>
      <c r="D370" s="13"/>
      <c r="E370" s="13"/>
      <c r="F370" s="13"/>
      <c r="G370" s="13"/>
      <c r="H370" s="13"/>
    </row>
    <row r="371" spans="1:8" x14ac:dyDescent="0.25">
      <c r="A371" s="13"/>
      <c r="B371" s="13"/>
      <c r="C371" s="13"/>
      <c r="D371" s="13"/>
      <c r="E371" s="13"/>
      <c r="F371" s="13"/>
      <c r="G371" s="13"/>
      <c r="H371" s="13"/>
    </row>
    <row r="372" spans="1:8" x14ac:dyDescent="0.25">
      <c r="A372" s="13"/>
      <c r="B372" s="13"/>
      <c r="C372" s="13"/>
      <c r="D372" s="13"/>
      <c r="E372" s="13"/>
      <c r="F372" s="13"/>
      <c r="G372" s="13"/>
      <c r="H372" s="13"/>
    </row>
    <row r="373" spans="1:8" x14ac:dyDescent="0.25">
      <c r="A373" s="13"/>
      <c r="B373" s="13"/>
      <c r="C373" s="13"/>
      <c r="D373" s="13"/>
      <c r="E373" s="13"/>
      <c r="F373" s="13"/>
      <c r="G373" s="13"/>
      <c r="H373" s="13"/>
    </row>
    <row r="374" spans="1:8" x14ac:dyDescent="0.25">
      <c r="A374" s="13"/>
      <c r="B374" s="13"/>
      <c r="C374" s="13"/>
      <c r="D374" s="13"/>
      <c r="E374" s="13"/>
      <c r="F374" s="13"/>
      <c r="G374" s="13"/>
      <c r="H374" s="13"/>
    </row>
    <row r="375" spans="1:8" x14ac:dyDescent="0.25">
      <c r="A375" s="13"/>
      <c r="B375" s="13"/>
      <c r="C375" s="13"/>
      <c r="D375" s="13"/>
      <c r="E375" s="13"/>
      <c r="F375" s="13"/>
      <c r="G375" s="13"/>
      <c r="H375" s="13"/>
    </row>
    <row r="376" spans="1:8" x14ac:dyDescent="0.25">
      <c r="A376" s="13"/>
      <c r="B376" s="13"/>
      <c r="C376" s="13"/>
      <c r="D376" s="13"/>
      <c r="E376" s="13"/>
      <c r="F376" s="13"/>
      <c r="G376" s="13"/>
      <c r="H376" s="13"/>
    </row>
    <row r="377" spans="1:8" x14ac:dyDescent="0.25">
      <c r="A377" s="13"/>
      <c r="B377" s="13"/>
      <c r="C377" s="13"/>
      <c r="D377" s="13"/>
      <c r="E377" s="13"/>
      <c r="F377" s="13"/>
      <c r="G377" s="13"/>
      <c r="H377" s="13"/>
    </row>
    <row r="378" spans="1:8" x14ac:dyDescent="0.25">
      <c r="A378" s="13"/>
      <c r="B378" s="13"/>
      <c r="C378" s="13"/>
      <c r="D378" s="13"/>
      <c r="E378" s="13"/>
      <c r="F378" s="13"/>
      <c r="G378" s="13"/>
      <c r="H378" s="13"/>
    </row>
    <row r="379" spans="1:8" x14ac:dyDescent="0.25">
      <c r="A379" s="13"/>
      <c r="B379" s="13"/>
      <c r="C379" s="13"/>
      <c r="D379" s="13"/>
      <c r="E379" s="13"/>
      <c r="F379" s="13"/>
      <c r="G379" s="13"/>
      <c r="H379" s="13"/>
    </row>
    <row r="380" spans="1:8" x14ac:dyDescent="0.25">
      <c r="A380" s="13"/>
      <c r="B380" s="13"/>
      <c r="C380" s="13"/>
      <c r="D380" s="13"/>
      <c r="E380" s="13"/>
      <c r="F380" s="13"/>
      <c r="G380" s="13"/>
      <c r="H380" s="13"/>
    </row>
    <row r="381" spans="1:8" x14ac:dyDescent="0.25">
      <c r="A381" s="13"/>
      <c r="B381" s="13"/>
      <c r="C381" s="13"/>
      <c r="D381" s="13"/>
      <c r="E381" s="13"/>
      <c r="F381" s="13"/>
      <c r="G381" s="13"/>
      <c r="H381" s="13"/>
    </row>
    <row r="382" spans="1:8" x14ac:dyDescent="0.25">
      <c r="A382" s="13"/>
      <c r="B382" s="13"/>
      <c r="C382" s="13"/>
      <c r="D382" s="13"/>
      <c r="E382" s="13"/>
      <c r="F382" s="13"/>
      <c r="G382" s="13"/>
      <c r="H382" s="13"/>
    </row>
    <row r="383" spans="1:8" x14ac:dyDescent="0.25">
      <c r="A383" s="13"/>
      <c r="B383" s="13"/>
      <c r="C383" s="13"/>
      <c r="D383" s="13"/>
      <c r="E383" s="13"/>
      <c r="F383" s="13"/>
      <c r="G383" s="13"/>
      <c r="H383" s="13"/>
    </row>
    <row r="384" spans="1:8" x14ac:dyDescent="0.25">
      <c r="A384" s="13"/>
      <c r="B384" s="13"/>
      <c r="C384" s="13"/>
      <c r="D384" s="13"/>
      <c r="E384" s="13"/>
      <c r="F384" s="13"/>
      <c r="G384" s="13"/>
      <c r="H384" s="13"/>
    </row>
    <row r="385" spans="1:8" x14ac:dyDescent="0.25">
      <c r="A385" s="13"/>
      <c r="B385" s="13"/>
      <c r="C385" s="13"/>
      <c r="D385" s="13"/>
      <c r="E385" s="13"/>
      <c r="F385" s="13"/>
      <c r="G385" s="13"/>
      <c r="H385" s="13"/>
    </row>
    <row r="386" spans="1:8" x14ac:dyDescent="0.25">
      <c r="A386" s="13"/>
      <c r="B386" s="13"/>
      <c r="C386" s="13"/>
      <c r="D386" s="13"/>
      <c r="E386" s="13"/>
      <c r="F386" s="13"/>
      <c r="G386" s="13"/>
      <c r="H386" s="13"/>
    </row>
    <row r="387" spans="1:8" x14ac:dyDescent="0.25">
      <c r="A387" s="13"/>
      <c r="B387" s="13"/>
      <c r="C387" s="13"/>
      <c r="D387" s="13"/>
      <c r="E387" s="13"/>
      <c r="F387" s="13"/>
      <c r="G387" s="13"/>
      <c r="H387" s="13"/>
    </row>
    <row r="388" spans="1:8" x14ac:dyDescent="0.25">
      <c r="A388" s="13"/>
      <c r="B388" s="13"/>
      <c r="C388" s="13"/>
      <c r="D388" s="13"/>
      <c r="E388" s="13"/>
      <c r="F388" s="13"/>
      <c r="G388" s="13"/>
      <c r="H388" s="13"/>
    </row>
    <row r="389" spans="1:8" x14ac:dyDescent="0.25">
      <c r="A389" s="13"/>
      <c r="B389" s="13"/>
      <c r="C389" s="13"/>
      <c r="D389" s="13"/>
      <c r="E389" s="13"/>
      <c r="F389" s="13"/>
      <c r="G389" s="13"/>
      <c r="H389" s="13"/>
    </row>
    <row r="390" spans="1:8" x14ac:dyDescent="0.25">
      <c r="A390" s="13"/>
      <c r="B390" s="13"/>
      <c r="C390" s="13"/>
      <c r="D390" s="13"/>
      <c r="E390" s="13"/>
      <c r="F390" s="13"/>
      <c r="G390" s="13"/>
      <c r="H390" s="13"/>
    </row>
    <row r="391" spans="1:8" x14ac:dyDescent="0.25">
      <c r="A391" s="13"/>
      <c r="B391" s="13"/>
      <c r="C391" s="13"/>
      <c r="D391" s="13"/>
      <c r="E391" s="13"/>
      <c r="F391" s="13"/>
      <c r="G391" s="13"/>
      <c r="H391" s="13"/>
    </row>
    <row r="392" spans="1:8" x14ac:dyDescent="0.25">
      <c r="A392" s="13"/>
      <c r="B392" s="13"/>
      <c r="C392" s="13"/>
      <c r="D392" s="13"/>
      <c r="E392" s="13"/>
      <c r="F392" s="13"/>
      <c r="G392" s="13"/>
      <c r="H392" s="13"/>
    </row>
    <row r="393" spans="1:8" x14ac:dyDescent="0.25">
      <c r="A393" s="13"/>
      <c r="B393" s="13"/>
      <c r="C393" s="13"/>
      <c r="D393" s="13"/>
      <c r="E393" s="13"/>
      <c r="F393" s="13"/>
      <c r="G393" s="13"/>
      <c r="H393" s="13"/>
    </row>
    <row r="394" spans="1:8" x14ac:dyDescent="0.25">
      <c r="A394" s="13"/>
      <c r="B394" s="13"/>
      <c r="C394" s="13"/>
      <c r="D394" s="13"/>
      <c r="E394" s="13"/>
      <c r="F394" s="13"/>
      <c r="G394" s="13"/>
      <c r="H394" s="13"/>
    </row>
    <row r="395" spans="1:8" x14ac:dyDescent="0.25">
      <c r="A395" s="13"/>
      <c r="B395" s="13"/>
      <c r="C395" s="13"/>
      <c r="D395" s="13"/>
      <c r="E395" s="13"/>
      <c r="F395" s="13"/>
      <c r="G395" s="13"/>
      <c r="H395" s="13"/>
    </row>
    <row r="396" spans="1:8" x14ac:dyDescent="0.25">
      <c r="A396" s="13"/>
      <c r="B396" s="13"/>
      <c r="C396" s="13"/>
      <c r="D396" s="13"/>
      <c r="E396" s="13"/>
      <c r="F396" s="13"/>
      <c r="G396" s="13"/>
      <c r="H396" s="13"/>
    </row>
    <row r="397" spans="1:8" x14ac:dyDescent="0.25">
      <c r="A397" s="13"/>
      <c r="B397" s="13"/>
      <c r="C397" s="13"/>
      <c r="D397" s="13"/>
      <c r="E397" s="13"/>
      <c r="F397" s="13"/>
      <c r="G397" s="13"/>
      <c r="H397" s="13"/>
    </row>
    <row r="398" spans="1:8" x14ac:dyDescent="0.25">
      <c r="A398" s="13"/>
      <c r="B398" s="13"/>
      <c r="C398" s="13"/>
      <c r="D398" s="13"/>
      <c r="E398" s="13"/>
      <c r="F398" s="13"/>
      <c r="G398" s="13"/>
      <c r="H398" s="13"/>
    </row>
    <row r="399" spans="1:8" x14ac:dyDescent="0.25">
      <c r="A399" s="13"/>
      <c r="B399" s="13"/>
      <c r="C399" s="13"/>
      <c r="D399" s="13"/>
      <c r="E399" s="13"/>
      <c r="F399" s="13"/>
      <c r="G399" s="13"/>
      <c r="H399" s="13"/>
    </row>
    <row r="400" spans="1:8" x14ac:dyDescent="0.25">
      <c r="A400" s="13"/>
      <c r="B400" s="13"/>
      <c r="C400" s="13"/>
      <c r="D400" s="13"/>
      <c r="E400" s="13"/>
      <c r="F400" s="13"/>
      <c r="G400" s="13"/>
      <c r="H400" s="13"/>
    </row>
    <row r="401" spans="1:8" x14ac:dyDescent="0.25">
      <c r="A401" s="13"/>
      <c r="B401" s="13"/>
      <c r="C401" s="13"/>
      <c r="D401" s="13"/>
      <c r="E401" s="13"/>
      <c r="F401" s="13"/>
      <c r="G401" s="13"/>
      <c r="H401" s="13"/>
    </row>
    <row r="402" spans="1:8" x14ac:dyDescent="0.25">
      <c r="A402" s="13"/>
      <c r="B402" s="13"/>
      <c r="C402" s="13"/>
      <c r="D402" s="13"/>
      <c r="E402" s="13"/>
      <c r="F402" s="13"/>
      <c r="G402" s="13"/>
      <c r="H402" s="13"/>
    </row>
    <row r="403" spans="1:8" x14ac:dyDescent="0.25">
      <c r="A403" s="13"/>
      <c r="B403" s="13"/>
      <c r="C403" s="13"/>
      <c r="D403" s="13"/>
      <c r="E403" s="13"/>
      <c r="F403" s="13"/>
      <c r="G403" s="13"/>
      <c r="H403" s="13"/>
    </row>
    <row r="404" spans="1:8" x14ac:dyDescent="0.25">
      <c r="A404" s="13"/>
      <c r="B404" s="13"/>
      <c r="C404" s="13"/>
      <c r="D404" s="13"/>
      <c r="E404" s="13"/>
      <c r="F404" s="13"/>
      <c r="G404" s="13"/>
      <c r="H404" s="13"/>
    </row>
    <row r="405" spans="1:8" x14ac:dyDescent="0.25">
      <c r="A405" s="13"/>
      <c r="B405" s="13"/>
      <c r="C405" s="13"/>
      <c r="D405" s="13"/>
      <c r="E405" s="13"/>
      <c r="F405" s="13"/>
      <c r="G405" s="13"/>
      <c r="H405" s="13"/>
    </row>
    <row r="406" spans="1:8" x14ac:dyDescent="0.25">
      <c r="A406" s="13"/>
      <c r="B406" s="13"/>
      <c r="C406" s="13"/>
      <c r="D406" s="13"/>
      <c r="E406" s="13"/>
      <c r="F406" s="13"/>
      <c r="G406" s="13"/>
      <c r="H406" s="13"/>
    </row>
    <row r="407" spans="1:8" x14ac:dyDescent="0.25">
      <c r="A407" s="13"/>
      <c r="B407" s="13"/>
      <c r="C407" s="13"/>
      <c r="D407" s="13"/>
      <c r="E407" s="13"/>
      <c r="F407" s="13"/>
      <c r="G407" s="13"/>
      <c r="H407" s="13"/>
    </row>
    <row r="408" spans="1:8" x14ac:dyDescent="0.25">
      <c r="A408" s="13"/>
      <c r="B408" s="13"/>
      <c r="C408" s="13"/>
      <c r="D408" s="13"/>
      <c r="E408" s="13"/>
      <c r="F408" s="13"/>
      <c r="G408" s="13"/>
      <c r="H408" s="13"/>
    </row>
    <row r="409" spans="1:8" x14ac:dyDescent="0.25">
      <c r="A409" s="13"/>
      <c r="B409" s="13"/>
      <c r="C409" s="13"/>
      <c r="D409" s="13"/>
      <c r="E409" s="13"/>
      <c r="F409" s="13"/>
      <c r="G409" s="13"/>
      <c r="H409" s="13"/>
    </row>
    <row r="410" spans="1:8" x14ac:dyDescent="0.25">
      <c r="A410" s="13"/>
      <c r="B410" s="13"/>
      <c r="C410" s="13"/>
      <c r="D410" s="13"/>
      <c r="E410" s="13"/>
      <c r="F410" s="13"/>
      <c r="G410" s="13"/>
      <c r="H410" s="13"/>
    </row>
    <row r="411" spans="1:8" x14ac:dyDescent="0.25">
      <c r="A411" s="13"/>
      <c r="B411" s="13"/>
      <c r="C411" s="13"/>
      <c r="D411" s="13"/>
      <c r="E411" s="13"/>
      <c r="F411" s="13"/>
      <c r="G411" s="13"/>
      <c r="H411" s="13"/>
    </row>
    <row r="412" spans="1:8" x14ac:dyDescent="0.25">
      <c r="A412" s="13"/>
      <c r="B412" s="13"/>
      <c r="C412" s="13"/>
      <c r="D412" s="13"/>
      <c r="E412" s="13"/>
      <c r="F412" s="13"/>
      <c r="G412" s="13"/>
      <c r="H412" s="13"/>
    </row>
    <row r="413" spans="1:8" x14ac:dyDescent="0.25">
      <c r="A413" s="13"/>
      <c r="B413" s="13"/>
      <c r="C413" s="13"/>
      <c r="D413" s="13"/>
      <c r="E413" s="13"/>
      <c r="F413" s="13"/>
      <c r="G413" s="13"/>
      <c r="H413" s="13"/>
    </row>
    <row r="414" spans="1:8" x14ac:dyDescent="0.25">
      <c r="A414" s="13"/>
      <c r="B414" s="13"/>
      <c r="C414" s="13"/>
      <c r="D414" s="13"/>
      <c r="E414" s="13"/>
      <c r="F414" s="13"/>
      <c r="G414" s="13"/>
      <c r="H414" s="13"/>
    </row>
    <row r="415" spans="1:8" x14ac:dyDescent="0.25">
      <c r="A415" s="13"/>
      <c r="B415" s="13"/>
      <c r="C415" s="13"/>
      <c r="D415" s="13"/>
      <c r="E415" s="13"/>
      <c r="F415" s="13"/>
      <c r="G415" s="13"/>
      <c r="H415" s="13"/>
    </row>
    <row r="416" spans="1:8" x14ac:dyDescent="0.25">
      <c r="A416" s="13"/>
      <c r="B416" s="13"/>
      <c r="C416" s="13"/>
      <c r="D416" s="13"/>
      <c r="E416" s="13"/>
      <c r="F416" s="13"/>
      <c r="G416" s="13"/>
      <c r="H416" s="13"/>
    </row>
    <row r="417" spans="1:8" x14ac:dyDescent="0.25">
      <c r="A417" s="13"/>
      <c r="B417" s="13"/>
      <c r="C417" s="13"/>
      <c r="D417" s="13"/>
      <c r="E417" s="13"/>
      <c r="F417" s="13"/>
      <c r="G417" s="13"/>
      <c r="H417" s="13"/>
    </row>
    <row r="418" spans="1:8" x14ac:dyDescent="0.25">
      <c r="A418" s="13"/>
      <c r="B418" s="13"/>
      <c r="C418" s="13"/>
      <c r="D418" s="13"/>
      <c r="E418" s="13"/>
      <c r="F418" s="13"/>
      <c r="G418" s="13"/>
      <c r="H418" s="13"/>
    </row>
    <row r="419" spans="1:8" x14ac:dyDescent="0.25">
      <c r="A419" s="13"/>
      <c r="B419" s="13"/>
      <c r="C419" s="13"/>
      <c r="D419" s="13"/>
      <c r="E419" s="13"/>
      <c r="F419" s="13"/>
      <c r="G419" s="13"/>
      <c r="H419" s="13"/>
    </row>
    <row r="420" spans="1:8" x14ac:dyDescent="0.25">
      <c r="A420" s="13"/>
      <c r="B420" s="13"/>
      <c r="C420" s="13"/>
      <c r="D420" s="13"/>
      <c r="E420" s="13"/>
      <c r="F420" s="13"/>
      <c r="G420" s="13"/>
      <c r="H420" s="13"/>
    </row>
    <row r="421" spans="1:8" x14ac:dyDescent="0.25">
      <c r="A421" s="13"/>
      <c r="B421" s="13"/>
      <c r="C421" s="13"/>
      <c r="D421" s="13"/>
      <c r="E421" s="13"/>
      <c r="F421" s="13"/>
      <c r="G421" s="13"/>
      <c r="H421" s="13"/>
    </row>
    <row r="422" spans="1:8" x14ac:dyDescent="0.25">
      <c r="A422" s="13"/>
      <c r="B422" s="13"/>
      <c r="C422" s="13"/>
      <c r="D422" s="13"/>
      <c r="E422" s="13"/>
      <c r="F422" s="13"/>
      <c r="G422" s="13"/>
      <c r="H422" s="13"/>
    </row>
    <row r="423" spans="1:8" x14ac:dyDescent="0.25">
      <c r="A423" s="13"/>
      <c r="B423" s="13"/>
      <c r="C423" s="13"/>
      <c r="D423" s="13"/>
      <c r="E423" s="13"/>
      <c r="F423" s="13"/>
      <c r="G423" s="13"/>
      <c r="H423" s="13"/>
    </row>
    <row r="424" spans="1:8" x14ac:dyDescent="0.25">
      <c r="A424" s="13"/>
      <c r="B424" s="13"/>
      <c r="C424" s="13"/>
      <c r="D424" s="13"/>
      <c r="E424" s="13"/>
      <c r="F424" s="13"/>
      <c r="G424" s="13"/>
      <c r="H424" s="13"/>
    </row>
    <row r="425" spans="1:8" x14ac:dyDescent="0.25">
      <c r="A425" s="13"/>
      <c r="B425" s="13"/>
      <c r="C425" s="13"/>
      <c r="D425" s="13"/>
      <c r="E425" s="13"/>
      <c r="F425" s="13"/>
      <c r="G425" s="13"/>
      <c r="H425" s="13"/>
    </row>
    <row r="426" spans="1:8" x14ac:dyDescent="0.25">
      <c r="A426" s="13"/>
      <c r="B426" s="13"/>
      <c r="C426" s="13"/>
      <c r="D426" s="13"/>
      <c r="E426" s="13"/>
      <c r="F426" s="13"/>
      <c r="G426" s="13"/>
      <c r="H426" s="13"/>
    </row>
    <row r="427" spans="1:8" x14ac:dyDescent="0.25">
      <c r="A427" s="13"/>
      <c r="B427" s="13"/>
      <c r="C427" s="13"/>
      <c r="D427" s="13"/>
      <c r="E427" s="13"/>
      <c r="F427" s="13"/>
      <c r="G427" s="13"/>
      <c r="H427" s="13"/>
    </row>
    <row r="428" spans="1:8" x14ac:dyDescent="0.25">
      <c r="A428" s="13"/>
      <c r="B428" s="13"/>
      <c r="C428" s="13"/>
      <c r="D428" s="13"/>
      <c r="E428" s="13"/>
      <c r="F428" s="13"/>
      <c r="G428" s="13"/>
      <c r="H428" s="13"/>
    </row>
    <row r="429" spans="1:8" x14ac:dyDescent="0.25">
      <c r="A429" s="13"/>
      <c r="B429" s="13"/>
      <c r="C429" s="13"/>
      <c r="D429" s="13"/>
      <c r="E429" s="13"/>
      <c r="F429" s="13"/>
      <c r="G429" s="13"/>
      <c r="H429" s="13"/>
    </row>
    <row r="430" spans="1:8" x14ac:dyDescent="0.25">
      <c r="A430" s="13"/>
      <c r="B430" s="13"/>
      <c r="C430" s="13"/>
      <c r="D430" s="13"/>
      <c r="E430" s="13"/>
      <c r="F430" s="13"/>
      <c r="G430" s="13"/>
      <c r="H430" s="13"/>
    </row>
    <row r="431" spans="1:8" x14ac:dyDescent="0.25">
      <c r="A431" s="13"/>
      <c r="B431" s="13"/>
      <c r="C431" s="13"/>
      <c r="D431" s="13"/>
      <c r="E431" s="13"/>
      <c r="F431" s="13"/>
      <c r="G431" s="13"/>
      <c r="H431" s="13"/>
    </row>
    <row r="432" spans="1:8" x14ac:dyDescent="0.25">
      <c r="A432" s="13"/>
      <c r="B432" s="13"/>
      <c r="C432" s="13"/>
      <c r="D432" s="13"/>
      <c r="E432" s="13"/>
      <c r="F432" s="13"/>
      <c r="G432" s="13"/>
      <c r="H432" s="13"/>
    </row>
    <row r="433" spans="1:8" x14ac:dyDescent="0.25">
      <c r="A433" s="13"/>
      <c r="B433" s="13"/>
      <c r="C433" s="13"/>
      <c r="D433" s="13"/>
      <c r="E433" s="13"/>
      <c r="F433" s="13"/>
      <c r="G433" s="13"/>
      <c r="H433" s="13"/>
    </row>
    <row r="434" spans="1:8" x14ac:dyDescent="0.25">
      <c r="A434" s="13"/>
      <c r="B434" s="13"/>
      <c r="C434" s="13"/>
      <c r="D434" s="13"/>
      <c r="E434" s="13"/>
      <c r="F434" s="13"/>
      <c r="G434" s="13"/>
      <c r="H434" s="13"/>
    </row>
    <row r="435" spans="1:8" x14ac:dyDescent="0.25">
      <c r="A435" s="13"/>
      <c r="B435" s="13"/>
      <c r="C435" s="13"/>
      <c r="D435" s="13"/>
      <c r="E435" s="13"/>
      <c r="F435" s="13"/>
      <c r="G435" s="13"/>
      <c r="H435" s="13"/>
    </row>
    <row r="436" spans="1:8" x14ac:dyDescent="0.25">
      <c r="A436" s="13"/>
      <c r="B436" s="13"/>
      <c r="C436" s="13"/>
      <c r="D436" s="13"/>
      <c r="E436" s="13"/>
      <c r="F436" s="13"/>
      <c r="G436" s="13"/>
      <c r="H436" s="13"/>
    </row>
    <row r="437" spans="1:8" x14ac:dyDescent="0.25">
      <c r="A437" s="13"/>
      <c r="B437" s="13"/>
      <c r="C437" s="13"/>
      <c r="D437" s="13"/>
      <c r="E437" s="13"/>
      <c r="F437" s="13"/>
      <c r="G437" s="13"/>
      <c r="H437" s="13"/>
    </row>
    <row r="438" spans="1:8" x14ac:dyDescent="0.25">
      <c r="A438" s="13"/>
      <c r="B438" s="13"/>
      <c r="C438" s="13"/>
      <c r="D438" s="13"/>
      <c r="E438" s="13"/>
      <c r="F438" s="13"/>
      <c r="G438" s="13"/>
      <c r="H438" s="13"/>
    </row>
    <row r="439" spans="1:8" x14ac:dyDescent="0.25">
      <c r="A439" s="13"/>
      <c r="B439" s="13"/>
      <c r="C439" s="13"/>
      <c r="D439" s="13"/>
      <c r="E439" s="13"/>
      <c r="F439" s="13"/>
      <c r="G439" s="13"/>
      <c r="H439" s="13"/>
    </row>
    <row r="440" spans="1:8" x14ac:dyDescent="0.25">
      <c r="A440" s="13"/>
      <c r="B440" s="13"/>
      <c r="C440" s="13"/>
      <c r="D440" s="13"/>
      <c r="E440" s="13"/>
      <c r="F440" s="13"/>
      <c r="G440" s="13"/>
      <c r="H440" s="13"/>
    </row>
    <row r="441" spans="1:8" x14ac:dyDescent="0.25">
      <c r="A441" s="13"/>
      <c r="B441" s="13"/>
      <c r="C441" s="13"/>
      <c r="D441" s="13"/>
      <c r="E441" s="13"/>
      <c r="F441" s="13"/>
      <c r="G441" s="13"/>
      <c r="H441" s="13"/>
    </row>
    <row r="442" spans="1:8" x14ac:dyDescent="0.25">
      <c r="A442" s="13"/>
      <c r="B442" s="13"/>
      <c r="C442" s="13"/>
      <c r="D442" s="13"/>
      <c r="E442" s="13"/>
      <c r="F442" s="13"/>
      <c r="G442" s="13"/>
      <c r="H442" s="13"/>
    </row>
    <row r="443" spans="1:8" x14ac:dyDescent="0.25">
      <c r="A443" s="13"/>
      <c r="B443" s="13"/>
      <c r="C443" s="13"/>
      <c r="D443" s="13"/>
      <c r="E443" s="13"/>
      <c r="F443" s="13"/>
      <c r="G443" s="13"/>
      <c r="H443" s="13"/>
    </row>
    <row r="444" spans="1:8" x14ac:dyDescent="0.25">
      <c r="A444" s="13"/>
      <c r="B444" s="13"/>
      <c r="C444" s="13"/>
      <c r="D444" s="13"/>
      <c r="E444" s="13"/>
      <c r="F444" s="13"/>
      <c r="G444" s="13"/>
      <c r="H444" s="13"/>
    </row>
    <row r="445" spans="1:8" x14ac:dyDescent="0.25">
      <c r="A445" s="13"/>
      <c r="B445" s="13"/>
      <c r="C445" s="13"/>
      <c r="D445" s="13"/>
      <c r="E445" s="13"/>
      <c r="F445" s="13"/>
      <c r="G445" s="13"/>
      <c r="H445" s="13"/>
    </row>
    <row r="446" spans="1:8" x14ac:dyDescent="0.25">
      <c r="A446" s="13"/>
      <c r="B446" s="13"/>
      <c r="C446" s="13"/>
      <c r="D446" s="13"/>
      <c r="E446" s="13"/>
      <c r="F446" s="13"/>
      <c r="G446" s="13"/>
      <c r="H446" s="13"/>
    </row>
    <row r="447" spans="1:8" x14ac:dyDescent="0.25">
      <c r="A447" s="13"/>
      <c r="B447" s="13"/>
      <c r="C447" s="13"/>
      <c r="D447" s="13"/>
      <c r="E447" s="13"/>
      <c r="F447" s="13"/>
      <c r="G447" s="13"/>
      <c r="H447" s="13"/>
    </row>
    <row r="448" spans="1:8" x14ac:dyDescent="0.25">
      <c r="A448" s="13"/>
      <c r="B448" s="13"/>
      <c r="C448" s="13"/>
      <c r="D448" s="13"/>
      <c r="E448" s="13"/>
      <c r="F448" s="13"/>
      <c r="G448" s="13"/>
      <c r="H448" s="13"/>
    </row>
    <row r="449" spans="1:8" x14ac:dyDescent="0.25">
      <c r="A449" s="13"/>
      <c r="B449" s="13"/>
      <c r="C449" s="13"/>
      <c r="D449" s="13"/>
      <c r="E449" s="13"/>
      <c r="F449" s="13"/>
      <c r="G449" s="13"/>
      <c r="H449" s="13"/>
    </row>
    <row r="450" spans="1:8" x14ac:dyDescent="0.25">
      <c r="A450" s="13"/>
      <c r="B450" s="13"/>
      <c r="C450" s="13"/>
      <c r="D450" s="13"/>
      <c r="E450" s="13"/>
      <c r="F450" s="13"/>
      <c r="G450" s="13"/>
      <c r="H450" s="13"/>
    </row>
    <row r="451" spans="1:8" x14ac:dyDescent="0.25">
      <c r="A451" s="13"/>
      <c r="B451" s="13"/>
      <c r="C451" s="13"/>
      <c r="D451" s="13"/>
      <c r="E451" s="13"/>
      <c r="F451" s="13"/>
      <c r="G451" s="13"/>
      <c r="H451" s="13"/>
    </row>
    <row r="452" spans="1:8" x14ac:dyDescent="0.25">
      <c r="A452" s="13"/>
      <c r="B452" s="13"/>
      <c r="C452" s="13"/>
      <c r="D452" s="13"/>
      <c r="E452" s="13"/>
      <c r="F452" s="13"/>
      <c r="G452" s="13"/>
      <c r="H452" s="13"/>
    </row>
    <row r="453" spans="1:8" x14ac:dyDescent="0.25">
      <c r="A453" s="13"/>
      <c r="B453" s="13"/>
      <c r="C453" s="13"/>
      <c r="D453" s="13"/>
      <c r="E453" s="13"/>
      <c r="F453" s="13"/>
      <c r="G453" s="13"/>
      <c r="H453" s="13"/>
    </row>
    <row r="454" spans="1:8" x14ac:dyDescent="0.25">
      <c r="A454" s="13"/>
      <c r="B454" s="13"/>
      <c r="C454" s="13"/>
      <c r="D454" s="13"/>
      <c r="E454" s="13"/>
      <c r="F454" s="13"/>
      <c r="G454" s="13"/>
      <c r="H454" s="13"/>
    </row>
    <row r="455" spans="1:8" x14ac:dyDescent="0.25">
      <c r="A455" s="13"/>
      <c r="B455" s="13"/>
      <c r="C455" s="13"/>
      <c r="D455" s="13"/>
      <c r="E455" s="13"/>
      <c r="F455" s="13"/>
      <c r="G455" s="13"/>
      <c r="H455" s="13"/>
    </row>
    <row r="456" spans="1:8" x14ac:dyDescent="0.25">
      <c r="A456" s="13"/>
      <c r="B456" s="13"/>
      <c r="C456" s="13"/>
      <c r="D456" s="13"/>
      <c r="E456" s="13"/>
      <c r="F456" s="13"/>
      <c r="G456" s="13"/>
      <c r="H456" s="13"/>
    </row>
    <row r="457" spans="1:8" x14ac:dyDescent="0.25">
      <c r="A457" s="13"/>
      <c r="B457" s="13"/>
      <c r="C457" s="13"/>
      <c r="D457" s="13"/>
      <c r="E457" s="13"/>
      <c r="F457" s="13"/>
      <c r="G457" s="13"/>
      <c r="H457" s="13"/>
    </row>
    <row r="458" spans="1:8" x14ac:dyDescent="0.25">
      <c r="A458" s="13"/>
      <c r="B458" s="13"/>
      <c r="C458" s="13"/>
      <c r="D458" s="13"/>
      <c r="E458" s="13"/>
      <c r="F458" s="13"/>
      <c r="G458" s="13"/>
      <c r="H458" s="13"/>
    </row>
    <row r="459" spans="1:8" x14ac:dyDescent="0.25">
      <c r="A459" s="13"/>
      <c r="B459" s="13"/>
      <c r="C459" s="13"/>
      <c r="D459" s="13"/>
      <c r="E459" s="13"/>
      <c r="F459" s="13"/>
      <c r="G459" s="13"/>
      <c r="H459" s="13"/>
    </row>
    <row r="460" spans="1:8" x14ac:dyDescent="0.25">
      <c r="A460" s="13"/>
      <c r="B460" s="13"/>
      <c r="C460" s="13"/>
      <c r="D460" s="13"/>
      <c r="E460" s="13"/>
      <c r="F460" s="13"/>
      <c r="G460" s="13"/>
      <c r="H460" s="13"/>
    </row>
    <row r="461" spans="1:8" x14ac:dyDescent="0.25">
      <c r="A461" s="13"/>
      <c r="B461" s="13"/>
      <c r="C461" s="13"/>
      <c r="D461" s="13"/>
      <c r="E461" s="13"/>
      <c r="F461" s="13"/>
      <c r="G461" s="13"/>
      <c r="H461" s="13"/>
    </row>
    <row r="462" spans="1:8" x14ac:dyDescent="0.25">
      <c r="A462" s="13"/>
      <c r="B462" s="13"/>
      <c r="C462" s="13"/>
      <c r="D462" s="13"/>
      <c r="E462" s="13"/>
      <c r="F462" s="13"/>
      <c r="G462" s="13"/>
      <c r="H462" s="13"/>
    </row>
    <row r="463" spans="1:8" x14ac:dyDescent="0.25">
      <c r="A463" s="13"/>
      <c r="B463" s="13"/>
      <c r="C463" s="13"/>
      <c r="D463" s="13"/>
      <c r="E463" s="13"/>
      <c r="F463" s="13"/>
      <c r="G463" s="13"/>
      <c r="H463" s="13"/>
    </row>
    <row r="464" spans="1:8" x14ac:dyDescent="0.25">
      <c r="A464" s="13"/>
      <c r="B464" s="13"/>
      <c r="C464" s="13"/>
      <c r="D464" s="13"/>
      <c r="E464" s="13"/>
      <c r="F464" s="13"/>
      <c r="G464" s="13"/>
      <c r="H464" s="13"/>
    </row>
    <row r="465" spans="1:8" x14ac:dyDescent="0.25">
      <c r="A465" s="13"/>
      <c r="B465" s="13"/>
      <c r="C465" s="13"/>
      <c r="D465" s="13"/>
      <c r="E465" s="13"/>
      <c r="F465" s="13"/>
      <c r="G465" s="13"/>
      <c r="H465" s="13"/>
    </row>
    <row r="466" spans="1:8" x14ac:dyDescent="0.25">
      <c r="A466" s="13"/>
      <c r="B466" s="13"/>
      <c r="C466" s="13"/>
      <c r="D466" s="13"/>
      <c r="E466" s="13"/>
      <c r="F466" s="13"/>
      <c r="G466" s="13"/>
      <c r="H466" s="13"/>
    </row>
    <row r="467" spans="1:8" x14ac:dyDescent="0.25">
      <c r="A467" s="13"/>
      <c r="B467" s="13"/>
      <c r="C467" s="13"/>
      <c r="D467" s="13"/>
      <c r="E467" s="13"/>
      <c r="F467" s="13"/>
      <c r="G467" s="13"/>
      <c r="H467" s="13"/>
    </row>
    <row r="468" spans="1:8" x14ac:dyDescent="0.25">
      <c r="A468" s="13"/>
      <c r="B468" s="13"/>
      <c r="C468" s="13"/>
      <c r="D468" s="13"/>
      <c r="E468" s="13"/>
      <c r="F468" s="13"/>
      <c r="G468" s="13"/>
      <c r="H468" s="13"/>
    </row>
    <row r="469" spans="1:8" x14ac:dyDescent="0.25">
      <c r="A469" s="13"/>
      <c r="B469" s="13"/>
      <c r="C469" s="13"/>
      <c r="D469" s="13"/>
      <c r="E469" s="13"/>
      <c r="F469" s="13"/>
      <c r="G469" s="13"/>
      <c r="H469" s="13"/>
    </row>
    <row r="470" spans="1:8" x14ac:dyDescent="0.25">
      <c r="A470" s="13"/>
      <c r="B470" s="13"/>
      <c r="C470" s="13"/>
      <c r="D470" s="13"/>
      <c r="E470" s="13"/>
      <c r="F470" s="13"/>
      <c r="G470" s="13"/>
      <c r="H470" s="13"/>
    </row>
    <row r="471" spans="1:8" x14ac:dyDescent="0.25">
      <c r="A471" s="13"/>
      <c r="B471" s="13"/>
      <c r="C471" s="13"/>
      <c r="D471" s="13"/>
      <c r="E471" s="13"/>
      <c r="F471" s="13"/>
      <c r="G471" s="13"/>
      <c r="H471" s="13"/>
    </row>
    <row r="472" spans="1:8" x14ac:dyDescent="0.25">
      <c r="A472" s="13"/>
      <c r="B472" s="13"/>
      <c r="C472" s="13"/>
      <c r="D472" s="13"/>
      <c r="E472" s="13"/>
      <c r="F472" s="13"/>
      <c r="G472" s="13"/>
      <c r="H472" s="13"/>
    </row>
    <row r="473" spans="1:8" x14ac:dyDescent="0.25">
      <c r="A473" s="13"/>
      <c r="B473" s="13"/>
      <c r="C473" s="13"/>
      <c r="D473" s="13"/>
      <c r="E473" s="13"/>
      <c r="F473" s="13"/>
      <c r="G473" s="13"/>
      <c r="H473" s="13"/>
    </row>
    <row r="474" spans="1:8" x14ac:dyDescent="0.25">
      <c r="A474" s="13"/>
      <c r="B474" s="13"/>
      <c r="C474" s="13"/>
      <c r="D474" s="13"/>
      <c r="E474" s="13"/>
      <c r="F474" s="13"/>
      <c r="G474" s="13"/>
      <c r="H474" s="13"/>
    </row>
    <row r="475" spans="1:8" x14ac:dyDescent="0.25">
      <c r="A475" s="13"/>
      <c r="B475" s="13"/>
      <c r="C475" s="13"/>
      <c r="D475" s="13"/>
      <c r="E475" s="13"/>
      <c r="F475" s="13"/>
      <c r="G475" s="13"/>
      <c r="H475" s="13"/>
    </row>
    <row r="476" spans="1:8" x14ac:dyDescent="0.25">
      <c r="A476" s="13"/>
      <c r="B476" s="13"/>
      <c r="C476" s="13"/>
      <c r="D476" s="13"/>
      <c r="E476" s="13"/>
      <c r="F476" s="13"/>
      <c r="G476" s="13"/>
      <c r="H476" s="13"/>
    </row>
    <row r="477" spans="1:8" x14ac:dyDescent="0.25">
      <c r="A477" s="13"/>
      <c r="B477" s="13"/>
      <c r="C477" s="13"/>
      <c r="D477" s="13"/>
      <c r="E477" s="13"/>
      <c r="F477" s="13"/>
      <c r="G477" s="13"/>
      <c r="H477" s="13"/>
    </row>
    <row r="478" spans="1:8" x14ac:dyDescent="0.25">
      <c r="A478" s="13"/>
      <c r="B478" s="13"/>
      <c r="C478" s="13"/>
      <c r="D478" s="13"/>
      <c r="E478" s="13"/>
      <c r="F478" s="13"/>
      <c r="G478" s="13"/>
      <c r="H478" s="13"/>
    </row>
    <row r="479" spans="1:8" x14ac:dyDescent="0.25">
      <c r="A479" s="13"/>
      <c r="B479" s="13"/>
      <c r="C479" s="13"/>
      <c r="D479" s="13"/>
      <c r="E479" s="13"/>
      <c r="F479" s="13"/>
      <c r="G479" s="13"/>
      <c r="H479" s="13"/>
    </row>
    <row r="480" spans="1:8" x14ac:dyDescent="0.25">
      <c r="A480" s="13"/>
      <c r="B480" s="13"/>
      <c r="C480" s="13"/>
      <c r="D480" s="13"/>
      <c r="E480" s="13"/>
      <c r="F480" s="13"/>
      <c r="G480" s="13"/>
      <c r="H480" s="13"/>
    </row>
    <row r="481" spans="1:8" x14ac:dyDescent="0.25">
      <c r="A481" s="13"/>
      <c r="B481" s="13"/>
      <c r="C481" s="13"/>
      <c r="D481" s="13"/>
      <c r="E481" s="13"/>
      <c r="F481" s="13"/>
      <c r="G481" s="13"/>
      <c r="H481" s="13"/>
    </row>
    <row r="482" spans="1:8" x14ac:dyDescent="0.25">
      <c r="A482" s="13"/>
      <c r="B482" s="13"/>
      <c r="C482" s="13"/>
      <c r="D482" s="13"/>
      <c r="E482" s="13"/>
      <c r="F482" s="13"/>
      <c r="G482" s="13"/>
      <c r="H482" s="13"/>
    </row>
    <row r="483" spans="1:8" x14ac:dyDescent="0.25">
      <c r="A483" s="13"/>
      <c r="B483" s="13"/>
      <c r="C483" s="13"/>
      <c r="D483" s="13"/>
      <c r="E483" s="13"/>
      <c r="F483" s="13"/>
      <c r="G483" s="13"/>
      <c r="H483" s="13"/>
    </row>
    <row r="484" spans="1:8" x14ac:dyDescent="0.25">
      <c r="A484" s="13"/>
      <c r="B484" s="13"/>
      <c r="C484" s="13"/>
      <c r="D484" s="13"/>
      <c r="E484" s="13"/>
      <c r="F484" s="13"/>
      <c r="G484" s="13"/>
      <c r="H484" s="13"/>
    </row>
    <row r="485" spans="1:8" x14ac:dyDescent="0.25">
      <c r="A485" s="13"/>
      <c r="B485" s="13"/>
      <c r="C485" s="13"/>
      <c r="D485" s="13"/>
      <c r="E485" s="13"/>
      <c r="F485" s="13"/>
      <c r="G485" s="13"/>
      <c r="H485" s="13"/>
    </row>
  </sheetData>
  <conditionalFormatting sqref="D18:E25 D34:E41 D66:E73 D98:E105 D130:E137 D162:E169 D194:E201 D226:E233 D50:E57 D82:E89 D114:E121 D146:E153 D178:E185 D210:E217 H210:H217 H178:H185 H146:H153 H114:H121 H82:H89 H50:H57 H226:H233 H194:H201 H162:H169 H130:H137 H98:H105 H66:H73 H34:H41 H18:H25 H2:H9 D2:E9">
    <cfRule type="cellIs" dxfId="13" priority="19" operator="notEqual">
      <formula>"-"</formula>
    </cfRule>
    <cfRule type="cellIs" dxfId="12" priority="22" operator="equal">
      <formula>"-"</formula>
    </cfRule>
  </conditionalFormatting>
  <conditionalFormatting sqref="D26:E33 D42:E49 D74:E81 D106:E113 D138:E145 D170:E177 D202:E209 D58:E65 D90:E97 D122:E129 D154:E161 D186:E193 D218:E225 H218:H225 H186:H193 H154:H161 H122:H129 H90:H97 H58:H65 H202:H209 H170:H177 H138:H145 H106:H113 H74:H81 H42:H49 H26:H33 H10:H17 D10:E17">
    <cfRule type="cellIs" dxfId="11" priority="20" operator="notEqual">
      <formula>"-"</formula>
    </cfRule>
    <cfRule type="cellIs" dxfId="10" priority="21" operator="equal">
      <formula>"-"</formula>
    </cfRule>
  </conditionalFormatting>
  <conditionalFormatting sqref="G2:G9 G18:G25 G34:G41 G50:G57 G66:G73 G82:G89 G98:G105 G114:G121 G130:G137 G146:G153 G162:G169 G178:G185 G194:G201 G210:G217 G226:G232">
    <cfRule type="cellIs" dxfId="9" priority="11" operator="notEqual">
      <formula>"-"</formula>
    </cfRule>
    <cfRule type="cellIs" dxfId="8" priority="14" operator="equal">
      <formula>"-"</formula>
    </cfRule>
  </conditionalFormatting>
  <conditionalFormatting sqref="G10:G17 G26:G33 G42:G49 G58:G65 G74:G81 G90:G97 G106:G113 G122:G129 G138:G145 G154:G161 G170:G177 G186:G193 G202:G209 G218:G225">
    <cfRule type="cellIs" dxfId="7" priority="7" operator="notEqual">
      <formula>"-"</formula>
    </cfRule>
    <cfRule type="cellIs" dxfId="6" priority="8" operator="equal">
      <formula>"-"</formula>
    </cfRule>
  </conditionalFormatting>
  <conditionalFormatting sqref="G233">
    <cfRule type="cellIs" dxfId="5" priority="5" operator="notEqual">
      <formula>"-"</formula>
    </cfRule>
    <cfRule type="cellIs" dxfId="4" priority="6" operator="equal">
      <formula>"-"</formula>
    </cfRule>
  </conditionalFormatting>
  <conditionalFormatting sqref="F2:F9 F18:F25 F34:F41 F50:F57 F66:F73 F82:F89 F98:F105 F114:F121 F130:F137 F146:F153 F162:F169 F178:F185 F194:F201 F210:F217 F226:F233">
    <cfRule type="cellIs" dxfId="3" priority="3" operator="notEqual">
      <formula>"-"</formula>
    </cfRule>
    <cfRule type="cellIs" dxfId="2" priority="4" operator="equal">
      <formula>"-"</formula>
    </cfRule>
  </conditionalFormatting>
  <conditionalFormatting sqref="F10:F17 F26:F33 F42:F49 F58:F65 F74:F81 F90:F97 F106:F113 F122:F129 F138:F145 F154:F161 F170:F177 F186:F193 F202:F209 F218:F225">
    <cfRule type="cellIs" dxfId="1" priority="1" operator="notEqual">
      <formula>"-"</formula>
    </cfRule>
    <cfRule type="cellIs" dxfId="0" priority="2" operator="equal">
      <formula>"-"</formula>
    </cfRule>
  </conditionalFormatting>
  <hyperlinks>
    <hyperlink ref="K14" r:id="rId1"/>
    <hyperlink ref="K10" r:id="rId2"/>
    <hyperlink ref="K22"/>
    <hyperlink ref="K3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9.140625" customWidth="1"/>
    <col min="2" max="2" width="27.42578125" customWidth="1"/>
    <col min="3" max="3" width="75.140625" customWidth="1"/>
  </cols>
  <sheetData>
    <row r="1" spans="1:11" x14ac:dyDescent="0.25">
      <c r="A1" s="28" t="s">
        <v>56</v>
      </c>
      <c r="B1" s="29" t="s">
        <v>21</v>
      </c>
      <c r="C1" s="15" t="s">
        <v>16</v>
      </c>
      <c r="D1" s="21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8" t="s">
        <v>14</v>
      </c>
    </row>
    <row r="2" spans="1:11" x14ac:dyDescent="0.25">
      <c r="A2" s="9">
        <v>1</v>
      </c>
      <c r="B2" s="30" t="s">
        <v>25</v>
      </c>
      <c r="C2" s="16" t="s">
        <v>26</v>
      </c>
      <c r="D2" s="22" t="s">
        <v>6</v>
      </c>
      <c r="E2" s="23"/>
      <c r="F2" s="24" t="s">
        <v>6</v>
      </c>
      <c r="G2" s="24" t="s">
        <v>6</v>
      </c>
      <c r="H2" s="24" t="s">
        <v>6</v>
      </c>
      <c r="I2" s="24" t="s">
        <v>6</v>
      </c>
      <c r="J2" s="24" t="s">
        <v>6</v>
      </c>
      <c r="K2" s="25"/>
    </row>
    <row r="3" spans="1:11" x14ac:dyDescent="0.25">
      <c r="A3" s="9">
        <f t="shared" ref="A3:A27" si="0">A2+1</f>
        <v>2</v>
      </c>
      <c r="B3" s="30" t="s">
        <v>28</v>
      </c>
      <c r="C3" s="16" t="s">
        <v>27</v>
      </c>
      <c r="D3" s="26"/>
      <c r="E3" s="23"/>
      <c r="F3" s="23"/>
      <c r="G3" s="24" t="s">
        <v>6</v>
      </c>
      <c r="H3" s="23"/>
      <c r="I3" s="24" t="s">
        <v>6</v>
      </c>
      <c r="J3" s="24" t="s">
        <v>6</v>
      </c>
      <c r="K3" s="27" t="s">
        <v>6</v>
      </c>
    </row>
    <row r="4" spans="1:11" x14ac:dyDescent="0.25">
      <c r="A4" s="9">
        <f t="shared" si="0"/>
        <v>3</v>
      </c>
      <c r="B4" s="30" t="s">
        <v>30</v>
      </c>
      <c r="C4" s="16" t="s">
        <v>29</v>
      </c>
      <c r="D4" s="22" t="s">
        <v>6</v>
      </c>
      <c r="E4" s="24" t="s">
        <v>6</v>
      </c>
      <c r="F4" s="24" t="s">
        <v>6</v>
      </c>
      <c r="G4" s="24" t="s">
        <v>6</v>
      </c>
      <c r="H4" s="23"/>
      <c r="I4" s="24" t="s">
        <v>6</v>
      </c>
      <c r="J4" s="24" t="s">
        <v>6</v>
      </c>
      <c r="K4" s="27" t="s">
        <v>6</v>
      </c>
    </row>
    <row r="5" spans="1:11" x14ac:dyDescent="0.25">
      <c r="A5" s="9">
        <f t="shared" si="0"/>
        <v>4</v>
      </c>
      <c r="B5" s="30" t="s">
        <v>32</v>
      </c>
      <c r="C5" s="16" t="s">
        <v>31</v>
      </c>
      <c r="D5" s="22" t="s">
        <v>6</v>
      </c>
      <c r="E5" s="24" t="s">
        <v>6</v>
      </c>
      <c r="F5" s="24" t="s">
        <v>6</v>
      </c>
      <c r="G5" s="23"/>
      <c r="H5" s="24" t="s">
        <v>6</v>
      </c>
      <c r="I5" s="24" t="s">
        <v>6</v>
      </c>
      <c r="J5" s="24" t="s">
        <v>6</v>
      </c>
      <c r="K5" s="27" t="s">
        <v>6</v>
      </c>
    </row>
    <row r="6" spans="1:11" x14ac:dyDescent="0.25">
      <c r="A6" s="9">
        <f>A5+1</f>
        <v>5</v>
      </c>
      <c r="B6" s="30" t="s">
        <v>22</v>
      </c>
      <c r="C6" s="16" t="s">
        <v>17</v>
      </c>
      <c r="D6" s="26"/>
      <c r="E6" s="23"/>
      <c r="F6" s="23"/>
      <c r="G6" s="24" t="s">
        <v>6</v>
      </c>
      <c r="H6" s="24" t="s">
        <v>6</v>
      </c>
      <c r="I6" s="24" t="s">
        <v>6</v>
      </c>
      <c r="J6" s="24" t="s">
        <v>6</v>
      </c>
      <c r="K6" s="27" t="s">
        <v>6</v>
      </c>
    </row>
    <row r="7" spans="1:11" x14ac:dyDescent="0.25">
      <c r="A7" s="9">
        <f>A6+1</f>
        <v>6</v>
      </c>
      <c r="B7" s="30" t="s">
        <v>34</v>
      </c>
      <c r="C7" s="16" t="s">
        <v>33</v>
      </c>
      <c r="D7" s="26"/>
      <c r="E7" s="24" t="s">
        <v>6</v>
      </c>
      <c r="F7" s="23"/>
      <c r="G7" s="24" t="s">
        <v>6</v>
      </c>
      <c r="H7" s="24" t="s">
        <v>6</v>
      </c>
      <c r="I7" s="24" t="s">
        <v>6</v>
      </c>
      <c r="J7" s="24" t="s">
        <v>6</v>
      </c>
      <c r="K7" s="27" t="s">
        <v>6</v>
      </c>
    </row>
    <row r="8" spans="1:11" x14ac:dyDescent="0.25">
      <c r="A8" s="9">
        <f t="shared" si="0"/>
        <v>7</v>
      </c>
      <c r="B8" s="31" t="s">
        <v>36</v>
      </c>
      <c r="C8" s="17" t="s">
        <v>35</v>
      </c>
      <c r="D8" s="22" t="s">
        <v>6</v>
      </c>
      <c r="E8" s="23"/>
      <c r="F8" s="23"/>
      <c r="G8" s="24" t="s">
        <v>6</v>
      </c>
      <c r="H8" s="23"/>
      <c r="I8" s="24" t="s">
        <v>6</v>
      </c>
      <c r="J8" s="24" t="s">
        <v>6</v>
      </c>
      <c r="K8" s="25"/>
    </row>
    <row r="9" spans="1:11" x14ac:dyDescent="0.25">
      <c r="A9" s="9">
        <f t="shared" si="0"/>
        <v>8</v>
      </c>
      <c r="B9" s="31" t="s">
        <v>38</v>
      </c>
      <c r="C9" s="18" t="s">
        <v>37</v>
      </c>
      <c r="D9" s="22" t="s">
        <v>6</v>
      </c>
      <c r="E9" s="24" t="s">
        <v>6</v>
      </c>
      <c r="F9" s="23"/>
      <c r="G9" s="24" t="s">
        <v>6</v>
      </c>
      <c r="H9" s="24" t="s">
        <v>6</v>
      </c>
      <c r="I9" s="24" t="s">
        <v>6</v>
      </c>
      <c r="J9" s="24" t="s">
        <v>6</v>
      </c>
      <c r="K9" s="27" t="s">
        <v>6</v>
      </c>
    </row>
    <row r="10" spans="1:11" x14ac:dyDescent="0.25">
      <c r="A10" s="9">
        <f t="shared" si="0"/>
        <v>9</v>
      </c>
      <c r="B10" s="31" t="s">
        <v>40</v>
      </c>
      <c r="C10" s="18" t="s">
        <v>39</v>
      </c>
      <c r="D10" s="26"/>
      <c r="E10" s="23"/>
      <c r="F10" s="23"/>
      <c r="G10" s="24" t="s">
        <v>6</v>
      </c>
      <c r="H10" s="24" t="s">
        <v>6</v>
      </c>
      <c r="I10" s="24" t="s">
        <v>6</v>
      </c>
      <c r="J10" s="24" t="s">
        <v>6</v>
      </c>
      <c r="K10" s="27" t="s">
        <v>6</v>
      </c>
    </row>
    <row r="11" spans="1:11" x14ac:dyDescent="0.25">
      <c r="A11" s="9">
        <f t="shared" si="0"/>
        <v>10</v>
      </c>
      <c r="B11" s="31" t="s">
        <v>42</v>
      </c>
      <c r="C11" s="18" t="s">
        <v>41</v>
      </c>
      <c r="D11" s="26"/>
      <c r="E11" s="23"/>
      <c r="F11" s="23"/>
      <c r="G11" s="24" t="s">
        <v>6</v>
      </c>
      <c r="H11" s="24" t="s">
        <v>6</v>
      </c>
      <c r="I11" s="24" t="s">
        <v>6</v>
      </c>
      <c r="J11" s="24" t="s">
        <v>6</v>
      </c>
      <c r="K11" s="25"/>
    </row>
    <row r="12" spans="1:11" x14ac:dyDescent="0.25">
      <c r="A12" s="9">
        <f t="shared" si="0"/>
        <v>11</v>
      </c>
      <c r="B12" s="31" t="s">
        <v>44</v>
      </c>
      <c r="C12" s="18" t="s">
        <v>43</v>
      </c>
      <c r="D12" s="26"/>
      <c r="E12" s="24" t="s">
        <v>6</v>
      </c>
      <c r="F12" s="24" t="s">
        <v>6</v>
      </c>
      <c r="G12" s="24" t="s">
        <v>6</v>
      </c>
      <c r="H12" s="24" t="s">
        <v>6</v>
      </c>
      <c r="I12" s="24" t="s">
        <v>6</v>
      </c>
      <c r="J12" s="24" t="s">
        <v>6</v>
      </c>
      <c r="K12" s="27" t="s">
        <v>6</v>
      </c>
    </row>
    <row r="13" spans="1:11" x14ac:dyDescent="0.25">
      <c r="A13" s="9">
        <f t="shared" si="0"/>
        <v>12</v>
      </c>
      <c r="B13" s="31" t="s">
        <v>46</v>
      </c>
      <c r="C13" s="18" t="s">
        <v>45</v>
      </c>
      <c r="D13" s="22" t="s">
        <v>6</v>
      </c>
      <c r="E13" s="24" t="s">
        <v>6</v>
      </c>
      <c r="F13" s="24" t="s">
        <v>6</v>
      </c>
      <c r="G13" s="24" t="s">
        <v>6</v>
      </c>
      <c r="H13" s="24" t="s">
        <v>6</v>
      </c>
      <c r="I13" s="24" t="s">
        <v>6</v>
      </c>
      <c r="J13" s="23"/>
      <c r="K13" s="27" t="s">
        <v>6</v>
      </c>
    </row>
    <row r="14" spans="1:11" x14ac:dyDescent="0.25">
      <c r="A14" s="9">
        <f t="shared" si="0"/>
        <v>13</v>
      </c>
      <c r="B14" s="31" t="s">
        <v>48</v>
      </c>
      <c r="C14" s="18" t="s">
        <v>47</v>
      </c>
      <c r="D14" s="26"/>
      <c r="E14" s="23"/>
      <c r="F14" s="24" t="s">
        <v>6</v>
      </c>
      <c r="G14" s="24" t="s">
        <v>6</v>
      </c>
      <c r="H14" s="24" t="s">
        <v>6</v>
      </c>
      <c r="I14" s="24" t="s">
        <v>6</v>
      </c>
      <c r="J14" s="24" t="s">
        <v>6</v>
      </c>
      <c r="K14" s="27" t="s">
        <v>6</v>
      </c>
    </row>
    <row r="15" spans="1:11" x14ac:dyDescent="0.25">
      <c r="A15" s="9">
        <f t="shared" si="0"/>
        <v>14</v>
      </c>
      <c r="B15" s="31" t="s">
        <v>49</v>
      </c>
      <c r="C15" s="19"/>
      <c r="D15" s="26"/>
      <c r="E15" s="23"/>
      <c r="F15" s="23"/>
      <c r="G15" s="24" t="s">
        <v>6</v>
      </c>
      <c r="H15" s="23"/>
      <c r="I15" s="24" t="s">
        <v>6</v>
      </c>
      <c r="J15" s="24" t="s">
        <v>6</v>
      </c>
      <c r="K15" s="27" t="s">
        <v>6</v>
      </c>
    </row>
    <row r="16" spans="1:11" x14ac:dyDescent="0.25">
      <c r="A16" s="9">
        <f t="shared" si="0"/>
        <v>15</v>
      </c>
      <c r="B16" s="31" t="s">
        <v>51</v>
      </c>
      <c r="C16" s="18" t="s">
        <v>50</v>
      </c>
      <c r="D16" s="26"/>
      <c r="E16" s="23"/>
      <c r="F16" s="23"/>
      <c r="G16" s="24" t="s">
        <v>6</v>
      </c>
      <c r="H16" s="23"/>
      <c r="I16" s="24" t="s">
        <v>6</v>
      </c>
      <c r="J16" s="24" t="s">
        <v>6</v>
      </c>
      <c r="K16" s="27" t="s">
        <v>6</v>
      </c>
    </row>
    <row r="17" spans="1:11" x14ac:dyDescent="0.25">
      <c r="A17" s="9">
        <f t="shared" si="0"/>
        <v>16</v>
      </c>
      <c r="B17" s="31" t="s">
        <v>52</v>
      </c>
      <c r="C17" s="18" t="s">
        <v>53</v>
      </c>
      <c r="D17" s="22" t="s">
        <v>6</v>
      </c>
      <c r="E17" s="24" t="s">
        <v>6</v>
      </c>
      <c r="F17" s="23"/>
      <c r="G17" s="24" t="s">
        <v>6</v>
      </c>
      <c r="H17" s="23"/>
      <c r="I17" s="24" t="s">
        <v>6</v>
      </c>
      <c r="J17" s="24" t="s">
        <v>6</v>
      </c>
      <c r="K17" s="27" t="s">
        <v>6</v>
      </c>
    </row>
    <row r="18" spans="1:11" x14ac:dyDescent="0.25">
      <c r="A18" s="9">
        <f t="shared" si="0"/>
        <v>17</v>
      </c>
      <c r="B18" s="31" t="s">
        <v>55</v>
      </c>
      <c r="C18" s="18" t="s">
        <v>54</v>
      </c>
      <c r="D18" s="22" t="s">
        <v>6</v>
      </c>
      <c r="E18" s="24" t="s">
        <v>6</v>
      </c>
      <c r="F18" s="23"/>
      <c r="G18" s="24" t="s">
        <v>6</v>
      </c>
      <c r="H18" s="24" t="s">
        <v>6</v>
      </c>
      <c r="I18" s="24" t="s">
        <v>6</v>
      </c>
      <c r="J18" s="24" t="s">
        <v>6</v>
      </c>
      <c r="K18" s="27" t="s">
        <v>6</v>
      </c>
    </row>
    <row r="19" spans="1:11" x14ac:dyDescent="0.25">
      <c r="A19" s="9">
        <f>A18+1</f>
        <v>18</v>
      </c>
      <c r="B19" s="31" t="s">
        <v>5</v>
      </c>
      <c r="C19" s="16" t="s">
        <v>18</v>
      </c>
      <c r="D19" s="26"/>
      <c r="E19" s="23"/>
      <c r="F19" s="23"/>
      <c r="G19" s="24" t="s">
        <v>6</v>
      </c>
      <c r="H19" s="23"/>
      <c r="I19" s="24" t="s">
        <v>6</v>
      </c>
      <c r="J19" s="24" t="s">
        <v>6</v>
      </c>
      <c r="K19" s="27" t="s">
        <v>6</v>
      </c>
    </row>
    <row r="20" spans="1:11" x14ac:dyDescent="0.25">
      <c r="A20" s="9">
        <f>A19+1</f>
        <v>19</v>
      </c>
      <c r="B20" s="31" t="s">
        <v>58</v>
      </c>
      <c r="C20" s="18" t="s">
        <v>57</v>
      </c>
      <c r="D20" s="22" t="s">
        <v>6</v>
      </c>
      <c r="E20" s="24" t="s">
        <v>6</v>
      </c>
      <c r="F20" s="24" t="s">
        <v>6</v>
      </c>
      <c r="G20" s="24" t="s">
        <v>6</v>
      </c>
      <c r="H20" s="24" t="s">
        <v>6</v>
      </c>
      <c r="I20" s="23"/>
      <c r="J20" s="24" t="s">
        <v>6</v>
      </c>
      <c r="K20" s="27" t="s">
        <v>6</v>
      </c>
    </row>
    <row r="21" spans="1:11" x14ac:dyDescent="0.25">
      <c r="A21" s="9">
        <f t="shared" si="0"/>
        <v>20</v>
      </c>
      <c r="B21" s="31" t="s">
        <v>59</v>
      </c>
      <c r="C21" s="55" t="s">
        <v>60</v>
      </c>
      <c r="D21" s="26"/>
      <c r="E21" s="23"/>
      <c r="F21" s="23"/>
      <c r="G21" s="24" t="s">
        <v>6</v>
      </c>
      <c r="H21" s="23"/>
      <c r="I21" s="24" t="s">
        <v>6</v>
      </c>
      <c r="J21" s="24" t="s">
        <v>6</v>
      </c>
      <c r="K21" s="27" t="s">
        <v>6</v>
      </c>
    </row>
    <row r="22" spans="1:11" x14ac:dyDescent="0.25">
      <c r="A22" s="9">
        <f t="shared" si="0"/>
        <v>21</v>
      </c>
      <c r="B22" s="31" t="s">
        <v>62</v>
      </c>
      <c r="C22" s="18" t="s">
        <v>61</v>
      </c>
      <c r="D22" s="26"/>
      <c r="E22" s="24" t="s">
        <v>6</v>
      </c>
      <c r="F22" s="24" t="s">
        <v>6</v>
      </c>
      <c r="G22" s="24" t="s">
        <v>6</v>
      </c>
      <c r="H22" s="24" t="s">
        <v>6</v>
      </c>
      <c r="I22" s="24" t="s">
        <v>6</v>
      </c>
      <c r="J22" s="24" t="s">
        <v>6</v>
      </c>
      <c r="K22" s="27" t="s">
        <v>6</v>
      </c>
    </row>
    <row r="23" spans="1:11" x14ac:dyDescent="0.25">
      <c r="A23" s="9">
        <f t="shared" si="0"/>
        <v>22</v>
      </c>
      <c r="B23" s="31" t="s">
        <v>51</v>
      </c>
      <c r="C23" s="19" t="s">
        <v>63</v>
      </c>
      <c r="D23" s="26"/>
      <c r="E23" s="26"/>
      <c r="F23" s="26"/>
      <c r="G23" s="24" t="s">
        <v>6</v>
      </c>
      <c r="H23" s="26"/>
      <c r="I23" s="24" t="s">
        <v>6</v>
      </c>
      <c r="J23" s="24" t="s">
        <v>6</v>
      </c>
      <c r="K23" s="27" t="s">
        <v>6</v>
      </c>
    </row>
    <row r="24" spans="1:11" x14ac:dyDescent="0.25">
      <c r="A24" s="9">
        <f t="shared" si="0"/>
        <v>23</v>
      </c>
      <c r="B24" s="31" t="s">
        <v>64</v>
      </c>
      <c r="C24" s="18" t="s">
        <v>65</v>
      </c>
      <c r="D24" s="22" t="s">
        <v>6</v>
      </c>
      <c r="E24" s="23"/>
      <c r="F24" s="23"/>
      <c r="G24" s="24" t="s">
        <v>6</v>
      </c>
      <c r="H24" s="23"/>
      <c r="I24" s="24" t="s">
        <v>6</v>
      </c>
      <c r="J24" s="24" t="s">
        <v>6</v>
      </c>
      <c r="K24" s="27" t="s">
        <v>6</v>
      </c>
    </row>
    <row r="25" spans="1:11" x14ac:dyDescent="0.25">
      <c r="A25" s="9">
        <f t="shared" si="0"/>
        <v>24</v>
      </c>
      <c r="B25" s="31" t="s">
        <v>66</v>
      </c>
      <c r="C25" s="18" t="s">
        <v>67</v>
      </c>
      <c r="D25" s="22" t="s">
        <v>6</v>
      </c>
      <c r="E25" s="24" t="s">
        <v>6</v>
      </c>
      <c r="F25" s="23"/>
      <c r="G25" s="24" t="s">
        <v>6</v>
      </c>
      <c r="H25" s="23"/>
      <c r="I25" s="24" t="s">
        <v>6</v>
      </c>
      <c r="J25" s="24" t="s">
        <v>6</v>
      </c>
      <c r="K25" s="27" t="s">
        <v>6</v>
      </c>
    </row>
    <row r="26" spans="1:11" x14ac:dyDescent="0.25">
      <c r="A26" s="9">
        <f t="shared" si="0"/>
        <v>25</v>
      </c>
      <c r="B26" s="31" t="s">
        <v>68</v>
      </c>
      <c r="C26" s="18" t="s">
        <v>69</v>
      </c>
      <c r="D26" s="22" t="s">
        <v>6</v>
      </c>
      <c r="E26" s="24" t="s">
        <v>6</v>
      </c>
      <c r="F26" s="24" t="s">
        <v>6</v>
      </c>
      <c r="G26" s="24" t="s">
        <v>6</v>
      </c>
      <c r="H26" s="23"/>
      <c r="I26" s="24" t="s">
        <v>6</v>
      </c>
      <c r="J26" s="24" t="s">
        <v>6</v>
      </c>
      <c r="K26" s="27" t="s">
        <v>6</v>
      </c>
    </row>
    <row r="27" spans="1:11" x14ac:dyDescent="0.25">
      <c r="A27" s="9">
        <f t="shared" si="0"/>
        <v>26</v>
      </c>
      <c r="B27" s="31" t="s">
        <v>70</v>
      </c>
      <c r="C27" s="18" t="s">
        <v>71</v>
      </c>
      <c r="D27" s="22" t="s">
        <v>6</v>
      </c>
      <c r="E27" s="24" t="s">
        <v>6</v>
      </c>
      <c r="F27" s="24" t="s">
        <v>6</v>
      </c>
      <c r="G27" s="24" t="s">
        <v>6</v>
      </c>
      <c r="H27" s="24" t="s">
        <v>6</v>
      </c>
      <c r="I27" s="24" t="s">
        <v>6</v>
      </c>
      <c r="J27" s="23"/>
      <c r="K27" s="27" t="s">
        <v>6</v>
      </c>
    </row>
    <row r="28" spans="1:11" x14ac:dyDescent="0.25">
      <c r="A28" s="9">
        <f>A27+1</f>
        <v>27</v>
      </c>
      <c r="B28" s="31" t="s">
        <v>24</v>
      </c>
      <c r="C28" s="16" t="s">
        <v>23</v>
      </c>
      <c r="D28" s="26"/>
      <c r="E28" s="23"/>
      <c r="F28" s="23"/>
      <c r="G28" s="24" t="s">
        <v>6</v>
      </c>
      <c r="H28" s="23"/>
      <c r="I28" s="24" t="s">
        <v>6</v>
      </c>
      <c r="J28" s="24" t="s">
        <v>6</v>
      </c>
      <c r="K28" s="25"/>
    </row>
    <row r="29" spans="1:11" x14ac:dyDescent="0.25">
      <c r="A29" s="9">
        <f>A28+1</f>
        <v>28</v>
      </c>
      <c r="B29" s="31"/>
      <c r="C29" s="19"/>
      <c r="D29" s="22" t="s">
        <v>6</v>
      </c>
      <c r="E29" s="24" t="s">
        <v>6</v>
      </c>
      <c r="F29" s="24" t="s">
        <v>6</v>
      </c>
      <c r="G29" s="24" t="s">
        <v>6</v>
      </c>
      <c r="H29" s="24" t="s">
        <v>6</v>
      </c>
      <c r="I29" s="24" t="s">
        <v>6</v>
      </c>
      <c r="J29" s="24" t="s">
        <v>6</v>
      </c>
      <c r="K29" s="27" t="s">
        <v>6</v>
      </c>
    </row>
    <row r="30" spans="1:11" ht="15.75" thickBot="1" x14ac:dyDescent="0.3">
      <c r="A30" s="32">
        <f>A29+1</f>
        <v>29</v>
      </c>
      <c r="B30" s="33" t="s">
        <v>15</v>
      </c>
      <c r="C30" s="20" t="s">
        <v>19</v>
      </c>
      <c r="D30" s="22" t="s">
        <v>6</v>
      </c>
      <c r="E30" s="24" t="s">
        <v>6</v>
      </c>
      <c r="F30" s="24" t="s">
        <v>6</v>
      </c>
      <c r="G30" s="24" t="s">
        <v>6</v>
      </c>
      <c r="H30" s="24" t="s">
        <v>6</v>
      </c>
      <c r="I30" s="24" t="s">
        <v>6</v>
      </c>
      <c r="J30" s="24" t="s">
        <v>6</v>
      </c>
      <c r="K30" s="27" t="s">
        <v>6</v>
      </c>
    </row>
    <row r="31" spans="1:11" x14ac:dyDescent="0.25">
      <c r="A31" s="6" t="s">
        <v>20</v>
      </c>
      <c r="B31" s="1"/>
      <c r="C31" s="2"/>
    </row>
    <row r="32" spans="1:11" x14ac:dyDescent="0.25">
      <c r="B32" s="1"/>
      <c r="C32" s="2"/>
    </row>
    <row r="33" spans="2:3" x14ac:dyDescent="0.25">
      <c r="B33" s="1"/>
      <c r="C33" s="3"/>
    </row>
    <row r="34" spans="2:3" x14ac:dyDescent="0.25">
      <c r="B34" s="1"/>
      <c r="C34" s="3"/>
    </row>
    <row r="35" spans="2:3" x14ac:dyDescent="0.25">
      <c r="B35" s="1"/>
      <c r="C35" s="4"/>
    </row>
    <row r="36" spans="2:3" x14ac:dyDescent="0.25">
      <c r="B36" s="1"/>
      <c r="C36" s="4"/>
    </row>
    <row r="37" spans="2:3" x14ac:dyDescent="0.25">
      <c r="B37" s="1"/>
      <c r="C37" s="5"/>
    </row>
    <row r="38" spans="2:3" x14ac:dyDescent="0.25">
      <c r="B38" s="1"/>
      <c r="C38" s="5"/>
    </row>
    <row r="39" spans="2:3" x14ac:dyDescent="0.25">
      <c r="B39" s="1"/>
      <c r="C39" s="5"/>
    </row>
    <row r="40" spans="2:3" x14ac:dyDescent="0.25">
      <c r="B40" s="1"/>
      <c r="C40" s="5"/>
    </row>
    <row r="41" spans="2:3" x14ac:dyDescent="0.25">
      <c r="B41" s="1"/>
      <c r="C41" s="5"/>
    </row>
    <row r="42" spans="2:3" x14ac:dyDescent="0.25">
      <c r="B42" s="1"/>
      <c r="C42" s="5"/>
    </row>
    <row r="43" spans="2:3" x14ac:dyDescent="0.25">
      <c r="B43" s="1"/>
      <c r="C43" s="5"/>
    </row>
    <row r="44" spans="2:3" x14ac:dyDescent="0.25">
      <c r="B44" s="1"/>
      <c r="C44" s="5"/>
    </row>
    <row r="45" spans="2:3" x14ac:dyDescent="0.25">
      <c r="B45" s="1"/>
      <c r="C45" s="5"/>
    </row>
    <row r="46" spans="2:3" x14ac:dyDescent="0.25">
      <c r="B46" s="1"/>
      <c r="C46" s="5"/>
    </row>
    <row r="47" spans="2:3" x14ac:dyDescent="0.25">
      <c r="B47" s="1"/>
      <c r="C47" s="5"/>
    </row>
    <row r="48" spans="2:3" x14ac:dyDescent="0.25">
      <c r="B48" s="1"/>
      <c r="C48" s="5"/>
    </row>
    <row r="49" spans="2:3" x14ac:dyDescent="0.25">
      <c r="B49" s="1"/>
      <c r="C49" s="5"/>
    </row>
    <row r="50" spans="2:3" x14ac:dyDescent="0.25">
      <c r="B50" s="1"/>
      <c r="C50" s="5"/>
    </row>
    <row r="51" spans="2:3" x14ac:dyDescent="0.25">
      <c r="B51" s="1"/>
      <c r="C51" s="5"/>
    </row>
    <row r="52" spans="2:3" x14ac:dyDescent="0.25">
      <c r="B52" s="1"/>
      <c r="C52" s="5"/>
    </row>
    <row r="53" spans="2:3" x14ac:dyDescent="0.25">
      <c r="B53" s="1"/>
      <c r="C53" s="5"/>
    </row>
    <row r="54" spans="2:3" x14ac:dyDescent="0.25">
      <c r="B54" s="1"/>
      <c r="C54" s="5"/>
    </row>
    <row r="55" spans="2:3" x14ac:dyDescent="0.25">
      <c r="B55" s="1"/>
      <c r="C55" s="5"/>
    </row>
    <row r="56" spans="2:3" x14ac:dyDescent="0.25">
      <c r="B56" s="1"/>
      <c r="C56" s="5"/>
    </row>
    <row r="57" spans="2:3" x14ac:dyDescent="0.25">
      <c r="B57" s="1"/>
      <c r="C57" s="5"/>
    </row>
    <row r="58" spans="2:3" x14ac:dyDescent="0.25">
      <c r="B58" s="1"/>
      <c r="C58" s="5"/>
    </row>
    <row r="59" spans="2:3" x14ac:dyDescent="0.25">
      <c r="B59" s="1"/>
      <c r="C59" s="5"/>
    </row>
    <row r="60" spans="2:3" x14ac:dyDescent="0.25">
      <c r="B60" s="1"/>
      <c r="C60" s="5"/>
    </row>
    <row r="61" spans="2:3" x14ac:dyDescent="0.25">
      <c r="B61" s="1"/>
      <c r="C61" s="5"/>
    </row>
    <row r="62" spans="2:3" x14ac:dyDescent="0.25">
      <c r="B62" s="1"/>
      <c r="C62" s="5"/>
    </row>
    <row r="63" spans="2:3" x14ac:dyDescent="0.25">
      <c r="B63" s="1"/>
      <c r="C63" s="5"/>
    </row>
    <row r="64" spans="2:3" x14ac:dyDescent="0.25">
      <c r="B64" s="1"/>
      <c r="C64" s="5"/>
    </row>
    <row r="65" spans="2:3" x14ac:dyDescent="0.25">
      <c r="B65" s="1"/>
      <c r="C65" s="5"/>
    </row>
    <row r="66" spans="2:3" x14ac:dyDescent="0.25">
      <c r="B66" s="1"/>
      <c r="C66" s="5"/>
    </row>
    <row r="67" spans="2:3" x14ac:dyDescent="0.25">
      <c r="B67" s="1"/>
      <c r="C67" s="5"/>
    </row>
    <row r="68" spans="2:3" x14ac:dyDescent="0.25">
      <c r="B68" s="1"/>
      <c r="C68" s="5"/>
    </row>
    <row r="69" spans="2:3" x14ac:dyDescent="0.25">
      <c r="B69" s="1"/>
      <c r="C69" s="5"/>
    </row>
    <row r="70" spans="2:3" x14ac:dyDescent="0.25">
      <c r="B70" s="1"/>
      <c r="C70" s="5"/>
    </row>
    <row r="71" spans="2:3" x14ac:dyDescent="0.25">
      <c r="B71" s="1"/>
      <c r="C71" s="5"/>
    </row>
    <row r="72" spans="2:3" x14ac:dyDescent="0.25">
      <c r="B72" s="1"/>
      <c r="C72" s="5"/>
    </row>
    <row r="73" spans="2:3" x14ac:dyDescent="0.25">
      <c r="B73" s="1"/>
      <c r="C73" s="5"/>
    </row>
    <row r="74" spans="2:3" x14ac:dyDescent="0.25">
      <c r="B74" s="1"/>
      <c r="C74" s="5"/>
    </row>
    <row r="75" spans="2:3" x14ac:dyDescent="0.25">
      <c r="B75" s="1"/>
      <c r="C75" s="5"/>
    </row>
    <row r="76" spans="2:3" x14ac:dyDescent="0.25">
      <c r="B76" s="1"/>
      <c r="C76" s="5"/>
    </row>
    <row r="77" spans="2:3" x14ac:dyDescent="0.25">
      <c r="B77" s="1"/>
      <c r="C77" s="5"/>
    </row>
    <row r="78" spans="2:3" x14ac:dyDescent="0.25">
      <c r="B78" s="1"/>
      <c r="C78" s="5"/>
    </row>
    <row r="79" spans="2:3" x14ac:dyDescent="0.25">
      <c r="B79" s="1"/>
      <c r="C79" s="5"/>
    </row>
    <row r="80" spans="2:3" x14ac:dyDescent="0.25">
      <c r="B80" s="1"/>
      <c r="C80" s="5"/>
    </row>
    <row r="81" spans="2:3" x14ac:dyDescent="0.25">
      <c r="B81" s="1"/>
      <c r="C81" s="5"/>
    </row>
    <row r="82" spans="2:3" x14ac:dyDescent="0.25">
      <c r="B82" s="1"/>
      <c r="C82" s="5"/>
    </row>
    <row r="83" spans="2:3" x14ac:dyDescent="0.25">
      <c r="B83" s="1"/>
      <c r="C83" s="5"/>
    </row>
    <row r="84" spans="2:3" x14ac:dyDescent="0.25">
      <c r="B84" s="1"/>
      <c r="C84" s="5"/>
    </row>
    <row r="85" spans="2:3" x14ac:dyDescent="0.25">
      <c r="B85" s="1"/>
      <c r="C85" s="5"/>
    </row>
    <row r="86" spans="2:3" x14ac:dyDescent="0.25">
      <c r="B86" s="1"/>
      <c r="C86" s="5"/>
    </row>
    <row r="87" spans="2:3" x14ac:dyDescent="0.25">
      <c r="B87" s="1"/>
      <c r="C87" s="5"/>
    </row>
    <row r="88" spans="2:3" x14ac:dyDescent="0.25">
      <c r="B88" s="1"/>
      <c r="C88" s="5"/>
    </row>
    <row r="89" spans="2:3" x14ac:dyDescent="0.25">
      <c r="B89" s="1"/>
      <c r="C89" s="5"/>
    </row>
    <row r="90" spans="2:3" x14ac:dyDescent="0.25">
      <c r="B90" s="1"/>
      <c r="C90" s="5"/>
    </row>
    <row r="91" spans="2:3" x14ac:dyDescent="0.25">
      <c r="B91" s="1"/>
      <c r="C91" s="5"/>
    </row>
    <row r="92" spans="2:3" x14ac:dyDescent="0.25">
      <c r="B92" s="1"/>
      <c r="C92" s="5"/>
    </row>
    <row r="93" spans="2:3" x14ac:dyDescent="0.25">
      <c r="B93" s="1"/>
      <c r="C93" s="5"/>
    </row>
    <row r="94" spans="2:3" x14ac:dyDescent="0.25">
      <c r="B94" s="1"/>
      <c r="C94" s="5"/>
    </row>
    <row r="95" spans="2:3" x14ac:dyDescent="0.25">
      <c r="B95" s="1"/>
      <c r="C95" s="5"/>
    </row>
    <row r="96" spans="2:3" x14ac:dyDescent="0.25">
      <c r="B96" s="1"/>
      <c r="C96" s="5"/>
    </row>
    <row r="97" spans="2:3" x14ac:dyDescent="0.25">
      <c r="B97" s="1"/>
      <c r="C97" s="5"/>
    </row>
    <row r="98" spans="2:3" x14ac:dyDescent="0.25">
      <c r="B98" s="1"/>
      <c r="C98" s="5"/>
    </row>
    <row r="99" spans="2:3" x14ac:dyDescent="0.25">
      <c r="B99" s="1"/>
      <c r="C99" s="5"/>
    </row>
    <row r="100" spans="2:3" x14ac:dyDescent="0.25">
      <c r="B100" s="1"/>
      <c r="C100" s="5"/>
    </row>
    <row r="101" spans="2:3" x14ac:dyDescent="0.25">
      <c r="B101" s="1"/>
      <c r="C101" s="5"/>
    </row>
    <row r="102" spans="2:3" x14ac:dyDescent="0.25">
      <c r="B102" s="1"/>
      <c r="C102" s="5"/>
    </row>
    <row r="103" spans="2:3" x14ac:dyDescent="0.25">
      <c r="B103" s="1"/>
      <c r="C103" s="5"/>
    </row>
    <row r="104" spans="2:3" x14ac:dyDescent="0.25">
      <c r="B104" s="1"/>
      <c r="C104" s="5"/>
    </row>
    <row r="105" spans="2:3" x14ac:dyDescent="0.25">
      <c r="B105" s="1"/>
      <c r="C105" s="5"/>
    </row>
    <row r="106" spans="2:3" x14ac:dyDescent="0.25">
      <c r="B106" s="1"/>
      <c r="C106" s="5"/>
    </row>
    <row r="107" spans="2:3" x14ac:dyDescent="0.25">
      <c r="B107" s="1"/>
      <c r="C107" s="5"/>
    </row>
    <row r="108" spans="2:3" x14ac:dyDescent="0.25">
      <c r="B108" s="1"/>
      <c r="C108" s="5"/>
    </row>
    <row r="109" spans="2:3" x14ac:dyDescent="0.25">
      <c r="B109" s="1"/>
    </row>
    <row r="110" spans="2:3" x14ac:dyDescent="0.25">
      <c r="B110" s="1"/>
    </row>
    <row r="111" spans="2:3" x14ac:dyDescent="0.25">
      <c r="B111" s="1"/>
    </row>
    <row r="112" spans="2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</sheetData>
  <hyperlinks>
    <hyperlink ref="C6" r:id="rId1"/>
    <hyperlink ref="C30" r:id="rId2"/>
    <hyperlink ref="A31" r:id="rId3"/>
    <hyperlink ref="C28" r:id="rId4"/>
    <hyperlink ref="C3" r:id="rId5"/>
    <hyperlink ref="C4" r:id="rId6"/>
    <hyperlink ref="C8" r:id="rId7"/>
    <hyperlink ref="C2" r:id="rId8"/>
    <hyperlink ref="C19" r:id="rId9"/>
    <hyperlink ref="C5" r:id="rId10"/>
    <hyperlink ref="C21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Costs</vt:lpstr>
      <vt:lpstr>Supplier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</dc:creator>
  <cp:lastModifiedBy>Thura</cp:lastModifiedBy>
  <dcterms:created xsi:type="dcterms:W3CDTF">2012-09-20T11:08:28Z</dcterms:created>
  <dcterms:modified xsi:type="dcterms:W3CDTF">2012-09-28T06:02:26Z</dcterms:modified>
</cp:coreProperties>
</file>