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autoCompressPictures="0"/>
  <bookViews>
    <workbookView xWindow="-15" yWindow="2490" windowWidth="20520" windowHeight="2505" tabRatio="1000" activeTab="8"/>
  </bookViews>
  <sheets>
    <sheet name="SCH_3634_Total" sheetId="68" r:id="rId1"/>
    <sheet name="SCH_3634_Male" sheetId="69" r:id="rId2"/>
    <sheet name="SCH_3634_Female" sheetId="70" r:id="rId3"/>
    <sheet name="SCH_3534_Total" sheetId="90" r:id="rId4"/>
    <sheet name="SCH_3534_Male" sheetId="91" r:id="rId5"/>
    <sheet name="SC_3534_Female" sheetId="92" r:id="rId6"/>
    <sheet name="SCH_3T34_Total" sheetId="93" r:id="rId7"/>
    <sheet name="SCH_3T34_Male" sheetId="94" r:id="rId8"/>
    <sheet name="SCH_3T34_Female" sheetId="95" r:id="rId9"/>
  </sheets>
  <definedNames>
    <definedName name="_S351">#REF!</definedName>
    <definedName name="_S352">#REF!</definedName>
    <definedName name="_S353">#REF!</definedName>
    <definedName name="_S3534">#REF!</definedName>
    <definedName name="_S354">#REF!</definedName>
    <definedName name="_S355">#REF!</definedName>
    <definedName name="_S3556">#REF!</definedName>
    <definedName name="_S356">#REF!</definedName>
    <definedName name="_S357">#REF!</definedName>
    <definedName name="_S358">#REF!</definedName>
    <definedName name="_S359">#REF!</definedName>
    <definedName name="Enroll_Summary">#REF!</definedName>
    <definedName name="Enroll_Summary_1">#REF!</definedName>
    <definedName name="Enroll_Summary_2">#REF!</definedName>
    <definedName name="Enroll_Summary_3">#REF!</definedName>
    <definedName name="Enroll_Summary_34">#REF!</definedName>
    <definedName name="Enroll_Summary_34_56">#REF!</definedName>
    <definedName name="Enroll_Summary_4">#REF!</definedName>
    <definedName name="Enroll_Summary_5">#REF!</definedName>
    <definedName name="Enroll_Summary_56">#REF!</definedName>
    <definedName name="Enroll_Summary_6">#REF!</definedName>
    <definedName name="Enroll_Summary_7">#REF!</definedName>
    <definedName name="Enroll_Summary_8">#REF!</definedName>
    <definedName name="Enroll_Summary_9">#REF!</definedName>
    <definedName name="Exc_Schools_34_56">#REF!</definedName>
    <definedName name="Exc_Summary_34_56">#REF!</definedName>
    <definedName name="Excluded_Schools">#REF!</definedName>
    <definedName name="Excluded_Summary">#REF!</definedName>
    <definedName name="Incompletes">#REF!</definedName>
    <definedName name="Incompletes_0035">#REF!</definedName>
    <definedName name="Incompletes_0036">#REF!</definedName>
    <definedName name="Incompletes_LEA_0035">#REF!</definedName>
    <definedName name="Incompletes_LEA_0036">#REF!</definedName>
    <definedName name="S351_F">#REF!</definedName>
    <definedName name="S351_M">#REF!</definedName>
    <definedName name="S351_T">#REF!</definedName>
    <definedName name="S352_F">#REF!</definedName>
    <definedName name="S352_M">#REF!</definedName>
    <definedName name="S352_T">#REF!</definedName>
    <definedName name="S353_F">#REF!</definedName>
    <definedName name="S353_M">#REF!</definedName>
    <definedName name="S353_T">#REF!</definedName>
    <definedName name="S3534_F">#REF!</definedName>
    <definedName name="S3534_M">#REF!</definedName>
    <definedName name="S3534_T">#REF!</definedName>
    <definedName name="S354_F">#REF!</definedName>
    <definedName name="S354_M">#REF!</definedName>
    <definedName name="S354_T">#REF!</definedName>
    <definedName name="S355_F">#REF!</definedName>
    <definedName name="S355_M">#REF!</definedName>
    <definedName name="S355_T">#REF!</definedName>
    <definedName name="S3556_F">#REF!</definedName>
    <definedName name="S3556_M">#REF!</definedName>
    <definedName name="S3556_T">#REF!</definedName>
    <definedName name="S356_F">#REF!</definedName>
    <definedName name="S356_M">#REF!</definedName>
    <definedName name="S356_T">#REF!</definedName>
    <definedName name="S357_F">#REF!</definedName>
    <definedName name="S357_M">#REF!</definedName>
    <definedName name="S357_T">#REF!</definedName>
    <definedName name="S358_F">#REF!</definedName>
    <definedName name="S358_M">#REF!</definedName>
    <definedName name="S358_T">#REF!</definedName>
    <definedName name="S359_F">#REF!</definedName>
    <definedName name="S359_M">#REF!</definedName>
    <definedName name="S359_T">#REF!</definedName>
    <definedName name="SCH_351_Female">#REF!</definedName>
    <definedName name="SCH_351_Male">#REF!</definedName>
    <definedName name="SCH_351_Total">#REF!</definedName>
    <definedName name="SCH_352_Female">#REF!</definedName>
    <definedName name="SCH_352_Male">#REF!</definedName>
    <definedName name="SCH_352_Total">#REF!</definedName>
    <definedName name="SCH_353_Female">#REF!</definedName>
    <definedName name="SCH_353_Male">#REF!</definedName>
    <definedName name="SCH_353_Total">#REF!</definedName>
    <definedName name="SCH_3534_Female">#REF!</definedName>
    <definedName name="SCH_3534_Male">#REF!</definedName>
    <definedName name="SCH_3534_Total">#REF!</definedName>
    <definedName name="SCH_354_Female">#REF!</definedName>
    <definedName name="SCH_354_Male">#REF!</definedName>
    <definedName name="SCH_354_Total">#REF!</definedName>
    <definedName name="SCH_355_Female">#REF!</definedName>
    <definedName name="SCH_355_Male">#REF!</definedName>
    <definedName name="SCH_355_Total">#REF!</definedName>
    <definedName name="SCH_3556_Female">#REF!</definedName>
    <definedName name="SCH_3556_Male">#REF!</definedName>
    <definedName name="SCH_3556_Total">#REF!</definedName>
    <definedName name="SCH_356_Female">#REF!</definedName>
    <definedName name="SCH_356_Male">#REF!</definedName>
    <definedName name="SCH_356_Total">#REF!</definedName>
    <definedName name="SCH_357_Female">#REF!</definedName>
    <definedName name="SCH_357_Male">#REF!</definedName>
    <definedName name="SCH_357_Total">#REF!</definedName>
    <definedName name="SCH_358_Female">#REF!</definedName>
    <definedName name="SCH_358_Male">#REF!</definedName>
    <definedName name="SCH_358_Total">#REF!</definedName>
    <definedName name="SCH_359_Female">#REF!</definedName>
    <definedName name="SCH_359_Male">#REF!</definedName>
    <definedName name="SCH_359_Total">#REF!</definedName>
    <definedName name="SCH_361_Female">#REF!</definedName>
    <definedName name="SCH_361_Male">#REF!</definedName>
    <definedName name="SCH_361_Total">#REF!</definedName>
    <definedName name="SCH_362_Female">#REF!</definedName>
    <definedName name="SCH_362_Male">#REF!</definedName>
    <definedName name="SCH_362_Total">#REF!</definedName>
    <definedName name="SCH_363_Female">#REF!</definedName>
    <definedName name="SCH_363_Male">#REF!</definedName>
    <definedName name="SCH_363_Total">#REF!</definedName>
    <definedName name="SCH_3634_Female">SCH_3634_Female!$A$6:$Y$58</definedName>
    <definedName name="SCH_3634_Male">SCH_3634_Male!$A$6:$Y$58</definedName>
    <definedName name="SCH_3634_Total">SCH_3634_Total!$A$6:$Y$58</definedName>
    <definedName name="SCH_364_Female">#REF!</definedName>
    <definedName name="SCH_364_Male">#REF!</definedName>
    <definedName name="SCH_364_Total">#REF!</definedName>
    <definedName name="SCH_365_Female">#REF!</definedName>
    <definedName name="SCH_365_Male">#REF!</definedName>
    <definedName name="SCH_365_Total">#REF!</definedName>
    <definedName name="SCH_3656_Female">#REF!</definedName>
    <definedName name="SCH_3656_Male">#REF!</definedName>
    <definedName name="SCH_3656_Total">#REF!</definedName>
    <definedName name="SCH_366_Female">#REF!</definedName>
    <definedName name="SCH_366_Male">#REF!</definedName>
    <definedName name="SCH_366_Total">#REF!</definedName>
    <definedName name="SCH_367_Female">#REF!</definedName>
    <definedName name="SCH_367_Male">#REF!</definedName>
    <definedName name="SCH_367_Total">#REF!</definedName>
    <definedName name="SCH_368_Female">#REF!</definedName>
    <definedName name="SCH_368_Male">#REF!</definedName>
    <definedName name="SCH_368_Total">#REF!</definedName>
    <definedName name="SCH_369_Female">#REF!</definedName>
    <definedName name="SCH_369_Male">#REF!</definedName>
    <definedName name="SCH_369_Total">#REF!</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H69" i="95" l="1"/>
  <c r="F69" i="95"/>
  <c r="D69" i="95"/>
  <c r="C69" i="95"/>
  <c r="B64" i="95"/>
  <c r="B63" i="95"/>
  <c r="B2" i="95"/>
  <c r="H69" i="94"/>
  <c r="F69" i="94"/>
  <c r="D69" i="94"/>
  <c r="C69" i="94"/>
  <c r="B64" i="94"/>
  <c r="B63" i="94"/>
  <c r="B2" i="94"/>
  <c r="H69" i="93"/>
  <c r="F69" i="93"/>
  <c r="D69" i="93"/>
  <c r="C69" i="93"/>
  <c r="B64" i="93"/>
  <c r="B63" i="93"/>
  <c r="B2" i="93"/>
  <c r="D69" i="92"/>
  <c r="C69" i="92"/>
  <c r="B60" i="92"/>
  <c r="B2" i="92"/>
  <c r="D69" i="91"/>
  <c r="C69" i="91"/>
  <c r="B60" i="91"/>
  <c r="B2" i="91"/>
  <c r="D69" i="90"/>
  <c r="C69" i="90"/>
  <c r="B60" i="90"/>
  <c r="B2" i="90"/>
  <c r="B64" i="70"/>
  <c r="C69" i="70"/>
  <c r="D69" i="70"/>
  <c r="F69" i="70"/>
  <c r="B63" i="70"/>
  <c r="B64" i="69"/>
  <c r="C69" i="69"/>
  <c r="D69" i="69"/>
  <c r="F69" i="69"/>
  <c r="B63" i="69"/>
  <c r="B64" i="68"/>
  <c r="C69" i="68"/>
  <c r="D69" i="68"/>
  <c r="F69" i="68"/>
  <c r="B63" i="68"/>
  <c r="H69" i="68"/>
  <c r="H69" i="69"/>
  <c r="H69" i="70"/>
  <c r="B2" i="70"/>
  <c r="B2" i="69"/>
  <c r="B2" i="68"/>
</calcChain>
</file>

<file path=xl/sharedStrings.xml><?xml version="1.0" encoding="utf-8"?>
<sst xmlns="http://schemas.openxmlformats.org/spreadsheetml/2006/main" count="1411" uniqueCount="93">
  <si>
    <t>State</t>
  </si>
  <si>
    <t>Arizona</t>
  </si>
  <si>
    <t>California</t>
  </si>
  <si>
    <t>District of Columbia</t>
  </si>
  <si>
    <t>Idaho</t>
  </si>
  <si>
    <t>Illinois</t>
  </si>
  <si>
    <t>Indiana</t>
  </si>
  <si>
    <t>Kansas</t>
  </si>
  <si>
    <t>Maine</t>
  </si>
  <si>
    <t>Minnesota</t>
  </si>
  <si>
    <t>Montana</t>
  </si>
  <si>
    <t>New Hampshire</t>
  </si>
  <si>
    <t>New Jersey</t>
  </si>
  <si>
    <t>New Mexico</t>
  </si>
  <si>
    <t>New York</t>
  </si>
  <si>
    <t>North Carolina</t>
  </si>
  <si>
    <t>North Dakota</t>
  </si>
  <si>
    <t>Ohio</t>
  </si>
  <si>
    <t>Oklahoma</t>
  </si>
  <si>
    <t>Pennsylvania</t>
  </si>
  <si>
    <t>South Carolina</t>
  </si>
  <si>
    <t>Texas</t>
  </si>
  <si>
    <t>Wisconsin</t>
  </si>
  <si>
    <t>Missouri</t>
  </si>
  <si>
    <t>Alabama</t>
  </si>
  <si>
    <t>Alaska</t>
  </si>
  <si>
    <t>Arkansas</t>
  </si>
  <si>
    <t>Colorado</t>
  </si>
  <si>
    <t>Connecticut</t>
  </si>
  <si>
    <t>Delaware</t>
  </si>
  <si>
    <t>Florida</t>
  </si>
  <si>
    <t>Georgia</t>
  </si>
  <si>
    <t>Hawaii</t>
  </si>
  <si>
    <t>Iowa</t>
  </si>
  <si>
    <t>Kentucky</t>
  </si>
  <si>
    <t>Louisiana</t>
  </si>
  <si>
    <t>Maryland</t>
  </si>
  <si>
    <t>Massachusetts</t>
  </si>
  <si>
    <t>Michigan</t>
  </si>
  <si>
    <t>Mississippi</t>
  </si>
  <si>
    <t>Nebraska</t>
  </si>
  <si>
    <t>Nevada</t>
  </si>
  <si>
    <t>Oregon</t>
  </si>
  <si>
    <t>Rhode Island</t>
  </si>
  <si>
    <t>South Dakota</t>
  </si>
  <si>
    <t>Tennessee</t>
  </si>
  <si>
    <t>Utah</t>
  </si>
  <si>
    <t>Vermont</t>
  </si>
  <si>
    <t>Virginia</t>
  </si>
  <si>
    <t>Washington</t>
  </si>
  <si>
    <t>West Virginia</t>
  </si>
  <si>
    <t>Wyoming</t>
  </si>
  <si>
    <t>United States</t>
  </si>
  <si>
    <t>One or more out-of-school suspensions</t>
  </si>
  <si>
    <t>Students With Disabilities</t>
  </si>
  <si>
    <t>Students With Disabilities Served Only Under Section 504</t>
  </si>
  <si>
    <t>Students  With Disabilities Served Under  IDEA</t>
  </si>
  <si>
    <r>
      <t>Race/Ethnicity of Students With Disabilities Served Under IDEA</t>
    </r>
    <r>
      <rPr>
        <b/>
        <vertAlign val="superscript"/>
        <sz val="10"/>
        <rFont val="Arial"/>
      </rPr>
      <t>1</t>
    </r>
  </si>
  <si>
    <t xml:space="preserve">English Language Learners With Disabilities </t>
  </si>
  <si>
    <r>
      <t>Number of Schools</t>
    </r>
    <r>
      <rPr>
        <b/>
        <sz val="10"/>
        <color theme="0"/>
        <rFont val="Arial"/>
      </rPr>
      <t>a</t>
    </r>
  </si>
  <si>
    <t xml:space="preserve">Percent of Schools Reporting </t>
  </si>
  <si>
    <t>American Indian or
Alaska Native</t>
  </si>
  <si>
    <t>Asian</t>
  </si>
  <si>
    <t>Hispanic or Latino of any race</t>
  </si>
  <si>
    <t>Black or African American</t>
  </si>
  <si>
    <t>White</t>
  </si>
  <si>
    <t>Native Hawaiian or Other Pacific Islander</t>
  </si>
  <si>
    <t>Two or more races</t>
  </si>
  <si>
    <t>Number</t>
  </si>
  <si>
    <r>
      <t>Percent</t>
    </r>
    <r>
      <rPr>
        <b/>
        <vertAlign val="superscript"/>
        <sz val="10"/>
        <rFont val="Arial"/>
      </rPr>
      <t>2</t>
    </r>
  </si>
  <si>
    <t>Percent </t>
  </si>
  <si>
    <r>
      <rPr>
        <vertAlign val="superscript"/>
        <sz val="10"/>
        <rFont val="Arial"/>
        <family val="2"/>
      </rPr>
      <t>1</t>
    </r>
    <r>
      <rPr>
        <sz val="10"/>
        <rFont val="Arial"/>
        <family val="2"/>
      </rPr>
      <t xml:space="preserve"> Data by race/ethnicity were collected only for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</si>
  <si>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 disabilities served under IDEA</t>
  </si>
  <si>
    <r>
      <rPr>
        <vertAlign val="superscript"/>
        <sz val="10"/>
        <rFont val="Arial"/>
        <family val="2"/>
      </rPr>
      <t>2</t>
    </r>
    <r>
      <rPr>
        <sz val="10"/>
        <rFont val="Arial"/>
        <family val="2"/>
      </rPr>
      <t xml:space="preserve"> Percentage over all public school students with disabilities (both students with disabilities served under IDEA and students with disabilities served solely under Section 504).</t>
    </r>
  </si>
  <si>
    <t xml:space="preserve">            The ‘1-3’ reference indicates that the data have been suppressed based on the schools’ reported n-size, and that the midpoint was used to calculate the total.</t>
  </si>
  <si>
    <t xml:space="preserve">1-3 </t>
  </si>
  <si>
    <r>
      <t xml:space="preserve">SOURCE: U.S. Department of Education, Office for Civil Rights, Civil Rights Data Collection, 2011-12, available at </t>
    </r>
    <r>
      <rPr>
        <u/>
        <sz val="10"/>
        <rFont val="Arial"/>
      </rPr>
      <t>http://ocrdata.ed.gov</t>
    </r>
    <r>
      <rPr>
        <sz val="10"/>
        <rFont val="Arial"/>
        <family val="2"/>
      </rPr>
      <t xml:space="preserve">. Data notes are available at </t>
    </r>
    <r>
      <rPr>
        <u/>
        <sz val="10"/>
        <rFont val="Arial"/>
      </rPr>
      <t>http://ocrdata.ed.gov/downloads/DataNotes.docx</t>
    </r>
  </si>
  <si>
    <r>
      <rPr>
        <vertAlign val="superscript"/>
        <sz val="10"/>
        <rFont val="Arial"/>
        <family val="2"/>
      </rPr>
      <t>2</t>
    </r>
    <r>
      <rPr>
        <sz val="10"/>
        <rFont val="Arial"/>
        <family val="2"/>
      </rPr>
      <t xml:space="preserve"> Percentage over all public school male students with disabilities (both students with disabilities served under IDEA and students with disabilities served solely under Section 504).</t>
    </r>
  </si>
  <si>
    <r>
      <rPr>
        <vertAlign val="superscript"/>
        <sz val="10"/>
        <rFont val="Arial"/>
        <family val="2"/>
      </rPr>
      <t>2</t>
    </r>
    <r>
      <rPr>
        <sz val="10"/>
        <rFont val="Arial"/>
        <family val="2"/>
      </rPr>
      <t xml:space="preserve"> Percentage over all public school female students with disabilities (both students with disabilities served under IDEA and students with disabilities served solely under Section 504).</t>
    </r>
  </si>
  <si>
    <t>Students Without Disabilities</t>
  </si>
  <si>
    <t>Race/Ethnicity of Students Without Disabilities</t>
  </si>
  <si>
    <t xml:space="preserve">English Language Learners Without Disabilities </t>
  </si>
  <si>
    <t>S</t>
  </si>
  <si>
    <t>Students With and Without Disabilities</t>
  </si>
  <si>
    <t>Students Without Disabilities and With Disabilities Served Under IDEA</t>
  </si>
  <si>
    <r>
      <t>Race/Ethnicity of Students Without Disabilities and Those With Disabilities Served Under IDEA</t>
    </r>
    <r>
      <rPr>
        <b/>
        <vertAlign val="superscript"/>
        <sz val="10"/>
        <rFont val="Arial"/>
      </rPr>
      <t>1</t>
    </r>
  </si>
  <si>
    <t>English Language Learners With and Without Disabilities</t>
  </si>
  <si>
    <r>
      <rPr>
        <vertAlign val="superscript"/>
        <sz val="10"/>
        <rFont val="Arial"/>
        <family val="2"/>
      </rPr>
      <t>1</t>
    </r>
    <r>
      <rPr>
        <sz val="10"/>
        <rFont val="Arial"/>
        <family val="2"/>
      </rPr>
      <t xml:space="preserve"> Data by race/ethnicity were collected only for students without disabilities and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</si>
  <si>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without disabilities and students with disabilities served under IDEA.</t>
  </si>
  <si>
    <r>
      <rPr>
        <vertAlign val="superscript"/>
        <sz val="10"/>
        <rFont val="Arial"/>
        <family val="2"/>
      </rPr>
      <t>2</t>
    </r>
    <r>
      <rPr>
        <sz val="10"/>
        <rFont val="Arial"/>
        <family val="2"/>
      </rPr>
      <t xml:space="preserve"> Percentage over all public school students without disabilities and students with disabilities (both served under IDEA and served solely under Section 504).</t>
    </r>
  </si>
  <si>
    <r>
      <t xml:space="preserve">SOURCE: U.S. Department of Education, Office for Civil Rights, Civil Rights Data Collection, 2011-12, available at </t>
    </r>
    <r>
      <rPr>
        <u/>
        <sz val="10"/>
        <color theme="3"/>
        <rFont val="Arial"/>
      </rPr>
      <t>http://ocrdata.ed.gov</t>
    </r>
    <r>
      <rPr>
        <sz val="10"/>
        <rFont val="Arial"/>
        <family val="2"/>
      </rPr>
      <t xml:space="preserve">. Data notes are available at </t>
    </r>
    <r>
      <rPr>
        <u/>
        <sz val="10"/>
        <color theme="3"/>
        <rFont val="Arial"/>
      </rPr>
      <t>http://ocrdata.ed.gov/downloads/DataNotes.docx</t>
    </r>
  </si>
  <si>
    <r>
      <t>2</t>
    </r>
    <r>
      <rPr>
        <sz val="10"/>
        <rFont val="Arial"/>
        <family val="2"/>
      </rPr>
      <t xml:space="preserve"> Percentage over all public school male students without disabilities and students with disabilities (both served under IDEA and served solely under Section 504).</t>
    </r>
  </si>
  <si>
    <r>
      <t>2</t>
    </r>
    <r>
      <rPr>
        <sz val="10"/>
        <rFont val="Arial"/>
        <family val="2"/>
      </rPr>
      <t xml:space="preserve"> Percentage over all public school female students without disabilities and students with disabilities (both served under IDEA and served solely under Section 504).</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</si>
</sst>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_)"/>
    <numFmt numFmtId="165" formatCode="#,##0.0_)"/>
  </numFmts>
  <fonts count="22" x14ac:knownFonts="1">
    <font>
      <sz val="11"/>
      <color theme="1"/>
      <name val="Calibri"/>
      <family val="2"/>
      <scheme val="minor"/>
    </font>
    <font>
      <sz val="10"/>
      <color theme="1"/>
      <name val="Arial Narrow"/>
      <family val="2"/>
    </font>
    <font>
      <u/>
      <sz val="11"/>
      <color theme="10"/>
      <name val="Calibri"/>
      <family val="2"/>
      <scheme val="minor"/>
    </font>
    <font>
      <u/>
      <sz val="11"/>
      <color theme="11"/>
      <name val="Calibri"/>
      <family val="2"/>
      <scheme val="minor"/>
    </font>
    <font>
      <sz val="11"/>
      <color theme="1"/>
      <name val="Calibri"/>
      <family val="2"/>
      <scheme val="minor"/>
    </font>
    <font>
      <sz val="10"/>
      <name val="MS Sans Serif"/>
      <family val="2"/>
    </font>
    <font>
      <sz val="11"/>
      <color theme="0"/>
      <name val="Arial"/>
    </font>
    <font>
      <sz val="11"/>
      <name val="Arial"/>
    </font>
    <font>
      <sz val="14"/>
      <color theme="0"/>
      <name val="Arial"/>
    </font>
    <font>
      <b/>
      <sz val="14"/>
      <name val="Arial"/>
    </font>
    <font>
      <sz val="14"/>
      <name val="Arial"/>
    </font>
    <font>
      <b/>
      <sz val="11"/>
      <name val="Arial"/>
    </font>
    <font>
      <sz val="10"/>
      <color theme="0"/>
      <name val="Arial"/>
    </font>
    <font>
      <b/>
      <sz val="10"/>
      <name val="Arial"/>
      <family val="2"/>
    </font>
    <font>
      <sz val="10"/>
      <name val="Arial"/>
      <family val="2"/>
    </font>
    <font>
      <b/>
      <sz val="10"/>
      <color theme="0"/>
      <name val="Arial"/>
    </font>
    <font>
      <sz val="10"/>
      <color theme="1"/>
      <name val="Arial"/>
    </font>
    <font>
      <b/>
      <vertAlign val="superscript"/>
      <sz val="10"/>
      <name val="Arial"/>
    </font>
    <font>
      <vertAlign val="superscript"/>
      <sz val="10"/>
      <name val="Arial"/>
      <family val="2"/>
    </font>
    <font>
      <sz val="8"/>
      <name val="Calibri"/>
      <family val="2"/>
      <scheme val="minor"/>
    </font>
    <font>
      <u/>
      <sz val="10"/>
      <name val="Arial"/>
    </font>
    <font>
      <u/>
      <sz val="10"/>
      <color theme="3"/>
      <name val="Arial"/>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32">
    <border>
      <left/>
      <right/>
      <top/>
      <bottom/>
      <diagonal/>
    </border>
    <border>
      <left style="thin">
        <color auto="1"/>
      </left>
      <right/>
      <top/>
      <bottom/>
      <diagonal/>
    </border>
    <border>
      <left/>
      <right/>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style="hair">
        <color auto="1"/>
      </right>
      <top style="medium">
        <color auto="1"/>
      </top>
      <bottom/>
      <diagonal/>
    </border>
    <border>
      <left style="hair">
        <color auto="1"/>
      </left>
      <right/>
      <top style="medium">
        <color auto="1"/>
      </top>
      <bottom/>
      <diagonal/>
    </border>
    <border>
      <left/>
      <right style="thin">
        <color auto="1"/>
      </right>
      <top/>
      <bottom/>
      <diagonal/>
    </border>
    <border>
      <left style="thin">
        <color auto="1"/>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hair">
        <color auto="1"/>
      </right>
      <top style="thin">
        <color auto="1"/>
      </top>
      <bottom style="thin">
        <color auto="1"/>
      </bottom>
      <diagonal/>
    </border>
    <border>
      <left/>
      <right/>
      <top style="thin">
        <color auto="1"/>
      </top>
      <bottom style="thin">
        <color auto="1"/>
      </bottom>
      <diagonal/>
    </border>
    <border>
      <left style="hair">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hair">
        <color auto="1"/>
      </right>
      <top/>
      <bottom/>
      <diagonal/>
    </border>
    <border>
      <left style="hair">
        <color auto="1"/>
      </left>
      <right/>
      <top/>
      <bottom/>
      <diagonal/>
    </border>
    <border>
      <left/>
      <right style="thin">
        <color auto="1"/>
      </right>
      <top/>
      <bottom style="medium">
        <color auto="1"/>
      </bottom>
      <diagonal/>
    </border>
    <border>
      <left style="thin">
        <color auto="1"/>
      </left>
      <right style="thin">
        <color auto="1"/>
      </right>
      <top/>
      <bottom style="medium">
        <color auto="1"/>
      </bottom>
      <diagonal/>
    </border>
    <border>
      <left style="thin">
        <color auto="1"/>
      </left>
      <right/>
      <top/>
      <bottom style="medium">
        <color auto="1"/>
      </bottom>
      <diagonal/>
    </border>
    <border>
      <left/>
      <right style="hair">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bottom style="medium">
        <color auto="1"/>
      </bottom>
      <diagonal/>
    </border>
    <border>
      <left style="hair">
        <color auto="1"/>
      </left>
      <right/>
      <top/>
      <bottom style="medium">
        <color auto="1"/>
      </bottom>
      <diagonal/>
    </border>
    <border>
      <left/>
      <right/>
      <top style="medium">
        <color auto="1"/>
      </top>
      <bottom/>
      <diagonal/>
    </border>
    <border>
      <left/>
      <right style="hair">
        <color auto="1"/>
      </right>
      <top/>
      <bottom/>
      <diagonal/>
    </border>
    <border>
      <left/>
      <right style="hair">
        <color auto="1"/>
      </right>
      <top/>
      <bottom style="medium">
        <color auto="1"/>
      </bottom>
      <diagonal/>
    </border>
  </borders>
  <cellStyleXfs count="9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0"/>
    <xf numFmtId="0" fontId="5" fillId="0" borderId="0"/>
    <xf numFmtId="0" fontId="4" fillId="0" borderId="0"/>
    <xf numFmtId="0" fontId="1"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25">
    <xf numFmtId="0" fontId="0" fillId="0" borderId="0" xfId="0"/>
    <xf numFmtId="0" fontId="6" fillId="0" borderId="0" xfId="35" applyFont="1"/>
    <xf numFmtId="0" fontId="7" fillId="0" borderId="0" xfId="33" applyFont="1" applyFill="1"/>
    <xf numFmtId="1" fontId="7" fillId="0" borderId="0" xfId="36" applyNumberFormat="1" applyFont="1" applyAlignment="1">
      <alignment wrapText="1"/>
    </xf>
    <xf numFmtId="1" fontId="7" fillId="0" borderId="0" xfId="36" applyNumberFormat="1" applyFont="1" applyBorder="1" applyAlignment="1">
      <alignment wrapText="1"/>
    </xf>
    <xf numFmtId="0" fontId="7" fillId="0" borderId="0" xfId="35" applyFont="1" applyBorder="1"/>
    <xf numFmtId="0" fontId="7" fillId="0" borderId="0" xfId="35" applyFont="1"/>
    <xf numFmtId="0" fontId="8" fillId="0" borderId="0" xfId="35" applyFont="1" applyAlignment="1">
      <alignment horizontal="left"/>
    </xf>
    <xf numFmtId="0" fontId="9" fillId="0" borderId="0" xfId="36" applyFont="1" applyAlignment="1">
      <alignment horizontal="left"/>
    </xf>
    <xf numFmtId="0" fontId="9" fillId="0" borderId="0" xfId="36" applyFont="1" applyAlignment="1">
      <alignment horizontal="right" wrapText="1"/>
    </xf>
    <xf numFmtId="0" fontId="10" fillId="0" borderId="0" xfId="35" applyFont="1" applyBorder="1" applyAlignment="1">
      <alignment horizontal="right"/>
    </xf>
    <xf numFmtId="0" fontId="10" fillId="0" borderId="0" xfId="35" applyFont="1" applyBorder="1" applyAlignment="1">
      <alignment horizontal="left"/>
    </xf>
    <xf numFmtId="0" fontId="10" fillId="0" borderId="0" xfId="35" applyFont="1" applyAlignment="1">
      <alignment horizontal="left"/>
    </xf>
    <xf numFmtId="0" fontId="11" fillId="0" borderId="2" xfId="36" applyFont="1" applyBorder="1"/>
    <xf numFmtId="1" fontId="7" fillId="0" borderId="2" xfId="36" applyNumberFormat="1" applyFont="1" applyBorder="1" applyAlignment="1">
      <alignment wrapText="1"/>
    </xf>
    <xf numFmtId="0" fontId="12" fillId="0" borderId="0" xfId="35" applyFont="1" applyFill="1" applyAlignment="1"/>
    <xf numFmtId="0" fontId="14" fillId="0" borderId="0" xfId="35" applyFont="1" applyFill="1" applyAlignment="1"/>
    <xf numFmtId="0" fontId="13" fillId="0" borderId="22" xfId="34" applyFont="1" applyFill="1" applyBorder="1" applyAlignment="1"/>
    <xf numFmtId="1" fontId="13" fillId="0" borderId="23" xfId="34" applyNumberFormat="1" applyFont="1" applyFill="1" applyBorder="1" applyAlignment="1">
      <alignment horizontal="right" wrapText="1"/>
    </xf>
    <xf numFmtId="1" fontId="13" fillId="0" borderId="24" xfId="34" applyNumberFormat="1" applyFont="1" applyFill="1" applyBorder="1" applyAlignment="1">
      <alignment horizontal="right" wrapText="1"/>
    </xf>
    <xf numFmtId="1" fontId="13" fillId="0" borderId="22" xfId="34" applyNumberFormat="1" applyFont="1" applyFill="1" applyBorder="1" applyAlignment="1">
      <alignment horizontal="right" wrapText="1"/>
    </xf>
    <xf numFmtId="1" fontId="13" fillId="0" borderId="25" xfId="0" applyNumberFormat="1" applyFont="1" applyBorder="1" applyAlignment="1">
      <alignment horizontal="right" wrapText="1"/>
    </xf>
    <xf numFmtId="1" fontId="13" fillId="0" borderId="2" xfId="34" applyNumberFormat="1" applyFont="1" applyFill="1" applyBorder="1" applyAlignment="1">
      <alignment horizontal="right" wrapText="1"/>
    </xf>
    <xf numFmtId="1" fontId="13" fillId="0" borderId="26" xfId="0" applyNumberFormat="1" applyFont="1" applyBorder="1" applyAlignment="1">
      <alignment horizontal="right" wrapText="1"/>
    </xf>
    <xf numFmtId="1" fontId="13" fillId="0" borderId="27" xfId="34" applyNumberFormat="1" applyFont="1" applyFill="1" applyBorder="1" applyAlignment="1">
      <alignment wrapText="1"/>
    </xf>
    <xf numFmtId="1" fontId="13" fillId="0" borderId="28" xfId="34" applyNumberFormat="1" applyFont="1" applyFill="1" applyBorder="1" applyAlignment="1">
      <alignment wrapText="1"/>
    </xf>
    <xf numFmtId="0" fontId="12" fillId="0" borderId="0" xfId="33" applyFont="1" applyFill="1"/>
    <xf numFmtId="0" fontId="14" fillId="2" borderId="29" xfId="34" applyFont="1" applyFill="1" applyBorder="1" applyAlignment="1">
      <alignment horizontal="left" vertical="center"/>
    </xf>
    <xf numFmtId="37" fontId="14" fillId="2" borderId="20" xfId="33" applyNumberFormat="1" applyFont="1" applyFill="1" applyBorder="1"/>
    <xf numFmtId="165" fontId="14" fillId="2" borderId="21" xfId="35" applyNumberFormat="1" applyFont="1" applyFill="1" applyBorder="1"/>
    <xf numFmtId="0" fontId="14" fillId="0" borderId="0" xfId="33" applyFont="1" applyFill="1" applyBorder="1"/>
    <xf numFmtId="0" fontId="14" fillId="0" borderId="0" xfId="33" applyFont="1" applyFill="1"/>
    <xf numFmtId="0" fontId="14" fillId="0" borderId="0" xfId="36" applyFont="1" applyFill="1" applyBorder="1"/>
    <xf numFmtId="37" fontId="14" fillId="0" borderId="20" xfId="33" applyNumberFormat="1" applyFont="1" applyFill="1" applyBorder="1"/>
    <xf numFmtId="165" fontId="14" fillId="0" borderId="21" xfId="35" applyNumberFormat="1" applyFont="1" applyFill="1" applyBorder="1"/>
    <xf numFmtId="0" fontId="14" fillId="2" borderId="0" xfId="36" applyFont="1" applyFill="1" applyBorder="1"/>
    <xf numFmtId="0" fontId="14" fillId="0" borderId="2" xfId="36" applyFont="1" applyFill="1" applyBorder="1"/>
    <xf numFmtId="37" fontId="14" fillId="0" borderId="27" xfId="33" applyNumberFormat="1" applyFont="1" applyFill="1" applyBorder="1"/>
    <xf numFmtId="165" fontId="14" fillId="0" borderId="28" xfId="35" applyNumberFormat="1" applyFont="1" applyFill="1" applyBorder="1"/>
    <xf numFmtId="0" fontId="14" fillId="0" borderId="0" xfId="35" quotePrefix="1" applyFont="1" applyFill="1"/>
    <xf numFmtId="0" fontId="14" fillId="0" borderId="0" xfId="35" applyFont="1" applyFill="1"/>
    <xf numFmtId="0" fontId="14" fillId="0" borderId="0" xfId="35" applyFont="1" applyFill="1" applyBorder="1"/>
    <xf numFmtId="0" fontId="14" fillId="0" borderId="0" xfId="35" quotePrefix="1" applyFont="1" applyFill="1" applyAlignment="1">
      <alignment horizontal="left"/>
    </xf>
    <xf numFmtId="0" fontId="12" fillId="3" borderId="0" xfId="35" applyFont="1" applyFill="1" applyBorder="1"/>
    <xf numFmtId="0" fontId="16" fillId="0" borderId="0" xfId="35" applyFont="1"/>
    <xf numFmtId="0" fontId="14" fillId="0" borderId="0" xfId="33" applyFont="1"/>
    <xf numFmtId="0" fontId="6" fillId="0" borderId="0" xfId="33" applyFont="1"/>
    <xf numFmtId="0" fontId="7" fillId="0" borderId="0" xfId="33" applyFont="1" applyBorder="1"/>
    <xf numFmtId="0" fontId="7" fillId="0" borderId="0" xfId="33" applyFont="1"/>
    <xf numFmtId="164" fontId="14" fillId="2" borderId="20" xfId="35" applyNumberFormat="1" applyFont="1" applyFill="1" applyBorder="1" applyAlignment="1">
      <alignment horizontal="right"/>
    </xf>
    <xf numFmtId="164" fontId="14" fillId="2" borderId="5" xfId="35" applyNumberFormat="1" applyFont="1" applyFill="1" applyBorder="1" applyAlignment="1">
      <alignment horizontal="right"/>
    </xf>
    <xf numFmtId="165" fontId="14" fillId="2" borderId="11" xfId="35" applyNumberFormat="1" applyFont="1" applyFill="1" applyBorder="1" applyAlignment="1">
      <alignment horizontal="right"/>
    </xf>
    <xf numFmtId="164" fontId="14" fillId="2" borderId="1" xfId="35" applyNumberFormat="1" applyFont="1" applyFill="1" applyBorder="1" applyAlignment="1">
      <alignment horizontal="right"/>
    </xf>
    <xf numFmtId="165" fontId="14" fillId="2" borderId="30" xfId="35" applyNumberFormat="1" applyFont="1" applyFill="1" applyBorder="1" applyAlignment="1">
      <alignment horizontal="right"/>
    </xf>
    <xf numFmtId="164" fontId="14" fillId="2" borderId="0" xfId="35" applyNumberFormat="1" applyFont="1" applyFill="1" applyBorder="1" applyAlignment="1">
      <alignment horizontal="right"/>
    </xf>
    <xf numFmtId="164" fontId="14" fillId="2" borderId="21" xfId="35" applyNumberFormat="1" applyFont="1" applyFill="1" applyBorder="1" applyAlignment="1">
      <alignment horizontal="right"/>
    </xf>
    <xf numFmtId="165" fontId="14" fillId="2" borderId="0" xfId="35" applyNumberFormat="1" applyFont="1" applyFill="1" applyBorder="1" applyAlignment="1">
      <alignment horizontal="right"/>
    </xf>
    <xf numFmtId="164" fontId="14" fillId="0" borderId="20" xfId="35" applyNumberFormat="1" applyFont="1" applyFill="1" applyBorder="1" applyAlignment="1">
      <alignment horizontal="right"/>
    </xf>
    <xf numFmtId="164" fontId="14" fillId="0" borderId="1" xfId="35" applyNumberFormat="1" applyFont="1" applyFill="1" applyBorder="1" applyAlignment="1">
      <alignment horizontal="right"/>
    </xf>
    <xf numFmtId="165" fontId="14" fillId="0" borderId="11" xfId="35" applyNumberFormat="1" applyFont="1" applyFill="1" applyBorder="1" applyAlignment="1">
      <alignment horizontal="right"/>
    </xf>
    <xf numFmtId="165" fontId="14" fillId="0" borderId="30" xfId="35" applyNumberFormat="1" applyFont="1" applyFill="1" applyBorder="1" applyAlignment="1">
      <alignment horizontal="right"/>
    </xf>
    <xf numFmtId="164" fontId="14" fillId="0" borderId="0" xfId="35" quotePrefix="1" applyNumberFormat="1" applyFont="1" applyFill="1" applyBorder="1" applyAlignment="1">
      <alignment horizontal="right"/>
    </xf>
    <xf numFmtId="164" fontId="14" fillId="0" borderId="0" xfId="35" applyNumberFormat="1" applyFont="1" applyFill="1" applyBorder="1" applyAlignment="1">
      <alignment horizontal="right"/>
    </xf>
    <xf numFmtId="164" fontId="14" fillId="0" borderId="21" xfId="35" applyNumberFormat="1" applyFont="1" applyFill="1" applyBorder="1" applyAlignment="1">
      <alignment horizontal="right"/>
    </xf>
    <xf numFmtId="165" fontId="14" fillId="0" borderId="0" xfId="35" applyNumberFormat="1" applyFont="1" applyFill="1" applyBorder="1" applyAlignment="1">
      <alignment horizontal="right"/>
    </xf>
    <xf numFmtId="164" fontId="14" fillId="2" borderId="1" xfId="35" quotePrefix="1" applyNumberFormat="1" applyFont="1" applyFill="1" applyBorder="1" applyAlignment="1">
      <alignment horizontal="right"/>
    </xf>
    <xf numFmtId="164" fontId="14" fillId="2" borderId="0" xfId="35" quotePrefix="1" applyNumberFormat="1" applyFont="1" applyFill="1" applyBorder="1" applyAlignment="1">
      <alignment horizontal="right"/>
    </xf>
    <xf numFmtId="164" fontId="14" fillId="2" borderId="21" xfId="35" quotePrefix="1" applyNumberFormat="1" applyFont="1" applyFill="1" applyBorder="1" applyAlignment="1">
      <alignment horizontal="right"/>
    </xf>
    <xf numFmtId="164" fontId="14" fillId="0" borderId="1" xfId="35" quotePrefix="1" applyNumberFormat="1" applyFont="1" applyFill="1" applyBorder="1" applyAlignment="1">
      <alignment horizontal="right"/>
    </xf>
    <xf numFmtId="164" fontId="14" fillId="0" borderId="21" xfId="35" quotePrefix="1" applyNumberFormat="1" applyFont="1" applyFill="1" applyBorder="1" applyAlignment="1">
      <alignment horizontal="right"/>
    </xf>
    <xf numFmtId="164" fontId="14" fillId="0" borderId="24" xfId="35" applyNumberFormat="1" applyFont="1" applyFill="1" applyBorder="1" applyAlignment="1">
      <alignment horizontal="right"/>
    </xf>
    <xf numFmtId="165" fontId="14" fillId="0" borderId="22" xfId="35" applyNumberFormat="1" applyFont="1" applyFill="1" applyBorder="1" applyAlignment="1">
      <alignment horizontal="right"/>
    </xf>
    <xf numFmtId="165" fontId="14" fillId="0" borderId="31" xfId="35" applyNumberFormat="1" applyFont="1" applyFill="1" applyBorder="1" applyAlignment="1">
      <alignment horizontal="right"/>
    </xf>
    <xf numFmtId="164" fontId="14" fillId="0" borderId="2" xfId="35" applyNumberFormat="1" applyFont="1" applyFill="1" applyBorder="1" applyAlignment="1">
      <alignment horizontal="right"/>
    </xf>
    <xf numFmtId="164" fontId="14" fillId="0" borderId="2" xfId="35" quotePrefix="1" applyNumberFormat="1" applyFont="1" applyFill="1" applyBorder="1" applyAlignment="1">
      <alignment horizontal="right"/>
    </xf>
    <xf numFmtId="164" fontId="14" fillId="0" borderId="28" xfId="35" applyNumberFormat="1" applyFont="1" applyFill="1" applyBorder="1" applyAlignment="1">
      <alignment horizontal="right"/>
    </xf>
    <xf numFmtId="165" fontId="14" fillId="0" borderId="2" xfId="35" applyNumberFormat="1" applyFont="1" applyFill="1" applyBorder="1" applyAlignment="1">
      <alignment horizontal="right"/>
    </xf>
    <xf numFmtId="164" fontId="14" fillId="0" borderId="27" xfId="35" applyNumberFormat="1" applyFont="1" applyFill="1" applyBorder="1" applyAlignment="1">
      <alignment horizontal="right"/>
    </xf>
    <xf numFmtId="164" fontId="14" fillId="0" borderId="28" xfId="35" quotePrefix="1" applyNumberFormat="1" applyFont="1" applyFill="1" applyBorder="1" applyAlignment="1">
      <alignment horizontal="right"/>
    </xf>
    <xf numFmtId="0" fontId="6" fillId="0" borderId="0" xfId="33" applyFont="1" applyFill="1" applyBorder="1"/>
    <xf numFmtId="0" fontId="6" fillId="3" borderId="0" xfId="35" applyFont="1" applyFill="1" applyBorder="1"/>
    <xf numFmtId="0" fontId="7" fillId="3" borderId="0" xfId="35" applyFont="1" applyFill="1" applyBorder="1"/>
    <xf numFmtId="0" fontId="7" fillId="3" borderId="0" xfId="33" applyFont="1" applyFill="1" applyBorder="1"/>
    <xf numFmtId="0" fontId="13" fillId="0" borderId="3" xfId="34" applyFont="1" applyFill="1" applyBorder="1" applyAlignment="1">
      <alignment horizontal="left"/>
    </xf>
    <xf numFmtId="0" fontId="13" fillId="0" borderId="11" xfId="34" applyFont="1" applyFill="1" applyBorder="1" applyAlignment="1">
      <alignment horizontal="left"/>
    </xf>
    <xf numFmtId="1" fontId="13" fillId="0" borderId="4" xfId="34" applyNumberFormat="1" applyFont="1" applyFill="1" applyBorder="1" applyAlignment="1">
      <alignment horizontal="center" wrapText="1"/>
    </xf>
    <xf numFmtId="1" fontId="13" fillId="0" borderId="12" xfId="34" applyNumberFormat="1" applyFont="1" applyFill="1" applyBorder="1" applyAlignment="1">
      <alignment horizontal="center" wrapText="1"/>
    </xf>
    <xf numFmtId="1" fontId="13" fillId="0" borderId="5" xfId="34" applyNumberFormat="1" applyFont="1" applyFill="1" applyBorder="1" applyAlignment="1">
      <alignment horizontal="center" vertical="center" wrapText="1"/>
    </xf>
    <xf numFmtId="1" fontId="13" fillId="0" borderId="3" xfId="34" applyNumberFormat="1" applyFont="1" applyFill="1" applyBorder="1" applyAlignment="1">
      <alignment horizontal="center" vertical="center" wrapText="1"/>
    </xf>
    <xf numFmtId="1" fontId="13" fillId="0" borderId="13" xfId="34" applyNumberFormat="1" applyFont="1" applyFill="1" applyBorder="1" applyAlignment="1">
      <alignment horizontal="center" vertical="center" wrapText="1"/>
    </xf>
    <xf numFmtId="1" fontId="13" fillId="0" borderId="14" xfId="34" applyNumberFormat="1" applyFont="1" applyFill="1" applyBorder="1" applyAlignment="1">
      <alignment horizontal="center" vertical="center" wrapText="1"/>
    </xf>
    <xf numFmtId="1" fontId="13" fillId="0" borderId="6" xfId="34" applyNumberFormat="1" applyFont="1" applyFill="1" applyBorder="1" applyAlignment="1">
      <alignment horizontal="center" vertical="center"/>
    </xf>
    <xf numFmtId="1" fontId="13" fillId="0" borderId="7" xfId="34" applyNumberFormat="1" applyFont="1" applyFill="1" applyBorder="1" applyAlignment="1">
      <alignment horizontal="center" vertical="center"/>
    </xf>
    <xf numFmtId="1" fontId="13" fillId="0" borderId="8" xfId="34" applyNumberFormat="1" applyFont="1" applyFill="1" applyBorder="1" applyAlignment="1">
      <alignment horizontal="center" vertical="center"/>
    </xf>
    <xf numFmtId="1" fontId="13" fillId="0" borderId="9" xfId="34" applyNumberFormat="1" applyFont="1" applyFill="1" applyBorder="1" applyAlignment="1">
      <alignment horizontal="center" wrapText="1"/>
    </xf>
    <xf numFmtId="1" fontId="13" fillId="0" borderId="20" xfId="34" applyNumberFormat="1" applyFont="1" applyFill="1" applyBorder="1" applyAlignment="1">
      <alignment horizontal="center" wrapText="1"/>
    </xf>
    <xf numFmtId="1" fontId="13" fillId="0" borderId="10" xfId="34" applyNumberFormat="1" applyFont="1" applyFill="1" applyBorder="1" applyAlignment="1">
      <alignment horizontal="center" wrapText="1"/>
    </xf>
    <xf numFmtId="1" fontId="15" fillId="0" borderId="21" xfId="34" applyNumberFormat="1" applyFont="1" applyFill="1" applyBorder="1" applyAlignment="1">
      <alignment horizontal="center" wrapText="1"/>
    </xf>
    <xf numFmtId="1" fontId="13" fillId="0" borderId="15" xfId="34" applyNumberFormat="1" applyFont="1" applyFill="1" applyBorder="1" applyAlignment="1">
      <alignment horizontal="center" wrapText="1"/>
    </xf>
    <xf numFmtId="1" fontId="13" fillId="0" borderId="16" xfId="34" applyNumberFormat="1" applyFont="1" applyFill="1" applyBorder="1" applyAlignment="1">
      <alignment horizontal="center" wrapText="1"/>
    </xf>
    <xf numFmtId="1" fontId="13" fillId="0" borderId="17" xfId="34" applyNumberFormat="1" applyFont="1" applyFill="1" applyBorder="1" applyAlignment="1">
      <alignment horizontal="center" wrapText="1"/>
    </xf>
    <xf numFmtId="1" fontId="13" fillId="0" borderId="18" xfId="34" applyNumberFormat="1" applyFont="1" applyFill="1" applyBorder="1" applyAlignment="1">
      <alignment horizontal="center" wrapText="1"/>
    </xf>
    <xf numFmtId="1" fontId="13" fillId="0" borderId="19" xfId="34" applyNumberFormat="1" applyFont="1" applyFill="1" applyBorder="1" applyAlignment="1">
      <alignment horizontal="center" wrapText="1"/>
    </xf>
    <xf numFmtId="1" fontId="13" fillId="0" borderId="25" xfId="34" applyNumberFormat="1" applyFont="1" applyFill="1" applyBorder="1" applyAlignment="1">
      <alignment horizontal="right" wrapText="1"/>
    </xf>
    <xf numFmtId="1" fontId="13" fillId="0" borderId="26" xfId="34" applyNumberFormat="1" applyFont="1" applyFill="1" applyBorder="1" applyAlignment="1">
      <alignment horizontal="right" wrapText="1"/>
    </xf>
    <xf numFmtId="164" fontId="14" fillId="2" borderId="20" xfId="35" applyNumberFormat="1" applyFont="1" applyFill="1" applyBorder="1"/>
    <xf numFmtId="37" fontId="14" fillId="2" borderId="20" xfId="33" applyNumberFormat="1" applyFont="1" applyFill="1" applyBorder="1" applyAlignment="1">
      <alignment horizontal="right"/>
    </xf>
    <xf numFmtId="164" fontId="14" fillId="0" borderId="20" xfId="35" applyNumberFormat="1" applyFont="1" applyFill="1" applyBorder="1"/>
    <xf numFmtId="37" fontId="14" fillId="0" borderId="20" xfId="33" applyNumberFormat="1" applyFont="1" applyFill="1" applyBorder="1" applyAlignment="1">
      <alignment horizontal="right"/>
    </xf>
    <xf numFmtId="164" fontId="14" fillId="0" borderId="27" xfId="35" applyNumberFormat="1" applyFont="1" applyFill="1" applyBorder="1"/>
    <xf numFmtId="37" fontId="14" fillId="0" borderId="27" xfId="33" applyNumberFormat="1" applyFont="1" applyFill="1" applyBorder="1" applyAlignment="1">
      <alignment horizontal="right"/>
    </xf>
    <xf numFmtId="0" fontId="6" fillId="0" borderId="0" xfId="33" applyFont="1" applyFill="1"/>
    <xf numFmtId="0" fontId="6" fillId="3" borderId="0" xfId="35" applyFont="1" applyFill="1" applyBorder="1" applyAlignment="1">
      <alignment horizontal="right"/>
    </xf>
    <xf numFmtId="0" fontId="12" fillId="0" borderId="0" xfId="35" applyFont="1"/>
    <xf numFmtId="0" fontId="13" fillId="0" borderId="2" xfId="36" applyFont="1" applyBorder="1"/>
    <xf numFmtId="1" fontId="14" fillId="0" borderId="2" xfId="36" applyNumberFormat="1" applyFont="1" applyBorder="1" applyAlignment="1">
      <alignment wrapText="1"/>
    </xf>
    <xf numFmtId="0" fontId="14" fillId="0" borderId="0" xfId="35" applyFont="1" applyBorder="1"/>
    <xf numFmtId="0" fontId="14" fillId="0" borderId="0" xfId="35" applyFont="1"/>
    <xf numFmtId="1" fontId="13" fillId="0" borderId="4" xfId="34" applyNumberFormat="1" applyFont="1" applyFill="1" applyBorder="1" applyAlignment="1">
      <alignment horizontal="center" vertical="center" wrapText="1"/>
    </xf>
    <xf numFmtId="1" fontId="13" fillId="0" borderId="12" xfId="34" applyNumberFormat="1" applyFont="1" applyFill="1" applyBorder="1" applyAlignment="1">
      <alignment horizontal="center" vertical="center" wrapText="1"/>
    </xf>
    <xf numFmtId="1" fontId="13" fillId="0" borderId="23" xfId="34" applyNumberFormat="1" applyFont="1" applyFill="1" applyBorder="1" applyAlignment="1">
      <alignment horizontal="center" vertical="center" wrapText="1"/>
    </xf>
    <xf numFmtId="0" fontId="6" fillId="0" borderId="0" xfId="33" applyFont="1" applyBorder="1"/>
    <xf numFmtId="0" fontId="6" fillId="0" borderId="0" xfId="35" applyFont="1" applyBorder="1"/>
    <xf numFmtId="0" fontId="6" fillId="3" borderId="0" xfId="33" applyFont="1" applyFill="1" applyBorder="1"/>
    <xf numFmtId="0" fontId="18" fillId="0" borderId="0" xfId="35" quotePrefix="1" applyFont="1" applyFill="1" applyAlignment="1">
      <alignment horizontal="left"/>
    </xf>
  </cellXfs>
  <cellStyles count="9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Normal" xfId="0" builtinId="0"/>
    <cellStyle name="Normal 2 2" xfId="33"/>
    <cellStyle name="Normal 3" xfId="35"/>
    <cellStyle name="Normal 6" xfId="34"/>
    <cellStyle name="Normal 9" xfId="3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Z69"/>
  <sheetViews>
    <sheetView showGridLines="0" workbookViewId="0"/>
  </sheetViews>
  <sheetFormatPr defaultColWidth="10.140625" defaultRowHeight="15" customHeight="1"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students with disabilities receiving ",LOWER(A7), " by race/ethnicity, by state: School Year 2011-12")</f>
        <v>Number and percentage of public school students with disabilities receiving one or more out-of-school suspensions by race/ethnicity, by state: School Year 2011-12</v>
      </c>
      <c r="C2" s="9"/>
      <c r="D2" s="9"/>
      <c r="E2" s="9"/>
      <c r="F2" s="9"/>
      <c r="G2" s="9"/>
      <c r="H2" s="9"/>
      <c r="I2" s="9"/>
      <c r="J2" s="9"/>
      <c r="K2" s="9"/>
      <c r="L2" s="9"/>
      <c r="M2" s="9"/>
      <c r="N2" s="9"/>
      <c r="O2" s="9"/>
      <c r="P2" s="9"/>
      <c r="Q2" s="9"/>
      <c r="R2" s="10"/>
      <c r="S2" s="10"/>
      <c r="T2" s="9"/>
      <c r="U2" s="9"/>
      <c r="V2" s="11"/>
    </row>
    <row r="3" spans="1:25" s="6" customFormat="1" ht="15" customHeight="1" thickBot="1" x14ac:dyDescent="0.3">
      <c r="A3" s="1"/>
      <c r="B3" s="13"/>
      <c r="C3" s="14"/>
      <c r="D3" s="14"/>
      <c r="E3" s="14"/>
      <c r="F3" s="14"/>
      <c r="G3" s="14"/>
      <c r="H3" s="14"/>
      <c r="I3" s="14"/>
      <c r="J3" s="14"/>
      <c r="K3" s="14"/>
      <c r="L3" s="14"/>
      <c r="M3" s="14"/>
      <c r="N3" s="14"/>
      <c r="O3" s="14"/>
      <c r="P3" s="14"/>
      <c r="Q3" s="14"/>
      <c r="R3" s="14"/>
      <c r="S3" s="14"/>
      <c r="T3" s="14"/>
      <c r="U3" s="14"/>
      <c r="V3" s="14"/>
      <c r="W3" s="5"/>
      <c r="X3" s="14"/>
      <c r="Y3" s="14"/>
    </row>
    <row r="4" spans="1:25" s="16" customFormat="1" ht="24.95" customHeight="1" x14ac:dyDescent="0.2">
      <c r="A4" s="15"/>
      <c r="B4" s="83" t="s">
        <v>0</v>
      </c>
      <c r="C4" s="85" t="s">
        <v>54</v>
      </c>
      <c r="D4" s="87" t="s">
        <v>55</v>
      </c>
      <c r="E4" s="88"/>
      <c r="F4" s="87" t="s">
        <v>56</v>
      </c>
      <c r="G4" s="88"/>
      <c r="H4" s="91" t="s">
        <v>57</v>
      </c>
      <c r="I4" s="92"/>
      <c r="J4" s="92"/>
      <c r="K4" s="92"/>
      <c r="L4" s="92"/>
      <c r="M4" s="92"/>
      <c r="N4" s="92"/>
      <c r="O4" s="92"/>
      <c r="P4" s="92"/>
      <c r="Q4" s="92"/>
      <c r="R4" s="92"/>
      <c r="S4" s="92"/>
      <c r="T4" s="92"/>
      <c r="U4" s="93"/>
      <c r="V4" s="87" t="s">
        <v>58</v>
      </c>
      <c r="W4" s="88"/>
      <c r="X4" s="94" t="s">
        <v>59</v>
      </c>
      <c r="Y4" s="96" t="s">
        <v>60</v>
      </c>
    </row>
    <row r="5" spans="1:25" s="16" customFormat="1" ht="24.95" customHeight="1" x14ac:dyDescent="0.2">
      <c r="A5" s="15"/>
      <c r="B5" s="84"/>
      <c r="C5" s="86"/>
      <c r="D5" s="89"/>
      <c r="E5" s="90"/>
      <c r="F5" s="89"/>
      <c r="G5" s="90"/>
      <c r="H5" s="98" t="s">
        <v>61</v>
      </c>
      <c r="I5" s="99"/>
      <c r="J5" s="100" t="s">
        <v>62</v>
      </c>
      <c r="K5" s="99"/>
      <c r="L5" s="101" t="s">
        <v>63</v>
      </c>
      <c r="M5" s="99"/>
      <c r="N5" s="101" t="s">
        <v>64</v>
      </c>
      <c r="O5" s="99"/>
      <c r="P5" s="101" t="s">
        <v>65</v>
      </c>
      <c r="Q5" s="99"/>
      <c r="R5" s="101" t="s">
        <v>66</v>
      </c>
      <c r="S5" s="99"/>
      <c r="T5" s="101" t="s">
        <v>67</v>
      </c>
      <c r="U5" s="102"/>
      <c r="V5" s="89"/>
      <c r="W5" s="90"/>
      <c r="X5" s="95"/>
      <c r="Y5" s="97"/>
    </row>
    <row r="6" spans="1:25" s="16" customFormat="1" ht="15" customHeight="1" thickBot="1" x14ac:dyDescent="0.25">
      <c r="A6" s="15"/>
      <c r="B6" s="17"/>
      <c r="C6" s="18"/>
      <c r="D6" s="19" t="s">
        <v>68</v>
      </c>
      <c r="E6" s="20" t="s">
        <v>69</v>
      </c>
      <c r="F6" s="19" t="s">
        <v>68</v>
      </c>
      <c r="G6" s="20" t="s">
        <v>69</v>
      </c>
      <c r="H6" s="19" t="s">
        <v>68</v>
      </c>
      <c r="I6" s="21" t="s">
        <v>70</v>
      </c>
      <c r="J6" s="22" t="s">
        <v>68</v>
      </c>
      <c r="K6" s="21" t="s">
        <v>70</v>
      </c>
      <c r="L6" s="22" t="s">
        <v>68</v>
      </c>
      <c r="M6" s="21" t="s">
        <v>70</v>
      </c>
      <c r="N6" s="22" t="s">
        <v>68</v>
      </c>
      <c r="O6" s="21" t="s">
        <v>70</v>
      </c>
      <c r="P6" s="22" t="s">
        <v>68</v>
      </c>
      <c r="Q6" s="21" t="s">
        <v>70</v>
      </c>
      <c r="R6" s="22" t="s">
        <v>68</v>
      </c>
      <c r="S6" s="21" t="s">
        <v>70</v>
      </c>
      <c r="T6" s="22" t="s">
        <v>68</v>
      </c>
      <c r="U6" s="23" t="s">
        <v>70</v>
      </c>
      <c r="V6" s="22" t="s">
        <v>68</v>
      </c>
      <c r="W6" s="20" t="s">
        <v>69</v>
      </c>
      <c r="X6" s="24"/>
      <c r="Y6" s="25"/>
    </row>
    <row r="7" spans="1:25" s="31" customFormat="1" ht="15" customHeight="1" x14ac:dyDescent="0.2">
      <c r="A7" s="26" t="s">
        <v>53</v>
      </c>
      <c r="B7" s="27" t="s">
        <v>52</v>
      </c>
      <c r="C7" s="49">
        <v>720928</v>
      </c>
      <c r="D7" s="50">
        <v>31109</v>
      </c>
      <c r="E7" s="51">
        <v>4.31513271783035</v>
      </c>
      <c r="F7" s="50">
        <v>689819</v>
      </c>
      <c r="G7" s="51">
        <v>95.684867282169606</v>
      </c>
      <c r="H7" s="52">
        <v>10812</v>
      </c>
      <c r="I7" s="53">
        <v>1.5673676718095599</v>
      </c>
      <c r="J7" s="54">
        <v>4971</v>
      </c>
      <c r="K7" s="53">
        <v>0.72062381581255397</v>
      </c>
      <c r="L7" s="54">
        <v>138982</v>
      </c>
      <c r="M7" s="53">
        <v>20.147603936684799</v>
      </c>
      <c r="N7" s="54">
        <v>237998</v>
      </c>
      <c r="O7" s="53">
        <v>34.501514165309999</v>
      </c>
      <c r="P7" s="54">
        <v>275051</v>
      </c>
      <c r="Q7" s="53">
        <v>39.872923187096902</v>
      </c>
      <c r="R7" s="54">
        <v>2389</v>
      </c>
      <c r="S7" s="53">
        <v>0.34632273103524303</v>
      </c>
      <c r="T7" s="55">
        <v>19616</v>
      </c>
      <c r="U7" s="51">
        <v>2.8436444922508701</v>
      </c>
      <c r="V7" s="50">
        <v>43116</v>
      </c>
      <c r="W7" s="56">
        <v>5.9806249722579796</v>
      </c>
      <c r="X7" s="28">
        <v>95635</v>
      </c>
      <c r="Y7" s="29">
        <v>99.808647461703302</v>
      </c>
    </row>
    <row r="8" spans="1:25" s="31" customFormat="1" ht="15" customHeight="1" x14ac:dyDescent="0.2">
      <c r="A8" s="26" t="s">
        <v>53</v>
      </c>
      <c r="B8" s="32" t="s">
        <v>24</v>
      </c>
      <c r="C8" s="57">
        <v>11318</v>
      </c>
      <c r="D8" s="58">
        <v>134</v>
      </c>
      <c r="E8" s="59">
        <v>1.1839547623255</v>
      </c>
      <c r="F8" s="58">
        <v>11184</v>
      </c>
      <c r="G8" s="59">
        <v>98.816045237674501</v>
      </c>
      <c r="H8" s="58">
        <v>51</v>
      </c>
      <c r="I8" s="60">
        <v>0.45600858369098701</v>
      </c>
      <c r="J8" s="62">
        <v>20</v>
      </c>
      <c r="K8" s="60">
        <v>0.17882689556509301</v>
      </c>
      <c r="L8" s="62">
        <v>165</v>
      </c>
      <c r="M8" s="60">
        <v>1.4753218884120201</v>
      </c>
      <c r="N8" s="62">
        <v>7002</v>
      </c>
      <c r="O8" s="60">
        <v>62.607296137339098</v>
      </c>
      <c r="P8" s="62">
        <v>3881</v>
      </c>
      <c r="Q8" s="60">
        <v>34.701359084406299</v>
      </c>
      <c r="R8" s="62">
        <v>4</v>
      </c>
      <c r="S8" s="60">
        <v>3.5765379113018601E-2</v>
      </c>
      <c r="T8" s="63">
        <v>61</v>
      </c>
      <c r="U8" s="59">
        <v>0.54542203147353396</v>
      </c>
      <c r="V8" s="58">
        <v>64</v>
      </c>
      <c r="W8" s="64">
        <v>0.56547093125993997</v>
      </c>
      <c r="X8" s="33">
        <v>1432</v>
      </c>
      <c r="Y8" s="34">
        <v>100</v>
      </c>
    </row>
    <row r="9" spans="1:25" s="31" customFormat="1" ht="15" customHeight="1" x14ac:dyDescent="0.2">
      <c r="A9" s="26" t="s">
        <v>53</v>
      </c>
      <c r="B9" s="35" t="s">
        <v>25</v>
      </c>
      <c r="C9" s="49">
        <v>1626</v>
      </c>
      <c r="D9" s="52">
        <v>48</v>
      </c>
      <c r="E9" s="51">
        <v>2.9520295202951998</v>
      </c>
      <c r="F9" s="52">
        <v>1578</v>
      </c>
      <c r="G9" s="51">
        <v>97.047970479704802</v>
      </c>
      <c r="H9" s="52">
        <v>579</v>
      </c>
      <c r="I9" s="53">
        <v>36.692015209125501</v>
      </c>
      <c r="J9" s="54">
        <v>22</v>
      </c>
      <c r="K9" s="53">
        <v>1.39416983523447</v>
      </c>
      <c r="L9" s="54">
        <v>106</v>
      </c>
      <c r="M9" s="53">
        <v>6.7173637515842799</v>
      </c>
      <c r="N9" s="54">
        <v>127</v>
      </c>
      <c r="O9" s="53">
        <v>8.0481622306717409</v>
      </c>
      <c r="P9" s="54">
        <v>578</v>
      </c>
      <c r="Q9" s="53">
        <v>36.628643852978499</v>
      </c>
      <c r="R9" s="54">
        <v>39</v>
      </c>
      <c r="S9" s="53">
        <v>2.4714828897338399</v>
      </c>
      <c r="T9" s="55">
        <v>127</v>
      </c>
      <c r="U9" s="51">
        <v>8.0481622306717409</v>
      </c>
      <c r="V9" s="52">
        <v>338</v>
      </c>
      <c r="W9" s="56">
        <v>20.787207872078699</v>
      </c>
      <c r="X9" s="28">
        <v>493</v>
      </c>
      <c r="Y9" s="29">
        <v>100</v>
      </c>
    </row>
    <row r="10" spans="1:25" s="31" customFormat="1" ht="15" customHeight="1" x14ac:dyDescent="0.2">
      <c r="A10" s="26" t="s">
        <v>53</v>
      </c>
      <c r="B10" s="32" t="s">
        <v>1</v>
      </c>
      <c r="C10" s="57">
        <v>14033</v>
      </c>
      <c r="D10" s="58">
        <v>419</v>
      </c>
      <c r="E10" s="59">
        <v>2.9858191405971599</v>
      </c>
      <c r="F10" s="58">
        <v>13614</v>
      </c>
      <c r="G10" s="59">
        <v>97.014180859402799</v>
      </c>
      <c r="H10" s="58">
        <v>1208</v>
      </c>
      <c r="I10" s="60">
        <v>8.8732187454091402</v>
      </c>
      <c r="J10" s="62">
        <v>76</v>
      </c>
      <c r="K10" s="60">
        <v>0.55824886146613795</v>
      </c>
      <c r="L10" s="62">
        <v>5533</v>
      </c>
      <c r="M10" s="60">
        <v>40.641986190686097</v>
      </c>
      <c r="N10" s="62">
        <v>1526</v>
      </c>
      <c r="O10" s="60">
        <v>11.2090495078596</v>
      </c>
      <c r="P10" s="62">
        <v>4846</v>
      </c>
      <c r="Q10" s="60">
        <v>35.5957102982224</v>
      </c>
      <c r="R10" s="62">
        <v>43</v>
      </c>
      <c r="S10" s="60">
        <v>0.31585132951373601</v>
      </c>
      <c r="T10" s="63">
        <v>382</v>
      </c>
      <c r="U10" s="59">
        <v>2.8059350668429599</v>
      </c>
      <c r="V10" s="58">
        <v>542</v>
      </c>
      <c r="W10" s="64">
        <v>3.8623245207724599</v>
      </c>
      <c r="X10" s="33">
        <v>1920</v>
      </c>
      <c r="Y10" s="34">
        <v>99.7916666666667</v>
      </c>
    </row>
    <row r="11" spans="1:25" s="31" customFormat="1" ht="15" customHeight="1" x14ac:dyDescent="0.2">
      <c r="A11" s="26" t="s">
        <v>53</v>
      </c>
      <c r="B11" s="35" t="s">
        <v>26</v>
      </c>
      <c r="C11" s="49">
        <v>5866</v>
      </c>
      <c r="D11" s="52">
        <v>324</v>
      </c>
      <c r="E11" s="51">
        <v>5.5233549266962196</v>
      </c>
      <c r="F11" s="52">
        <v>5542</v>
      </c>
      <c r="G11" s="51">
        <v>94.4766450733038</v>
      </c>
      <c r="H11" s="52">
        <v>28</v>
      </c>
      <c r="I11" s="53">
        <v>0.505232767953807</v>
      </c>
      <c r="J11" s="54">
        <v>16</v>
      </c>
      <c r="K11" s="53">
        <v>0.28870443883074698</v>
      </c>
      <c r="L11" s="54">
        <v>307</v>
      </c>
      <c r="M11" s="53">
        <v>5.5395164200649596</v>
      </c>
      <c r="N11" s="54">
        <v>2489</v>
      </c>
      <c r="O11" s="53">
        <v>44.911584265608099</v>
      </c>
      <c r="P11" s="54">
        <v>2631</v>
      </c>
      <c r="Q11" s="53">
        <v>47.473836160231002</v>
      </c>
      <c r="R11" s="54">
        <v>23</v>
      </c>
      <c r="S11" s="53">
        <v>0.41501263081919898</v>
      </c>
      <c r="T11" s="55">
        <v>48</v>
      </c>
      <c r="U11" s="51">
        <v>0.86611331649224099</v>
      </c>
      <c r="V11" s="52">
        <v>189</v>
      </c>
      <c r="W11" s="56">
        <v>3.2219570405727902</v>
      </c>
      <c r="X11" s="28">
        <v>1097</v>
      </c>
      <c r="Y11" s="29">
        <v>100</v>
      </c>
    </row>
    <row r="12" spans="1:25" s="31" customFormat="1" ht="15" customHeight="1" x14ac:dyDescent="0.2">
      <c r="A12" s="26" t="s">
        <v>53</v>
      </c>
      <c r="B12" s="32" t="s">
        <v>2</v>
      </c>
      <c r="C12" s="57">
        <v>73326</v>
      </c>
      <c r="D12" s="58">
        <v>3110</v>
      </c>
      <c r="E12" s="59">
        <v>4.2413332242315098</v>
      </c>
      <c r="F12" s="58">
        <v>70216</v>
      </c>
      <c r="G12" s="59">
        <v>95.758666775768503</v>
      </c>
      <c r="H12" s="58">
        <v>1160</v>
      </c>
      <c r="I12" s="60">
        <v>1.6520451179218401</v>
      </c>
      <c r="J12" s="62">
        <v>1631</v>
      </c>
      <c r="K12" s="60">
        <v>2.32283240287114</v>
      </c>
      <c r="L12" s="62">
        <v>33797</v>
      </c>
      <c r="M12" s="60">
        <v>48.132904181383203</v>
      </c>
      <c r="N12" s="62">
        <v>13611</v>
      </c>
      <c r="O12" s="60">
        <v>19.384470775891501</v>
      </c>
      <c r="P12" s="62">
        <v>17828</v>
      </c>
      <c r="Q12" s="60">
        <v>25.390224450267699</v>
      </c>
      <c r="R12" s="62">
        <v>407</v>
      </c>
      <c r="S12" s="60">
        <v>0.57963996809843898</v>
      </c>
      <c r="T12" s="63">
        <v>1782</v>
      </c>
      <c r="U12" s="59">
        <v>2.53788310356614</v>
      </c>
      <c r="V12" s="58">
        <v>16739</v>
      </c>
      <c r="W12" s="64">
        <v>22.828191910100099</v>
      </c>
      <c r="X12" s="33">
        <v>9866</v>
      </c>
      <c r="Y12" s="34">
        <v>99.908777620109504</v>
      </c>
    </row>
    <row r="13" spans="1:25" s="31" customFormat="1" ht="15" customHeight="1" x14ac:dyDescent="0.2">
      <c r="A13" s="26" t="s">
        <v>53</v>
      </c>
      <c r="B13" s="35" t="s">
        <v>27</v>
      </c>
      <c r="C13" s="49">
        <v>8173</v>
      </c>
      <c r="D13" s="52">
        <v>217</v>
      </c>
      <c r="E13" s="51">
        <v>2.6550838125535301</v>
      </c>
      <c r="F13" s="52">
        <v>7956</v>
      </c>
      <c r="G13" s="51">
        <v>97.344916187446501</v>
      </c>
      <c r="H13" s="52">
        <v>96</v>
      </c>
      <c r="I13" s="53">
        <v>1.20663650075415</v>
      </c>
      <c r="J13" s="54">
        <v>59</v>
      </c>
      <c r="K13" s="53">
        <v>0.74157868275515304</v>
      </c>
      <c r="L13" s="54">
        <v>3013</v>
      </c>
      <c r="M13" s="53">
        <v>37.870789341377602</v>
      </c>
      <c r="N13" s="54">
        <v>885</v>
      </c>
      <c r="O13" s="53">
        <v>11.1236802413273</v>
      </c>
      <c r="P13" s="54">
        <v>3631</v>
      </c>
      <c r="Q13" s="53">
        <v>45.638511814982401</v>
      </c>
      <c r="R13" s="54">
        <v>13</v>
      </c>
      <c r="S13" s="53">
        <v>0.16339869281045799</v>
      </c>
      <c r="T13" s="55">
        <v>259</v>
      </c>
      <c r="U13" s="51">
        <v>3.2554047259929599</v>
      </c>
      <c r="V13" s="52">
        <v>961</v>
      </c>
      <c r="W13" s="56">
        <v>11.758228312737099</v>
      </c>
      <c r="X13" s="28">
        <v>1811</v>
      </c>
      <c r="Y13" s="29">
        <v>100</v>
      </c>
    </row>
    <row r="14" spans="1:25" s="31" customFormat="1" ht="15" customHeight="1" x14ac:dyDescent="0.2">
      <c r="A14" s="26" t="s">
        <v>53</v>
      </c>
      <c r="B14" s="32" t="s">
        <v>28</v>
      </c>
      <c r="C14" s="57">
        <v>7000</v>
      </c>
      <c r="D14" s="58">
        <v>411</v>
      </c>
      <c r="E14" s="59">
        <v>5.8714285714285701</v>
      </c>
      <c r="F14" s="58">
        <v>6589</v>
      </c>
      <c r="G14" s="59">
        <v>94.128571428571405</v>
      </c>
      <c r="H14" s="58">
        <v>23</v>
      </c>
      <c r="I14" s="60">
        <v>0.34906662619517398</v>
      </c>
      <c r="J14" s="62">
        <v>24</v>
      </c>
      <c r="K14" s="60">
        <v>0.36424343602974701</v>
      </c>
      <c r="L14" s="62">
        <v>2258</v>
      </c>
      <c r="M14" s="60">
        <v>34.269236606465299</v>
      </c>
      <c r="N14" s="62">
        <v>1970</v>
      </c>
      <c r="O14" s="60">
        <v>29.8983153741084</v>
      </c>
      <c r="P14" s="62">
        <v>2153</v>
      </c>
      <c r="Q14" s="60">
        <v>32.675671573835203</v>
      </c>
      <c r="R14" s="62">
        <v>4</v>
      </c>
      <c r="S14" s="60">
        <v>6.07072393382911E-2</v>
      </c>
      <c r="T14" s="63">
        <v>157</v>
      </c>
      <c r="U14" s="59">
        <v>2.3827591440279301</v>
      </c>
      <c r="V14" s="58">
        <v>445</v>
      </c>
      <c r="W14" s="64">
        <v>6.3571428571428603</v>
      </c>
      <c r="X14" s="33">
        <v>1122</v>
      </c>
      <c r="Y14" s="34">
        <v>100</v>
      </c>
    </row>
    <row r="15" spans="1:25" s="31" customFormat="1" ht="15" customHeight="1" x14ac:dyDescent="0.2">
      <c r="A15" s="26" t="s">
        <v>53</v>
      </c>
      <c r="B15" s="35" t="s">
        <v>29</v>
      </c>
      <c r="C15" s="49">
        <v>3590</v>
      </c>
      <c r="D15" s="52">
        <v>265</v>
      </c>
      <c r="E15" s="51">
        <v>7.3816155988857899</v>
      </c>
      <c r="F15" s="52">
        <v>3325</v>
      </c>
      <c r="G15" s="51">
        <v>92.618384401114199</v>
      </c>
      <c r="H15" s="52">
        <v>9</v>
      </c>
      <c r="I15" s="53">
        <v>0.27067669172932302</v>
      </c>
      <c r="J15" s="54">
        <v>12</v>
      </c>
      <c r="K15" s="53">
        <v>0.360902255639098</v>
      </c>
      <c r="L15" s="54">
        <v>343</v>
      </c>
      <c r="M15" s="53">
        <v>10.3157894736842</v>
      </c>
      <c r="N15" s="54">
        <v>1999</v>
      </c>
      <c r="O15" s="53">
        <v>60.120300751879697</v>
      </c>
      <c r="P15" s="54">
        <v>921</v>
      </c>
      <c r="Q15" s="53">
        <v>27.699248120300801</v>
      </c>
      <c r="R15" s="66" t="s">
        <v>75</v>
      </c>
      <c r="S15" s="53">
        <v>6.01503759398496E-2</v>
      </c>
      <c r="T15" s="55">
        <v>39</v>
      </c>
      <c r="U15" s="51">
        <v>1.17293233082707</v>
      </c>
      <c r="V15" s="52">
        <v>121</v>
      </c>
      <c r="W15" s="56">
        <v>3.3704735376044601</v>
      </c>
      <c r="X15" s="28">
        <v>232</v>
      </c>
      <c r="Y15" s="29">
        <v>100</v>
      </c>
    </row>
    <row r="16" spans="1:25" s="31" customFormat="1" ht="15" customHeight="1" x14ac:dyDescent="0.2">
      <c r="A16" s="26" t="s">
        <v>53</v>
      </c>
      <c r="B16" s="32" t="s">
        <v>3</v>
      </c>
      <c r="C16" s="57">
        <v>2367</v>
      </c>
      <c r="D16" s="58">
        <v>12</v>
      </c>
      <c r="E16" s="59">
        <v>0.50697084917617197</v>
      </c>
      <c r="F16" s="58">
        <v>2355</v>
      </c>
      <c r="G16" s="59">
        <v>99.493029150823801</v>
      </c>
      <c r="H16" s="68" t="s">
        <v>75</v>
      </c>
      <c r="I16" s="60">
        <v>8.4925690021231404E-2</v>
      </c>
      <c r="J16" s="61" t="s">
        <v>75</v>
      </c>
      <c r="K16" s="60">
        <v>8.4925690021231404E-2</v>
      </c>
      <c r="L16" s="62">
        <v>91</v>
      </c>
      <c r="M16" s="60">
        <v>3.8641188959660302</v>
      </c>
      <c r="N16" s="62">
        <v>2241</v>
      </c>
      <c r="O16" s="60">
        <v>95.159235668789805</v>
      </c>
      <c r="P16" s="62">
        <v>12</v>
      </c>
      <c r="Q16" s="60">
        <v>0.50955414012738898</v>
      </c>
      <c r="R16" s="62">
        <v>0</v>
      </c>
      <c r="S16" s="60">
        <v>0</v>
      </c>
      <c r="T16" s="63">
        <v>7</v>
      </c>
      <c r="U16" s="59">
        <v>0.29723991507431002</v>
      </c>
      <c r="V16" s="58">
        <v>69</v>
      </c>
      <c r="W16" s="64">
        <v>2.9150823827629901</v>
      </c>
      <c r="X16" s="33">
        <v>211</v>
      </c>
      <c r="Y16" s="34">
        <v>99.526066350710906</v>
      </c>
    </row>
    <row r="17" spans="1:25" s="31" customFormat="1" ht="15" customHeight="1" x14ac:dyDescent="0.2">
      <c r="A17" s="26" t="s">
        <v>53</v>
      </c>
      <c r="B17" s="35" t="s">
        <v>30</v>
      </c>
      <c r="C17" s="49">
        <v>67986</v>
      </c>
      <c r="D17" s="52">
        <v>573</v>
      </c>
      <c r="E17" s="51">
        <v>0.84282058070779298</v>
      </c>
      <c r="F17" s="52">
        <v>67413</v>
      </c>
      <c r="G17" s="51">
        <v>99.157179419292206</v>
      </c>
      <c r="H17" s="52">
        <v>258</v>
      </c>
      <c r="I17" s="53">
        <v>0.38271549997774901</v>
      </c>
      <c r="J17" s="54">
        <v>255</v>
      </c>
      <c r="K17" s="53">
        <v>0.37826531974545002</v>
      </c>
      <c r="L17" s="54">
        <v>23009</v>
      </c>
      <c r="M17" s="53">
        <v>34.131398988325699</v>
      </c>
      <c r="N17" s="54">
        <v>13710</v>
      </c>
      <c r="O17" s="53">
        <v>20.337323661608298</v>
      </c>
      <c r="P17" s="54">
        <v>27710</v>
      </c>
      <c r="Q17" s="53">
        <v>41.104831412338903</v>
      </c>
      <c r="R17" s="54">
        <v>42</v>
      </c>
      <c r="S17" s="53">
        <v>6.2302523252191697E-2</v>
      </c>
      <c r="T17" s="55">
        <v>2429</v>
      </c>
      <c r="U17" s="51">
        <v>3.6031625947517498</v>
      </c>
      <c r="V17" s="52">
        <v>1789</v>
      </c>
      <c r="W17" s="56">
        <v>2.6314241167299199</v>
      </c>
      <c r="X17" s="28">
        <v>3886</v>
      </c>
      <c r="Y17" s="29">
        <v>100</v>
      </c>
    </row>
    <row r="18" spans="1:25" s="31" customFormat="1" ht="15" customHeight="1" x14ac:dyDescent="0.2">
      <c r="A18" s="26" t="s">
        <v>53</v>
      </c>
      <c r="B18" s="32" t="s">
        <v>31</v>
      </c>
      <c r="C18" s="57">
        <v>24965</v>
      </c>
      <c r="D18" s="58">
        <v>462</v>
      </c>
      <c r="E18" s="59">
        <v>1.85059082715802</v>
      </c>
      <c r="F18" s="58">
        <v>24503</v>
      </c>
      <c r="G18" s="59">
        <v>98.149409172841999</v>
      </c>
      <c r="H18" s="58">
        <v>36</v>
      </c>
      <c r="I18" s="60">
        <v>0.14692078520997401</v>
      </c>
      <c r="J18" s="62">
        <v>95</v>
      </c>
      <c r="K18" s="60">
        <v>0.387707627637432</v>
      </c>
      <c r="L18" s="62">
        <v>1678</v>
      </c>
      <c r="M18" s="60">
        <v>6.8481410439537997</v>
      </c>
      <c r="N18" s="62">
        <v>15325</v>
      </c>
      <c r="O18" s="60">
        <v>62.543362037301598</v>
      </c>
      <c r="P18" s="62">
        <v>6602</v>
      </c>
      <c r="Q18" s="60">
        <v>26.943639554340301</v>
      </c>
      <c r="R18" s="62">
        <v>27</v>
      </c>
      <c r="S18" s="60">
        <v>0.110190588907481</v>
      </c>
      <c r="T18" s="63">
        <v>740</v>
      </c>
      <c r="U18" s="59">
        <v>3.02003836264947</v>
      </c>
      <c r="V18" s="58">
        <v>431</v>
      </c>
      <c r="W18" s="64">
        <v>1.72641698377729</v>
      </c>
      <c r="X18" s="33">
        <v>2422</v>
      </c>
      <c r="Y18" s="34">
        <v>100</v>
      </c>
    </row>
    <row r="19" spans="1:25" s="31" customFormat="1" ht="15" customHeight="1" x14ac:dyDescent="0.2">
      <c r="A19" s="26" t="s">
        <v>53</v>
      </c>
      <c r="B19" s="35" t="s">
        <v>32</v>
      </c>
      <c r="C19" s="49">
        <v>2508</v>
      </c>
      <c r="D19" s="52">
        <v>264</v>
      </c>
      <c r="E19" s="51">
        <v>10.526315789473699</v>
      </c>
      <c r="F19" s="52">
        <v>2244</v>
      </c>
      <c r="G19" s="51">
        <v>89.473684210526301</v>
      </c>
      <c r="H19" s="52">
        <v>17</v>
      </c>
      <c r="I19" s="53">
        <v>0.75757575757575801</v>
      </c>
      <c r="J19" s="54">
        <v>278</v>
      </c>
      <c r="K19" s="53">
        <v>12.388591800356499</v>
      </c>
      <c r="L19" s="54">
        <v>178</v>
      </c>
      <c r="M19" s="53">
        <v>7.9322638146167597</v>
      </c>
      <c r="N19" s="54">
        <v>66</v>
      </c>
      <c r="O19" s="53">
        <v>2.9411764705882399</v>
      </c>
      <c r="P19" s="54">
        <v>296</v>
      </c>
      <c r="Q19" s="53">
        <v>13.190730837789699</v>
      </c>
      <c r="R19" s="54">
        <v>1245</v>
      </c>
      <c r="S19" s="53">
        <v>55.481283422459903</v>
      </c>
      <c r="T19" s="55">
        <v>164</v>
      </c>
      <c r="U19" s="51">
        <v>7.30837789661319</v>
      </c>
      <c r="V19" s="52">
        <v>194</v>
      </c>
      <c r="W19" s="56">
        <v>7.7352472089314199</v>
      </c>
      <c r="X19" s="28">
        <v>286</v>
      </c>
      <c r="Y19" s="29">
        <v>100</v>
      </c>
    </row>
    <row r="20" spans="1:25" s="31" customFormat="1" ht="15" customHeight="1" x14ac:dyDescent="0.2">
      <c r="A20" s="26" t="s">
        <v>53</v>
      </c>
      <c r="B20" s="32" t="s">
        <v>4</v>
      </c>
      <c r="C20" s="57">
        <v>1566</v>
      </c>
      <c r="D20" s="58">
        <v>146</v>
      </c>
      <c r="E20" s="59">
        <v>9.3231162196679396</v>
      </c>
      <c r="F20" s="58">
        <v>1420</v>
      </c>
      <c r="G20" s="59">
        <v>90.676883780332105</v>
      </c>
      <c r="H20" s="58">
        <v>49</v>
      </c>
      <c r="I20" s="60">
        <v>3.4507042253521099</v>
      </c>
      <c r="J20" s="61" t="s">
        <v>75</v>
      </c>
      <c r="K20" s="60">
        <v>0.140845070422535</v>
      </c>
      <c r="L20" s="62">
        <v>215</v>
      </c>
      <c r="M20" s="60">
        <v>15.1408450704225</v>
      </c>
      <c r="N20" s="62">
        <v>42</v>
      </c>
      <c r="O20" s="60">
        <v>2.9577464788732399</v>
      </c>
      <c r="P20" s="62">
        <v>1066</v>
      </c>
      <c r="Q20" s="60">
        <v>75.070422535211307</v>
      </c>
      <c r="R20" s="62">
        <v>6</v>
      </c>
      <c r="S20" s="60">
        <v>0.42253521126760601</v>
      </c>
      <c r="T20" s="63">
        <v>40</v>
      </c>
      <c r="U20" s="59">
        <v>2.8169014084507</v>
      </c>
      <c r="V20" s="58">
        <v>54</v>
      </c>
      <c r="W20" s="64">
        <v>3.4482758620689702</v>
      </c>
      <c r="X20" s="33">
        <v>703</v>
      </c>
      <c r="Y20" s="34">
        <v>99.715504978662906</v>
      </c>
    </row>
    <row r="21" spans="1:25" s="31" customFormat="1" ht="15" customHeight="1" x14ac:dyDescent="0.2">
      <c r="A21" s="26" t="s">
        <v>53</v>
      </c>
      <c r="B21" s="35" t="s">
        <v>5</v>
      </c>
      <c r="C21" s="49">
        <v>28222</v>
      </c>
      <c r="D21" s="52">
        <v>799</v>
      </c>
      <c r="E21" s="51">
        <v>2.8311246545248401</v>
      </c>
      <c r="F21" s="52">
        <v>27423</v>
      </c>
      <c r="G21" s="51">
        <v>97.1688753454752</v>
      </c>
      <c r="H21" s="52">
        <v>80</v>
      </c>
      <c r="I21" s="53">
        <v>0.29172592349487703</v>
      </c>
      <c r="J21" s="54">
        <v>149</v>
      </c>
      <c r="K21" s="53">
        <v>0.54333953250920797</v>
      </c>
      <c r="L21" s="54">
        <v>4506</v>
      </c>
      <c r="M21" s="53">
        <v>16.431462640848899</v>
      </c>
      <c r="N21" s="54">
        <v>12343</v>
      </c>
      <c r="O21" s="53">
        <v>45.009663421215798</v>
      </c>
      <c r="P21" s="54">
        <v>9533</v>
      </c>
      <c r="Q21" s="53">
        <v>34.762790358458197</v>
      </c>
      <c r="R21" s="54">
        <v>19</v>
      </c>
      <c r="S21" s="53">
        <v>6.9284906830033202E-2</v>
      </c>
      <c r="T21" s="55">
        <v>793</v>
      </c>
      <c r="U21" s="51">
        <v>2.8917332166429599</v>
      </c>
      <c r="V21" s="52">
        <v>1197</v>
      </c>
      <c r="W21" s="56">
        <v>4.24137197930692</v>
      </c>
      <c r="X21" s="28">
        <v>4221</v>
      </c>
      <c r="Y21" s="29">
        <v>100</v>
      </c>
    </row>
    <row r="22" spans="1:25" s="31" customFormat="1" ht="15" customHeight="1" x14ac:dyDescent="0.2">
      <c r="A22" s="26" t="s">
        <v>53</v>
      </c>
      <c r="B22" s="32" t="s">
        <v>6</v>
      </c>
      <c r="C22" s="57">
        <v>19540</v>
      </c>
      <c r="D22" s="58">
        <v>420</v>
      </c>
      <c r="E22" s="59">
        <v>2.1494370522006099</v>
      </c>
      <c r="F22" s="58">
        <v>19120</v>
      </c>
      <c r="G22" s="59">
        <v>97.850562947799403</v>
      </c>
      <c r="H22" s="58">
        <v>61</v>
      </c>
      <c r="I22" s="60">
        <v>0.31903765690376601</v>
      </c>
      <c r="J22" s="62">
        <v>54</v>
      </c>
      <c r="K22" s="60">
        <v>0.28242677824267798</v>
      </c>
      <c r="L22" s="62">
        <v>1095</v>
      </c>
      <c r="M22" s="60">
        <v>5.7269874476987503</v>
      </c>
      <c r="N22" s="62">
        <v>5564</v>
      </c>
      <c r="O22" s="60">
        <v>29.100418410041801</v>
      </c>
      <c r="P22" s="62">
        <v>11217</v>
      </c>
      <c r="Q22" s="60">
        <v>58.6663179916318</v>
      </c>
      <c r="R22" s="62">
        <v>10</v>
      </c>
      <c r="S22" s="60">
        <v>5.23012552301255E-2</v>
      </c>
      <c r="T22" s="63">
        <v>1119</v>
      </c>
      <c r="U22" s="59">
        <v>5.8525104602510503</v>
      </c>
      <c r="V22" s="58">
        <v>455</v>
      </c>
      <c r="W22" s="64">
        <v>2.3285568065506701</v>
      </c>
      <c r="X22" s="33">
        <v>1875</v>
      </c>
      <c r="Y22" s="34">
        <v>99.84</v>
      </c>
    </row>
    <row r="23" spans="1:25" s="31" customFormat="1" ht="15" customHeight="1" x14ac:dyDescent="0.2">
      <c r="A23" s="26" t="s">
        <v>53</v>
      </c>
      <c r="B23" s="35" t="s">
        <v>33</v>
      </c>
      <c r="C23" s="49">
        <v>5051</v>
      </c>
      <c r="D23" s="52">
        <v>50</v>
      </c>
      <c r="E23" s="51">
        <v>0.98990298950702804</v>
      </c>
      <c r="F23" s="52">
        <v>5001</v>
      </c>
      <c r="G23" s="51">
        <v>99.010097010492998</v>
      </c>
      <c r="H23" s="52">
        <v>45</v>
      </c>
      <c r="I23" s="53">
        <v>0.89982003599280103</v>
      </c>
      <c r="J23" s="54">
        <v>28</v>
      </c>
      <c r="K23" s="53">
        <v>0.55988802239552105</v>
      </c>
      <c r="L23" s="54">
        <v>579</v>
      </c>
      <c r="M23" s="53">
        <v>11.577684463107399</v>
      </c>
      <c r="N23" s="54">
        <v>1262</v>
      </c>
      <c r="O23" s="53">
        <v>25.234953009398101</v>
      </c>
      <c r="P23" s="54">
        <v>2843</v>
      </c>
      <c r="Q23" s="53">
        <v>56.848630273945197</v>
      </c>
      <c r="R23" s="54">
        <v>10</v>
      </c>
      <c r="S23" s="53">
        <v>0.1999600079984</v>
      </c>
      <c r="T23" s="55">
        <v>234</v>
      </c>
      <c r="U23" s="51">
        <v>4.6790641871625702</v>
      </c>
      <c r="V23" s="52">
        <v>188</v>
      </c>
      <c r="W23" s="56">
        <v>3.7220352405464299</v>
      </c>
      <c r="X23" s="28">
        <v>1458</v>
      </c>
      <c r="Y23" s="29">
        <v>100</v>
      </c>
    </row>
    <row r="24" spans="1:25" s="31" customFormat="1" ht="15" customHeight="1" x14ac:dyDescent="0.2">
      <c r="A24" s="26" t="s">
        <v>53</v>
      </c>
      <c r="B24" s="32" t="s">
        <v>7</v>
      </c>
      <c r="C24" s="57">
        <v>4497</v>
      </c>
      <c r="D24" s="58">
        <v>63</v>
      </c>
      <c r="E24" s="59">
        <v>1.40093395597065</v>
      </c>
      <c r="F24" s="58">
        <v>4434</v>
      </c>
      <c r="G24" s="59">
        <v>98.599066044029399</v>
      </c>
      <c r="H24" s="58">
        <v>75</v>
      </c>
      <c r="I24" s="60">
        <v>1.6914749661705</v>
      </c>
      <c r="J24" s="62">
        <v>26</v>
      </c>
      <c r="K24" s="60">
        <v>0.58637798827244003</v>
      </c>
      <c r="L24" s="62">
        <v>719</v>
      </c>
      <c r="M24" s="60">
        <v>16.215606675687901</v>
      </c>
      <c r="N24" s="62">
        <v>1119</v>
      </c>
      <c r="O24" s="60">
        <v>25.236806495263899</v>
      </c>
      <c r="P24" s="62">
        <v>2264</v>
      </c>
      <c r="Q24" s="60">
        <v>51.059990978800201</v>
      </c>
      <c r="R24" s="62">
        <v>4</v>
      </c>
      <c r="S24" s="60">
        <v>9.0211998195759993E-2</v>
      </c>
      <c r="T24" s="63">
        <v>227</v>
      </c>
      <c r="U24" s="59">
        <v>5.1195308976093798</v>
      </c>
      <c r="V24" s="58">
        <v>361</v>
      </c>
      <c r="W24" s="64">
        <v>8.0275739381810105</v>
      </c>
      <c r="X24" s="33">
        <v>1389</v>
      </c>
      <c r="Y24" s="34">
        <v>99.856011519078507</v>
      </c>
    </row>
    <row r="25" spans="1:25" s="31" customFormat="1" ht="15" customHeight="1" x14ac:dyDescent="0.2">
      <c r="A25" s="26" t="s">
        <v>53</v>
      </c>
      <c r="B25" s="35" t="s">
        <v>34</v>
      </c>
      <c r="C25" s="49">
        <v>8441</v>
      </c>
      <c r="D25" s="52">
        <v>282</v>
      </c>
      <c r="E25" s="51">
        <v>3.3408363937922001</v>
      </c>
      <c r="F25" s="52">
        <v>8159</v>
      </c>
      <c r="G25" s="51">
        <v>96.659163606207798</v>
      </c>
      <c r="H25" s="52">
        <v>11</v>
      </c>
      <c r="I25" s="53">
        <v>0.134820443681824</v>
      </c>
      <c r="J25" s="54">
        <v>15</v>
      </c>
      <c r="K25" s="53">
        <v>0.18384605956612299</v>
      </c>
      <c r="L25" s="54">
        <v>164</v>
      </c>
      <c r="M25" s="53">
        <v>2.0100502512562799</v>
      </c>
      <c r="N25" s="54">
        <v>2290</v>
      </c>
      <c r="O25" s="53">
        <v>28.067165093761499</v>
      </c>
      <c r="P25" s="54">
        <v>5443</v>
      </c>
      <c r="Q25" s="53">
        <v>66.711606814560596</v>
      </c>
      <c r="R25" s="66" t="s">
        <v>75</v>
      </c>
      <c r="S25" s="53">
        <v>2.45128079421498E-2</v>
      </c>
      <c r="T25" s="55">
        <v>234</v>
      </c>
      <c r="U25" s="51">
        <v>2.86799852923152</v>
      </c>
      <c r="V25" s="52">
        <v>73</v>
      </c>
      <c r="W25" s="56">
        <v>0.86482644236464901</v>
      </c>
      <c r="X25" s="28">
        <v>1417</v>
      </c>
      <c r="Y25" s="29">
        <v>100</v>
      </c>
    </row>
    <row r="26" spans="1:25" s="31" customFormat="1" ht="15" customHeight="1" x14ac:dyDescent="0.2">
      <c r="A26" s="26" t="s">
        <v>53</v>
      </c>
      <c r="B26" s="32" t="s">
        <v>35</v>
      </c>
      <c r="C26" s="57">
        <v>15355</v>
      </c>
      <c r="D26" s="58">
        <v>3326</v>
      </c>
      <c r="E26" s="59">
        <v>21.6606968414197</v>
      </c>
      <c r="F26" s="58">
        <v>12029</v>
      </c>
      <c r="G26" s="59">
        <v>78.339303158580293</v>
      </c>
      <c r="H26" s="58">
        <v>128</v>
      </c>
      <c r="I26" s="60">
        <v>1.06409510349988</v>
      </c>
      <c r="J26" s="62">
        <v>22</v>
      </c>
      <c r="K26" s="60">
        <v>0.18289134591404099</v>
      </c>
      <c r="L26" s="62">
        <v>176</v>
      </c>
      <c r="M26" s="60">
        <v>1.4631307673123299</v>
      </c>
      <c r="N26" s="62">
        <v>8069</v>
      </c>
      <c r="O26" s="60">
        <v>67.079557735472605</v>
      </c>
      <c r="P26" s="62">
        <v>3537</v>
      </c>
      <c r="Q26" s="60">
        <v>29.4039404771801</v>
      </c>
      <c r="R26" s="62">
        <v>4</v>
      </c>
      <c r="S26" s="60">
        <v>3.3252971984371098E-2</v>
      </c>
      <c r="T26" s="63">
        <v>93</v>
      </c>
      <c r="U26" s="59">
        <v>0.77313159863662795</v>
      </c>
      <c r="V26" s="58">
        <v>66</v>
      </c>
      <c r="W26" s="64">
        <v>0.42982741777922501</v>
      </c>
      <c r="X26" s="33">
        <v>1394</v>
      </c>
      <c r="Y26" s="34">
        <v>100</v>
      </c>
    </row>
    <row r="27" spans="1:25" s="31" customFormat="1" ht="15" customHeight="1" x14ac:dyDescent="0.2">
      <c r="A27" s="26" t="s">
        <v>53</v>
      </c>
      <c r="B27" s="35" t="s">
        <v>8</v>
      </c>
      <c r="C27" s="49">
        <v>2513</v>
      </c>
      <c r="D27" s="52">
        <v>105</v>
      </c>
      <c r="E27" s="51">
        <v>4.1782729805013901</v>
      </c>
      <c r="F27" s="52">
        <v>2408</v>
      </c>
      <c r="G27" s="51">
        <v>95.821727019498596</v>
      </c>
      <c r="H27" s="52">
        <v>25</v>
      </c>
      <c r="I27" s="53">
        <v>1.03820598006645</v>
      </c>
      <c r="J27" s="54">
        <v>8</v>
      </c>
      <c r="K27" s="53">
        <v>0.33222591362126203</v>
      </c>
      <c r="L27" s="54">
        <v>52</v>
      </c>
      <c r="M27" s="53">
        <v>2.1594684385382101</v>
      </c>
      <c r="N27" s="54">
        <v>120</v>
      </c>
      <c r="O27" s="53">
        <v>4.9833887043189398</v>
      </c>
      <c r="P27" s="54">
        <v>2170</v>
      </c>
      <c r="Q27" s="53">
        <v>90.116279069767401</v>
      </c>
      <c r="R27" s="66" t="s">
        <v>75</v>
      </c>
      <c r="S27" s="53">
        <v>8.3056478405315604E-2</v>
      </c>
      <c r="T27" s="55">
        <v>31</v>
      </c>
      <c r="U27" s="51">
        <v>1.28737541528239</v>
      </c>
      <c r="V27" s="52">
        <v>46</v>
      </c>
      <c r="W27" s="56">
        <v>1.8304814962196601</v>
      </c>
      <c r="X27" s="28">
        <v>595</v>
      </c>
      <c r="Y27" s="29">
        <v>98.823529411764696</v>
      </c>
    </row>
    <row r="28" spans="1:25" s="31" customFormat="1" ht="15" customHeight="1" x14ac:dyDescent="0.2">
      <c r="A28" s="26" t="s">
        <v>53</v>
      </c>
      <c r="B28" s="32" t="s">
        <v>36</v>
      </c>
      <c r="C28" s="57">
        <v>11774</v>
      </c>
      <c r="D28" s="58">
        <v>766</v>
      </c>
      <c r="E28" s="59">
        <v>6.5058603703074596</v>
      </c>
      <c r="F28" s="58">
        <v>11008</v>
      </c>
      <c r="G28" s="59">
        <v>93.494139629692498</v>
      </c>
      <c r="H28" s="58">
        <v>38</v>
      </c>
      <c r="I28" s="60">
        <v>0.34520348837209303</v>
      </c>
      <c r="J28" s="62">
        <v>70</v>
      </c>
      <c r="K28" s="60">
        <v>0.63590116279069797</v>
      </c>
      <c r="L28" s="62">
        <v>719</v>
      </c>
      <c r="M28" s="60">
        <v>6.5316133720930196</v>
      </c>
      <c r="N28" s="62">
        <v>6895</v>
      </c>
      <c r="O28" s="60">
        <v>62.636264534883701</v>
      </c>
      <c r="P28" s="62">
        <v>2933</v>
      </c>
      <c r="Q28" s="60">
        <v>26.6442587209302</v>
      </c>
      <c r="R28" s="62">
        <v>47</v>
      </c>
      <c r="S28" s="60">
        <v>0.42696220930232598</v>
      </c>
      <c r="T28" s="63">
        <v>306</v>
      </c>
      <c r="U28" s="59">
        <v>2.77979651162791</v>
      </c>
      <c r="V28" s="58">
        <v>120</v>
      </c>
      <c r="W28" s="64">
        <v>1.0191948360795</v>
      </c>
      <c r="X28" s="33">
        <v>1444</v>
      </c>
      <c r="Y28" s="34">
        <v>100</v>
      </c>
    </row>
    <row r="29" spans="1:25" s="31" customFormat="1" ht="15" customHeight="1" x14ac:dyDescent="0.2">
      <c r="A29" s="26" t="s">
        <v>53</v>
      </c>
      <c r="B29" s="35" t="s">
        <v>37</v>
      </c>
      <c r="C29" s="49">
        <v>16421</v>
      </c>
      <c r="D29" s="52">
        <v>1087</v>
      </c>
      <c r="E29" s="51">
        <v>6.6195724986298004</v>
      </c>
      <c r="F29" s="52">
        <v>15334</v>
      </c>
      <c r="G29" s="51">
        <v>93.380427501370207</v>
      </c>
      <c r="H29" s="52">
        <v>68</v>
      </c>
      <c r="I29" s="53">
        <v>0.44345898004434597</v>
      </c>
      <c r="J29" s="54">
        <v>209</v>
      </c>
      <c r="K29" s="53">
        <v>1.3629842180774701</v>
      </c>
      <c r="L29" s="54">
        <v>4663</v>
      </c>
      <c r="M29" s="53">
        <v>30.4095474109821</v>
      </c>
      <c r="N29" s="54">
        <v>2659</v>
      </c>
      <c r="O29" s="53">
        <v>17.340550410851701</v>
      </c>
      <c r="P29" s="54">
        <v>6987</v>
      </c>
      <c r="Q29" s="53">
        <v>45.565410199556503</v>
      </c>
      <c r="R29" s="54">
        <v>7</v>
      </c>
      <c r="S29" s="53">
        <v>4.5650189122212102E-2</v>
      </c>
      <c r="T29" s="55">
        <v>741</v>
      </c>
      <c r="U29" s="51">
        <v>4.8323985913655898</v>
      </c>
      <c r="V29" s="52">
        <v>1472</v>
      </c>
      <c r="W29" s="56">
        <v>8.96413129529261</v>
      </c>
      <c r="X29" s="28">
        <v>1834</v>
      </c>
      <c r="Y29" s="29">
        <v>100</v>
      </c>
    </row>
    <row r="30" spans="1:25" s="31" customFormat="1" ht="15" customHeight="1" x14ac:dyDescent="0.2">
      <c r="A30" s="26" t="s">
        <v>53</v>
      </c>
      <c r="B30" s="32" t="s">
        <v>38</v>
      </c>
      <c r="C30" s="57">
        <v>28479</v>
      </c>
      <c r="D30" s="58">
        <v>601</v>
      </c>
      <c r="E30" s="59">
        <v>2.1103269075459101</v>
      </c>
      <c r="F30" s="58">
        <v>27878</v>
      </c>
      <c r="G30" s="59">
        <v>97.889673092454103</v>
      </c>
      <c r="H30" s="58">
        <v>298</v>
      </c>
      <c r="I30" s="60">
        <v>1.0689432527441001</v>
      </c>
      <c r="J30" s="62">
        <v>117</v>
      </c>
      <c r="K30" s="60">
        <v>0.419685773728388</v>
      </c>
      <c r="L30" s="62">
        <v>1382</v>
      </c>
      <c r="M30" s="60">
        <v>4.9573140110481404</v>
      </c>
      <c r="N30" s="62">
        <v>11028</v>
      </c>
      <c r="O30" s="60">
        <v>39.558074467321902</v>
      </c>
      <c r="P30" s="62">
        <v>14423</v>
      </c>
      <c r="Q30" s="60">
        <v>51.736136021235403</v>
      </c>
      <c r="R30" s="62">
        <v>11</v>
      </c>
      <c r="S30" s="60">
        <v>3.9457636846258699E-2</v>
      </c>
      <c r="T30" s="63">
        <v>619</v>
      </c>
      <c r="U30" s="59">
        <v>2.2203888370758298</v>
      </c>
      <c r="V30" s="58">
        <v>677</v>
      </c>
      <c r="W30" s="64">
        <v>2.3771902103304199</v>
      </c>
      <c r="X30" s="33">
        <v>3626</v>
      </c>
      <c r="Y30" s="34">
        <v>100</v>
      </c>
    </row>
    <row r="31" spans="1:25" s="31" customFormat="1" ht="15" customHeight="1" x14ac:dyDescent="0.2">
      <c r="A31" s="26" t="s">
        <v>53</v>
      </c>
      <c r="B31" s="35" t="s">
        <v>9</v>
      </c>
      <c r="C31" s="49">
        <v>11538</v>
      </c>
      <c r="D31" s="52">
        <v>113</v>
      </c>
      <c r="E31" s="51">
        <v>0.97937250823366295</v>
      </c>
      <c r="F31" s="52">
        <v>11425</v>
      </c>
      <c r="G31" s="51">
        <v>99.020627491766305</v>
      </c>
      <c r="H31" s="52">
        <v>643</v>
      </c>
      <c r="I31" s="53">
        <v>5.62800875273523</v>
      </c>
      <c r="J31" s="54">
        <v>198</v>
      </c>
      <c r="K31" s="53">
        <v>1.7330415754923401</v>
      </c>
      <c r="L31" s="54">
        <v>894</v>
      </c>
      <c r="M31" s="53">
        <v>7.8249452954048104</v>
      </c>
      <c r="N31" s="54">
        <v>4254</v>
      </c>
      <c r="O31" s="53">
        <v>37.234135667396103</v>
      </c>
      <c r="P31" s="54">
        <v>5112</v>
      </c>
      <c r="Q31" s="53">
        <v>44.743982494529497</v>
      </c>
      <c r="R31" s="54">
        <v>4</v>
      </c>
      <c r="S31" s="53">
        <v>3.5010940919037198E-2</v>
      </c>
      <c r="T31" s="55">
        <v>320</v>
      </c>
      <c r="U31" s="51">
        <v>2.8008752735229798</v>
      </c>
      <c r="V31" s="52">
        <v>467</v>
      </c>
      <c r="W31" s="56">
        <v>4.0474952331426604</v>
      </c>
      <c r="X31" s="28">
        <v>2077</v>
      </c>
      <c r="Y31" s="29">
        <v>99.133365430910004</v>
      </c>
    </row>
    <row r="32" spans="1:25" s="31" customFormat="1" ht="15" customHeight="1" x14ac:dyDescent="0.2">
      <c r="A32" s="26" t="s">
        <v>53</v>
      </c>
      <c r="B32" s="32" t="s">
        <v>39</v>
      </c>
      <c r="C32" s="57">
        <v>7106</v>
      </c>
      <c r="D32" s="58">
        <v>15</v>
      </c>
      <c r="E32" s="59">
        <v>0.211089220377146</v>
      </c>
      <c r="F32" s="58">
        <v>7091</v>
      </c>
      <c r="G32" s="59">
        <v>99.788910779622896</v>
      </c>
      <c r="H32" s="58">
        <v>10</v>
      </c>
      <c r="I32" s="60">
        <v>0.14102383302778199</v>
      </c>
      <c r="J32" s="62">
        <v>8</v>
      </c>
      <c r="K32" s="60">
        <v>0.112819066422225</v>
      </c>
      <c r="L32" s="62">
        <v>51</v>
      </c>
      <c r="M32" s="60">
        <v>0.71922154844168695</v>
      </c>
      <c r="N32" s="62">
        <v>5032</v>
      </c>
      <c r="O32" s="60">
        <v>70.9631927795797</v>
      </c>
      <c r="P32" s="62">
        <v>1986</v>
      </c>
      <c r="Q32" s="60">
        <v>28.007333239317401</v>
      </c>
      <c r="R32" s="61" t="s">
        <v>75</v>
      </c>
      <c r="S32" s="60">
        <v>2.8204766605556299E-2</v>
      </c>
      <c r="T32" s="69" t="s">
        <v>75</v>
      </c>
      <c r="U32" s="59">
        <v>2.8204766605556299E-2</v>
      </c>
      <c r="V32" s="58">
        <v>17</v>
      </c>
      <c r="W32" s="64">
        <v>0.23923444976076599</v>
      </c>
      <c r="X32" s="33">
        <v>973</v>
      </c>
      <c r="Y32" s="34">
        <v>100</v>
      </c>
    </row>
    <row r="33" spans="1:25" s="31" customFormat="1" ht="15" customHeight="1" x14ac:dyDescent="0.2">
      <c r="A33" s="26" t="s">
        <v>53</v>
      </c>
      <c r="B33" s="35" t="s">
        <v>23</v>
      </c>
      <c r="C33" s="49">
        <v>13473</v>
      </c>
      <c r="D33" s="52">
        <v>275</v>
      </c>
      <c r="E33" s="51">
        <v>2.0411192755882102</v>
      </c>
      <c r="F33" s="52">
        <v>13198</v>
      </c>
      <c r="G33" s="51">
        <v>97.958880724411799</v>
      </c>
      <c r="H33" s="52">
        <v>59</v>
      </c>
      <c r="I33" s="53">
        <v>0.447037429913623</v>
      </c>
      <c r="J33" s="54">
        <v>53</v>
      </c>
      <c r="K33" s="53">
        <v>0.401575996363085</v>
      </c>
      <c r="L33" s="54">
        <v>348</v>
      </c>
      <c r="M33" s="53">
        <v>2.6367631459312002</v>
      </c>
      <c r="N33" s="54">
        <v>5193</v>
      </c>
      <c r="O33" s="53">
        <v>39.346870737990599</v>
      </c>
      <c r="P33" s="54">
        <v>7311</v>
      </c>
      <c r="Q33" s="53">
        <v>55.3947567813305</v>
      </c>
      <c r="R33" s="54">
        <v>4</v>
      </c>
      <c r="S33" s="53">
        <v>3.0307622367025298E-2</v>
      </c>
      <c r="T33" s="55">
        <v>230</v>
      </c>
      <c r="U33" s="51">
        <v>1.7426882861039601</v>
      </c>
      <c r="V33" s="52">
        <v>120</v>
      </c>
      <c r="W33" s="56">
        <v>0.890670229347584</v>
      </c>
      <c r="X33" s="28">
        <v>2312</v>
      </c>
      <c r="Y33" s="29">
        <v>100</v>
      </c>
    </row>
    <row r="34" spans="1:25" s="31" customFormat="1" ht="15" customHeight="1" x14ac:dyDescent="0.2">
      <c r="A34" s="26" t="s">
        <v>53</v>
      </c>
      <c r="B34" s="32" t="s">
        <v>10</v>
      </c>
      <c r="C34" s="57">
        <v>1445</v>
      </c>
      <c r="D34" s="58">
        <v>18</v>
      </c>
      <c r="E34" s="59">
        <v>1.2456747404844299</v>
      </c>
      <c r="F34" s="58">
        <v>1427</v>
      </c>
      <c r="G34" s="59">
        <v>98.754325259515596</v>
      </c>
      <c r="H34" s="58">
        <v>379</v>
      </c>
      <c r="I34" s="60">
        <v>26.559215136650302</v>
      </c>
      <c r="J34" s="62">
        <v>6</v>
      </c>
      <c r="K34" s="60">
        <v>0.42046250875963598</v>
      </c>
      <c r="L34" s="62">
        <v>58</v>
      </c>
      <c r="M34" s="60">
        <v>4.0644709180098104</v>
      </c>
      <c r="N34" s="62">
        <v>21</v>
      </c>
      <c r="O34" s="60">
        <v>1.47161878065872</v>
      </c>
      <c r="P34" s="62">
        <v>950</v>
      </c>
      <c r="Q34" s="60">
        <v>66.573230553608994</v>
      </c>
      <c r="R34" s="61" t="s">
        <v>75</v>
      </c>
      <c r="S34" s="60">
        <v>0.140154169586545</v>
      </c>
      <c r="T34" s="63">
        <v>11</v>
      </c>
      <c r="U34" s="59">
        <v>0.77084793272599905</v>
      </c>
      <c r="V34" s="58">
        <v>49</v>
      </c>
      <c r="W34" s="64">
        <v>3.3910034602076098</v>
      </c>
      <c r="X34" s="33">
        <v>781</v>
      </c>
      <c r="Y34" s="34">
        <v>99.231754161331594</v>
      </c>
    </row>
    <row r="35" spans="1:25" s="31" customFormat="1" ht="15" customHeight="1" x14ac:dyDescent="0.2">
      <c r="A35" s="26" t="s">
        <v>53</v>
      </c>
      <c r="B35" s="35" t="s">
        <v>40</v>
      </c>
      <c r="C35" s="49">
        <v>4080</v>
      </c>
      <c r="D35" s="52">
        <v>36</v>
      </c>
      <c r="E35" s="51">
        <v>0.88235294117647101</v>
      </c>
      <c r="F35" s="52">
        <v>4044</v>
      </c>
      <c r="G35" s="51">
        <v>99.117647058823493</v>
      </c>
      <c r="H35" s="52">
        <v>168</v>
      </c>
      <c r="I35" s="53">
        <v>4.1543026706231503</v>
      </c>
      <c r="J35" s="54">
        <v>24</v>
      </c>
      <c r="K35" s="53">
        <v>0.59347181008902095</v>
      </c>
      <c r="L35" s="54">
        <v>555</v>
      </c>
      <c r="M35" s="53">
        <v>13.724035608308601</v>
      </c>
      <c r="N35" s="54">
        <v>1036</v>
      </c>
      <c r="O35" s="53">
        <v>25.6181998021761</v>
      </c>
      <c r="P35" s="54">
        <v>2098</v>
      </c>
      <c r="Q35" s="53">
        <v>51.879327398615203</v>
      </c>
      <c r="R35" s="54">
        <v>4</v>
      </c>
      <c r="S35" s="53">
        <v>9.8911968348170107E-2</v>
      </c>
      <c r="T35" s="55">
        <v>159</v>
      </c>
      <c r="U35" s="51">
        <v>3.9317507418397599</v>
      </c>
      <c r="V35" s="52">
        <v>97</v>
      </c>
      <c r="W35" s="56">
        <v>2.37745098039216</v>
      </c>
      <c r="X35" s="28">
        <v>1073</v>
      </c>
      <c r="Y35" s="29">
        <v>100</v>
      </c>
    </row>
    <row r="36" spans="1:25" s="31" customFormat="1" ht="15" customHeight="1" x14ac:dyDescent="0.2">
      <c r="A36" s="26" t="s">
        <v>53</v>
      </c>
      <c r="B36" s="32" t="s">
        <v>41</v>
      </c>
      <c r="C36" s="57">
        <v>7778</v>
      </c>
      <c r="D36" s="58">
        <v>11</v>
      </c>
      <c r="E36" s="59">
        <v>0.14142453072769301</v>
      </c>
      <c r="F36" s="58">
        <v>7767</v>
      </c>
      <c r="G36" s="59">
        <v>99.858575469272296</v>
      </c>
      <c r="H36" s="58">
        <v>107</v>
      </c>
      <c r="I36" s="60">
        <v>1.3776232779708999</v>
      </c>
      <c r="J36" s="62">
        <v>92</v>
      </c>
      <c r="K36" s="60">
        <v>1.18449851937685</v>
      </c>
      <c r="L36" s="62">
        <v>2652</v>
      </c>
      <c r="M36" s="60">
        <v>34.144457319428298</v>
      </c>
      <c r="N36" s="62">
        <v>2316</v>
      </c>
      <c r="O36" s="60">
        <v>29.818462726921599</v>
      </c>
      <c r="P36" s="62">
        <v>2177</v>
      </c>
      <c r="Q36" s="60">
        <v>28.028839963949999</v>
      </c>
      <c r="R36" s="62">
        <v>53</v>
      </c>
      <c r="S36" s="60">
        <v>0.68237414703231603</v>
      </c>
      <c r="T36" s="63">
        <v>370</v>
      </c>
      <c r="U36" s="59">
        <v>4.7637440453199398</v>
      </c>
      <c r="V36" s="58">
        <v>1358</v>
      </c>
      <c r="W36" s="64">
        <v>17.459501157109798</v>
      </c>
      <c r="X36" s="33">
        <v>649</v>
      </c>
      <c r="Y36" s="34">
        <v>100</v>
      </c>
    </row>
    <row r="37" spans="1:25" s="31" customFormat="1" ht="15" customHeight="1" x14ac:dyDescent="0.2">
      <c r="A37" s="26" t="s">
        <v>53</v>
      </c>
      <c r="B37" s="35" t="s">
        <v>11</v>
      </c>
      <c r="C37" s="49">
        <v>3454</v>
      </c>
      <c r="D37" s="52">
        <v>403</v>
      </c>
      <c r="E37" s="51">
        <v>11.667631731326001</v>
      </c>
      <c r="F37" s="52">
        <v>3051</v>
      </c>
      <c r="G37" s="51">
        <v>88.332368268674003</v>
      </c>
      <c r="H37" s="52">
        <v>10</v>
      </c>
      <c r="I37" s="53">
        <v>0.32776138970829199</v>
      </c>
      <c r="J37" s="54">
        <v>16</v>
      </c>
      <c r="K37" s="53">
        <v>0.52441822353326795</v>
      </c>
      <c r="L37" s="54">
        <v>175</v>
      </c>
      <c r="M37" s="53">
        <v>5.7358243198951202</v>
      </c>
      <c r="N37" s="54">
        <v>143</v>
      </c>
      <c r="O37" s="53">
        <v>4.6869878728285803</v>
      </c>
      <c r="P37" s="54">
        <v>2682</v>
      </c>
      <c r="Q37" s="53">
        <v>87.905604719764</v>
      </c>
      <c r="R37" s="54">
        <v>0</v>
      </c>
      <c r="S37" s="53">
        <v>0</v>
      </c>
      <c r="T37" s="55">
        <v>25</v>
      </c>
      <c r="U37" s="51">
        <v>0.81940347427073101</v>
      </c>
      <c r="V37" s="52">
        <v>57</v>
      </c>
      <c r="W37" s="56">
        <v>1.65026056745802</v>
      </c>
      <c r="X37" s="28">
        <v>478</v>
      </c>
      <c r="Y37" s="29">
        <v>98.535564853556494</v>
      </c>
    </row>
    <row r="38" spans="1:25" s="31" customFormat="1" ht="15" customHeight="1" x14ac:dyDescent="0.2">
      <c r="A38" s="26" t="s">
        <v>53</v>
      </c>
      <c r="B38" s="32" t="s">
        <v>12</v>
      </c>
      <c r="C38" s="57">
        <v>18282</v>
      </c>
      <c r="D38" s="58">
        <v>343</v>
      </c>
      <c r="E38" s="59">
        <v>1.87616234547642</v>
      </c>
      <c r="F38" s="58">
        <v>17939</v>
      </c>
      <c r="G38" s="59">
        <v>98.123837654523598</v>
      </c>
      <c r="H38" s="58">
        <v>26</v>
      </c>
      <c r="I38" s="60">
        <v>0.14493561514019701</v>
      </c>
      <c r="J38" s="62">
        <v>174</v>
      </c>
      <c r="K38" s="60">
        <v>0.96995373209209002</v>
      </c>
      <c r="L38" s="62">
        <v>4292</v>
      </c>
      <c r="M38" s="60">
        <v>23.9255253916049</v>
      </c>
      <c r="N38" s="62">
        <v>7100</v>
      </c>
      <c r="O38" s="60">
        <v>39.578571826746199</v>
      </c>
      <c r="P38" s="62">
        <v>6171</v>
      </c>
      <c r="Q38" s="60">
        <v>34.399910808852198</v>
      </c>
      <c r="R38" s="62">
        <v>22</v>
      </c>
      <c r="S38" s="60">
        <v>0.122637828195552</v>
      </c>
      <c r="T38" s="63">
        <v>154</v>
      </c>
      <c r="U38" s="59">
        <v>0.85846479736886105</v>
      </c>
      <c r="V38" s="58">
        <v>164</v>
      </c>
      <c r="W38" s="64">
        <v>0.89705721474674505</v>
      </c>
      <c r="X38" s="33">
        <v>2538</v>
      </c>
      <c r="Y38" s="34">
        <v>100</v>
      </c>
    </row>
    <row r="39" spans="1:25" s="31" customFormat="1" ht="15" customHeight="1" x14ac:dyDescent="0.2">
      <c r="A39" s="26" t="s">
        <v>53</v>
      </c>
      <c r="B39" s="35" t="s">
        <v>13</v>
      </c>
      <c r="C39" s="49">
        <v>4625</v>
      </c>
      <c r="D39" s="52">
        <v>58</v>
      </c>
      <c r="E39" s="51">
        <v>1.2540540540540499</v>
      </c>
      <c r="F39" s="52">
        <v>4567</v>
      </c>
      <c r="G39" s="51">
        <v>98.745945945945905</v>
      </c>
      <c r="H39" s="52">
        <v>634</v>
      </c>
      <c r="I39" s="53">
        <v>13.8821983796803</v>
      </c>
      <c r="J39" s="54">
        <v>19</v>
      </c>
      <c r="K39" s="53">
        <v>0.41602802715130299</v>
      </c>
      <c r="L39" s="54">
        <v>2813</v>
      </c>
      <c r="M39" s="53">
        <v>61.594044230348203</v>
      </c>
      <c r="N39" s="54">
        <v>185</v>
      </c>
      <c r="O39" s="53">
        <v>4.0507992117363703</v>
      </c>
      <c r="P39" s="54">
        <v>847</v>
      </c>
      <c r="Q39" s="53">
        <v>18.546091526165998</v>
      </c>
      <c r="R39" s="66" t="s">
        <v>75</v>
      </c>
      <c r="S39" s="53">
        <v>4.37924239106635E-2</v>
      </c>
      <c r="T39" s="55">
        <v>67</v>
      </c>
      <c r="U39" s="51">
        <v>1.46704620100723</v>
      </c>
      <c r="V39" s="52">
        <v>894</v>
      </c>
      <c r="W39" s="56">
        <v>19.329729729729699</v>
      </c>
      <c r="X39" s="28">
        <v>853</v>
      </c>
      <c r="Y39" s="29">
        <v>98.827667057444302</v>
      </c>
    </row>
    <row r="40" spans="1:25" s="31" customFormat="1" ht="15" customHeight="1" x14ac:dyDescent="0.2">
      <c r="A40" s="26" t="s">
        <v>53</v>
      </c>
      <c r="B40" s="32" t="s">
        <v>14</v>
      </c>
      <c r="C40" s="57">
        <v>28836</v>
      </c>
      <c r="D40" s="58">
        <v>1413</v>
      </c>
      <c r="E40" s="59">
        <v>4.9001248439450702</v>
      </c>
      <c r="F40" s="58">
        <v>27423</v>
      </c>
      <c r="G40" s="59">
        <v>95.099875156054907</v>
      </c>
      <c r="H40" s="58">
        <v>231</v>
      </c>
      <c r="I40" s="60">
        <v>0.84235860409145602</v>
      </c>
      <c r="J40" s="62">
        <v>187</v>
      </c>
      <c r="K40" s="60">
        <v>0.68190934616927401</v>
      </c>
      <c r="L40" s="62">
        <v>4439</v>
      </c>
      <c r="M40" s="60">
        <v>16.187142179921999</v>
      </c>
      <c r="N40" s="62">
        <v>9625</v>
      </c>
      <c r="O40" s="60">
        <v>35.098275170477301</v>
      </c>
      <c r="P40" s="62">
        <v>12636</v>
      </c>
      <c r="Q40" s="60">
        <v>46.078109616015801</v>
      </c>
      <c r="R40" s="62">
        <v>12</v>
      </c>
      <c r="S40" s="60">
        <v>4.3758888524231501E-2</v>
      </c>
      <c r="T40" s="63">
        <v>293</v>
      </c>
      <c r="U40" s="59">
        <v>1.0684461947999899</v>
      </c>
      <c r="V40" s="58">
        <v>1005</v>
      </c>
      <c r="W40" s="64">
        <v>3.4852267998335398</v>
      </c>
      <c r="X40" s="33">
        <v>4864</v>
      </c>
      <c r="Y40" s="34">
        <v>99.876644736842096</v>
      </c>
    </row>
    <row r="41" spans="1:25" s="31" customFormat="1" ht="15" customHeight="1" x14ac:dyDescent="0.2">
      <c r="A41" s="26" t="s">
        <v>53</v>
      </c>
      <c r="B41" s="35" t="s">
        <v>15</v>
      </c>
      <c r="C41" s="49">
        <v>27107</v>
      </c>
      <c r="D41" s="52">
        <v>806</v>
      </c>
      <c r="E41" s="51">
        <v>2.9734017043568102</v>
      </c>
      <c r="F41" s="52">
        <v>26301</v>
      </c>
      <c r="G41" s="51">
        <v>97.026598295643197</v>
      </c>
      <c r="H41" s="52">
        <v>634</v>
      </c>
      <c r="I41" s="53">
        <v>2.4105547317592499</v>
      </c>
      <c r="J41" s="54">
        <v>58</v>
      </c>
      <c r="K41" s="53">
        <v>0.220523934451162</v>
      </c>
      <c r="L41" s="54">
        <v>2017</v>
      </c>
      <c r="M41" s="53">
        <v>7.6689099273791896</v>
      </c>
      <c r="N41" s="54">
        <v>12660</v>
      </c>
      <c r="O41" s="53">
        <v>48.135051899167301</v>
      </c>
      <c r="P41" s="54">
        <v>9900</v>
      </c>
      <c r="Q41" s="53">
        <v>37.641154328732704</v>
      </c>
      <c r="R41" s="54">
        <v>16</v>
      </c>
      <c r="S41" s="53">
        <v>6.0834188814113503E-2</v>
      </c>
      <c r="T41" s="55">
        <v>1016</v>
      </c>
      <c r="U41" s="51">
        <v>3.8629709896962101</v>
      </c>
      <c r="V41" s="52">
        <v>766</v>
      </c>
      <c r="W41" s="56">
        <v>2.8258383443391</v>
      </c>
      <c r="X41" s="28">
        <v>2535</v>
      </c>
      <c r="Y41" s="29">
        <v>99.960552268244598</v>
      </c>
    </row>
    <row r="42" spans="1:25" s="31" customFormat="1" ht="15" customHeight="1" x14ac:dyDescent="0.2">
      <c r="A42" s="26" t="s">
        <v>53</v>
      </c>
      <c r="B42" s="32" t="s">
        <v>16</v>
      </c>
      <c r="C42" s="57">
        <v>449</v>
      </c>
      <c r="D42" s="58">
        <v>17</v>
      </c>
      <c r="E42" s="59">
        <v>3.7861915367483299</v>
      </c>
      <c r="F42" s="58">
        <v>432</v>
      </c>
      <c r="G42" s="59">
        <v>96.213808463251695</v>
      </c>
      <c r="H42" s="58">
        <v>155</v>
      </c>
      <c r="I42" s="60">
        <v>35.879629629629598</v>
      </c>
      <c r="J42" s="62">
        <v>0</v>
      </c>
      <c r="K42" s="60">
        <v>0</v>
      </c>
      <c r="L42" s="62">
        <v>17</v>
      </c>
      <c r="M42" s="60">
        <v>3.93518518518519</v>
      </c>
      <c r="N42" s="62">
        <v>17</v>
      </c>
      <c r="O42" s="60">
        <v>3.93518518518519</v>
      </c>
      <c r="P42" s="62">
        <v>239</v>
      </c>
      <c r="Q42" s="60">
        <v>55.324074074074097</v>
      </c>
      <c r="R42" s="62">
        <v>4</v>
      </c>
      <c r="S42" s="60">
        <v>0.92592592592592604</v>
      </c>
      <c r="T42" s="63">
        <v>0</v>
      </c>
      <c r="U42" s="59">
        <v>0</v>
      </c>
      <c r="V42" s="58">
        <v>40</v>
      </c>
      <c r="W42" s="64">
        <v>8.9086859688196007</v>
      </c>
      <c r="X42" s="33">
        <v>468</v>
      </c>
      <c r="Y42" s="34">
        <v>99.572649572649595</v>
      </c>
    </row>
    <row r="43" spans="1:25" s="31" customFormat="1" ht="15" customHeight="1" x14ac:dyDescent="0.2">
      <c r="A43" s="26" t="s">
        <v>53</v>
      </c>
      <c r="B43" s="35" t="s">
        <v>17</v>
      </c>
      <c r="C43" s="49">
        <v>32692</v>
      </c>
      <c r="D43" s="52">
        <v>1319</v>
      </c>
      <c r="E43" s="51">
        <v>4.03462620824667</v>
      </c>
      <c r="F43" s="52">
        <v>31373</v>
      </c>
      <c r="G43" s="51">
        <v>95.965373791753294</v>
      </c>
      <c r="H43" s="52">
        <v>42</v>
      </c>
      <c r="I43" s="53">
        <v>0.13387307557453901</v>
      </c>
      <c r="J43" s="54">
        <v>62</v>
      </c>
      <c r="K43" s="53">
        <v>0.197622159181462</v>
      </c>
      <c r="L43" s="54">
        <v>1072</v>
      </c>
      <c r="M43" s="53">
        <v>3.41695088133108</v>
      </c>
      <c r="N43" s="54">
        <v>12546</v>
      </c>
      <c r="O43" s="53">
        <v>39.989800146622898</v>
      </c>
      <c r="P43" s="54">
        <v>15907</v>
      </c>
      <c r="Q43" s="53">
        <v>50.702833646766301</v>
      </c>
      <c r="R43" s="54">
        <v>10</v>
      </c>
      <c r="S43" s="53">
        <v>3.1874541803461602E-2</v>
      </c>
      <c r="T43" s="55">
        <v>1734</v>
      </c>
      <c r="U43" s="51">
        <v>5.5270455487202401</v>
      </c>
      <c r="V43" s="52">
        <v>403</v>
      </c>
      <c r="W43" s="56">
        <v>1.2327174843998501</v>
      </c>
      <c r="X43" s="28">
        <v>3702</v>
      </c>
      <c r="Y43" s="29">
        <v>99.891950297136702</v>
      </c>
    </row>
    <row r="44" spans="1:25" s="31" customFormat="1" ht="15" customHeight="1" x14ac:dyDescent="0.2">
      <c r="A44" s="26" t="s">
        <v>53</v>
      </c>
      <c r="B44" s="32" t="s">
        <v>18</v>
      </c>
      <c r="C44" s="57">
        <v>8936</v>
      </c>
      <c r="D44" s="58">
        <v>92</v>
      </c>
      <c r="E44" s="59">
        <v>1.02954341987466</v>
      </c>
      <c r="F44" s="58">
        <v>8844</v>
      </c>
      <c r="G44" s="59">
        <v>98.970456580125301</v>
      </c>
      <c r="H44" s="58">
        <v>1399</v>
      </c>
      <c r="I44" s="60">
        <v>15.818634102216199</v>
      </c>
      <c r="J44" s="62">
        <v>27</v>
      </c>
      <c r="K44" s="60">
        <v>0.30529172320217102</v>
      </c>
      <c r="L44" s="62">
        <v>989</v>
      </c>
      <c r="M44" s="60">
        <v>11.182722749886899</v>
      </c>
      <c r="N44" s="62">
        <v>2229</v>
      </c>
      <c r="O44" s="60">
        <v>25.2035278154681</v>
      </c>
      <c r="P44" s="62">
        <v>3956</v>
      </c>
      <c r="Q44" s="60">
        <v>44.730890999547697</v>
      </c>
      <c r="R44" s="62">
        <v>11</v>
      </c>
      <c r="S44" s="60">
        <v>0.124378109452736</v>
      </c>
      <c r="T44" s="63">
        <v>233</v>
      </c>
      <c r="U44" s="59">
        <v>2.6345545002261401</v>
      </c>
      <c r="V44" s="58">
        <v>529</v>
      </c>
      <c r="W44" s="64">
        <v>5.9198746642793196</v>
      </c>
      <c r="X44" s="33">
        <v>1774</v>
      </c>
      <c r="Y44" s="34">
        <v>95.152198421646005</v>
      </c>
    </row>
    <row r="45" spans="1:25" s="31" customFormat="1" ht="15" customHeight="1" x14ac:dyDescent="0.2">
      <c r="A45" s="26" t="s">
        <v>53</v>
      </c>
      <c r="B45" s="35" t="s">
        <v>42</v>
      </c>
      <c r="C45" s="49">
        <v>7549</v>
      </c>
      <c r="D45" s="52">
        <v>253</v>
      </c>
      <c r="E45" s="51">
        <v>3.3514372764604601</v>
      </c>
      <c r="F45" s="52">
        <v>7296</v>
      </c>
      <c r="G45" s="51">
        <v>96.648562723539499</v>
      </c>
      <c r="H45" s="52">
        <v>240</v>
      </c>
      <c r="I45" s="53">
        <v>3.2894736842105301</v>
      </c>
      <c r="J45" s="54">
        <v>59</v>
      </c>
      <c r="K45" s="53">
        <v>0.80866228070175405</v>
      </c>
      <c r="L45" s="54">
        <v>1577</v>
      </c>
      <c r="M45" s="53">
        <v>21.6145833333333</v>
      </c>
      <c r="N45" s="54">
        <v>508</v>
      </c>
      <c r="O45" s="53">
        <v>6.9627192982456103</v>
      </c>
      <c r="P45" s="54">
        <v>4499</v>
      </c>
      <c r="Q45" s="53">
        <v>61.6639254385965</v>
      </c>
      <c r="R45" s="54">
        <v>33</v>
      </c>
      <c r="S45" s="53">
        <v>0.45230263157894701</v>
      </c>
      <c r="T45" s="55">
        <v>380</v>
      </c>
      <c r="U45" s="51">
        <v>5.2083333333333304</v>
      </c>
      <c r="V45" s="52">
        <v>586</v>
      </c>
      <c r="W45" s="56">
        <v>7.7626175652404301</v>
      </c>
      <c r="X45" s="28">
        <v>1312</v>
      </c>
      <c r="Y45" s="29">
        <v>100</v>
      </c>
    </row>
    <row r="46" spans="1:25" s="31" customFormat="1" ht="15" customHeight="1" x14ac:dyDescent="0.2">
      <c r="A46" s="26" t="s">
        <v>53</v>
      </c>
      <c r="B46" s="32" t="s">
        <v>19</v>
      </c>
      <c r="C46" s="57">
        <v>27258</v>
      </c>
      <c r="D46" s="58">
        <v>582</v>
      </c>
      <c r="E46" s="59">
        <v>2.1351529826106099</v>
      </c>
      <c r="F46" s="58">
        <v>26676</v>
      </c>
      <c r="G46" s="59">
        <v>97.864847017389394</v>
      </c>
      <c r="H46" s="58">
        <v>35</v>
      </c>
      <c r="I46" s="60">
        <v>0.13120407857249999</v>
      </c>
      <c r="J46" s="62">
        <v>101</v>
      </c>
      <c r="K46" s="60">
        <v>0.37861748388064198</v>
      </c>
      <c r="L46" s="62">
        <v>3400</v>
      </c>
      <c r="M46" s="60">
        <v>12.7455390613285</v>
      </c>
      <c r="N46" s="62">
        <v>9491</v>
      </c>
      <c r="O46" s="60">
        <v>35.578797420902703</v>
      </c>
      <c r="P46" s="62">
        <v>12991</v>
      </c>
      <c r="Q46" s="60">
        <v>48.699205278152597</v>
      </c>
      <c r="R46" s="62">
        <v>8</v>
      </c>
      <c r="S46" s="60">
        <v>2.99895036737142E-2</v>
      </c>
      <c r="T46" s="63">
        <v>650</v>
      </c>
      <c r="U46" s="59">
        <v>2.4366471734892801</v>
      </c>
      <c r="V46" s="58">
        <v>573</v>
      </c>
      <c r="W46" s="64">
        <v>2.1021351529826098</v>
      </c>
      <c r="X46" s="33">
        <v>3220</v>
      </c>
      <c r="Y46" s="34">
        <v>99.596273291925499</v>
      </c>
    </row>
    <row r="47" spans="1:25" s="31" customFormat="1" ht="15" customHeight="1" x14ac:dyDescent="0.2">
      <c r="A47" s="26" t="s">
        <v>53</v>
      </c>
      <c r="B47" s="35" t="s">
        <v>43</v>
      </c>
      <c r="C47" s="49">
        <v>3231</v>
      </c>
      <c r="D47" s="52">
        <v>65</v>
      </c>
      <c r="E47" s="51">
        <v>2.0117610646858601</v>
      </c>
      <c r="F47" s="52">
        <v>3166</v>
      </c>
      <c r="G47" s="51">
        <v>97.988238935314101</v>
      </c>
      <c r="H47" s="52">
        <v>49</v>
      </c>
      <c r="I47" s="53">
        <v>1.5476942514213501</v>
      </c>
      <c r="J47" s="54">
        <v>33</v>
      </c>
      <c r="K47" s="53">
        <v>1.0423246999368301</v>
      </c>
      <c r="L47" s="54">
        <v>1032</v>
      </c>
      <c r="M47" s="53">
        <v>32.596336070751697</v>
      </c>
      <c r="N47" s="54">
        <v>517</v>
      </c>
      <c r="O47" s="53">
        <v>16.329753632343699</v>
      </c>
      <c r="P47" s="54">
        <v>1399</v>
      </c>
      <c r="Q47" s="53">
        <v>44.188250157928003</v>
      </c>
      <c r="R47" s="54">
        <v>14</v>
      </c>
      <c r="S47" s="53">
        <v>0.44219835754895798</v>
      </c>
      <c r="T47" s="55">
        <v>122</v>
      </c>
      <c r="U47" s="51">
        <v>3.8534428300694898</v>
      </c>
      <c r="V47" s="52">
        <v>124</v>
      </c>
      <c r="W47" s="56">
        <v>3.8378211080160902</v>
      </c>
      <c r="X47" s="28">
        <v>291</v>
      </c>
      <c r="Y47" s="29">
        <v>100</v>
      </c>
    </row>
    <row r="48" spans="1:25" s="31" customFormat="1" ht="15" customHeight="1" x14ac:dyDescent="0.2">
      <c r="A48" s="26" t="s">
        <v>53</v>
      </c>
      <c r="B48" s="32" t="s">
        <v>20</v>
      </c>
      <c r="C48" s="57">
        <v>15933</v>
      </c>
      <c r="D48" s="58">
        <v>823</v>
      </c>
      <c r="E48" s="59">
        <v>5.1653800288709002</v>
      </c>
      <c r="F48" s="58">
        <v>15110</v>
      </c>
      <c r="G48" s="59">
        <v>94.834619971129101</v>
      </c>
      <c r="H48" s="58">
        <v>40</v>
      </c>
      <c r="I48" s="60">
        <v>0.26472534745201898</v>
      </c>
      <c r="J48" s="62">
        <v>28</v>
      </c>
      <c r="K48" s="60">
        <v>0.185307743216413</v>
      </c>
      <c r="L48" s="62">
        <v>447</v>
      </c>
      <c r="M48" s="60">
        <v>2.9583057577763099</v>
      </c>
      <c r="N48" s="62">
        <v>9042</v>
      </c>
      <c r="O48" s="60">
        <v>59.841164791528797</v>
      </c>
      <c r="P48" s="62">
        <v>5245</v>
      </c>
      <c r="Q48" s="60">
        <v>34.712111184645899</v>
      </c>
      <c r="R48" s="62">
        <v>21</v>
      </c>
      <c r="S48" s="60">
        <v>0.13898080741231</v>
      </c>
      <c r="T48" s="63">
        <v>287</v>
      </c>
      <c r="U48" s="59">
        <v>1.89940436796823</v>
      </c>
      <c r="V48" s="58">
        <v>298</v>
      </c>
      <c r="W48" s="64">
        <v>1.8703320153141301</v>
      </c>
      <c r="X48" s="33">
        <v>1219</v>
      </c>
      <c r="Y48" s="34">
        <v>100</v>
      </c>
    </row>
    <row r="49" spans="1:25" s="31" customFormat="1" ht="15" customHeight="1" x14ac:dyDescent="0.2">
      <c r="A49" s="26" t="s">
        <v>53</v>
      </c>
      <c r="B49" s="35" t="s">
        <v>44</v>
      </c>
      <c r="C49" s="49">
        <v>1057</v>
      </c>
      <c r="D49" s="52">
        <v>8</v>
      </c>
      <c r="E49" s="51">
        <v>0.75685903500472995</v>
      </c>
      <c r="F49" s="52">
        <v>1049</v>
      </c>
      <c r="G49" s="51">
        <v>99.243140964995305</v>
      </c>
      <c r="H49" s="52">
        <v>304</v>
      </c>
      <c r="I49" s="53">
        <v>28.9799809342231</v>
      </c>
      <c r="J49" s="54">
        <v>8</v>
      </c>
      <c r="K49" s="53">
        <v>0.762631077216397</v>
      </c>
      <c r="L49" s="54">
        <v>66</v>
      </c>
      <c r="M49" s="53">
        <v>6.2917063870352701</v>
      </c>
      <c r="N49" s="54">
        <v>76</v>
      </c>
      <c r="O49" s="53">
        <v>7.2449952335557697</v>
      </c>
      <c r="P49" s="54">
        <v>574</v>
      </c>
      <c r="Q49" s="53">
        <v>54.7187797902765</v>
      </c>
      <c r="R49" s="54">
        <v>0</v>
      </c>
      <c r="S49" s="53">
        <v>0</v>
      </c>
      <c r="T49" s="55">
        <v>21</v>
      </c>
      <c r="U49" s="51">
        <v>2.00190657769304</v>
      </c>
      <c r="V49" s="52">
        <v>57</v>
      </c>
      <c r="W49" s="56">
        <v>5.3926206244086998</v>
      </c>
      <c r="X49" s="28">
        <v>668</v>
      </c>
      <c r="Y49" s="29">
        <v>100</v>
      </c>
    </row>
    <row r="50" spans="1:25" s="31" customFormat="1" ht="15" customHeight="1" x14ac:dyDescent="0.2">
      <c r="A50" s="26" t="s">
        <v>53</v>
      </c>
      <c r="B50" s="32" t="s">
        <v>45</v>
      </c>
      <c r="C50" s="57">
        <v>15434</v>
      </c>
      <c r="D50" s="58">
        <v>416</v>
      </c>
      <c r="E50" s="59">
        <v>2.6953479331346402</v>
      </c>
      <c r="F50" s="58">
        <v>15018</v>
      </c>
      <c r="G50" s="59">
        <v>97.304652066865401</v>
      </c>
      <c r="H50" s="58">
        <v>28</v>
      </c>
      <c r="I50" s="60">
        <v>0.186442935144493</v>
      </c>
      <c r="J50" s="62">
        <v>30</v>
      </c>
      <c r="K50" s="60">
        <v>0.19976028765481399</v>
      </c>
      <c r="L50" s="62">
        <v>363</v>
      </c>
      <c r="M50" s="60">
        <v>2.41709948062325</v>
      </c>
      <c r="N50" s="62">
        <v>8557</v>
      </c>
      <c r="O50" s="60">
        <v>56.978292715408202</v>
      </c>
      <c r="P50" s="62">
        <v>5955</v>
      </c>
      <c r="Q50" s="60">
        <v>39.652417099480601</v>
      </c>
      <c r="R50" s="62">
        <v>4</v>
      </c>
      <c r="S50" s="60">
        <v>2.6634705020641899E-2</v>
      </c>
      <c r="T50" s="63">
        <v>81</v>
      </c>
      <c r="U50" s="59">
        <v>0.53935277666799797</v>
      </c>
      <c r="V50" s="58">
        <v>295</v>
      </c>
      <c r="W50" s="64">
        <v>1.91136451989115</v>
      </c>
      <c r="X50" s="33">
        <v>1802</v>
      </c>
      <c r="Y50" s="34">
        <v>100</v>
      </c>
    </row>
    <row r="51" spans="1:25" s="31" customFormat="1" ht="15" customHeight="1" x14ac:dyDescent="0.2">
      <c r="A51" s="26" t="s">
        <v>53</v>
      </c>
      <c r="B51" s="35" t="s">
        <v>21</v>
      </c>
      <c r="C51" s="49">
        <v>53648</v>
      </c>
      <c r="D51" s="52">
        <v>7052</v>
      </c>
      <c r="E51" s="51">
        <v>13.1449448255294</v>
      </c>
      <c r="F51" s="52">
        <v>46596</v>
      </c>
      <c r="G51" s="51">
        <v>86.855055174470607</v>
      </c>
      <c r="H51" s="52">
        <v>175</v>
      </c>
      <c r="I51" s="53">
        <v>0.375568718344922</v>
      </c>
      <c r="J51" s="54">
        <v>174</v>
      </c>
      <c r="K51" s="53">
        <v>0.37342261138295102</v>
      </c>
      <c r="L51" s="54">
        <v>20659</v>
      </c>
      <c r="M51" s="53">
        <v>44.3364237273586</v>
      </c>
      <c r="N51" s="54">
        <v>15440</v>
      </c>
      <c r="O51" s="53">
        <v>33.135891492832002</v>
      </c>
      <c r="P51" s="54">
        <v>9395</v>
      </c>
      <c r="Q51" s="53">
        <v>20.162674907717399</v>
      </c>
      <c r="R51" s="54">
        <v>29</v>
      </c>
      <c r="S51" s="53">
        <v>6.22371018971586E-2</v>
      </c>
      <c r="T51" s="55">
        <v>724</v>
      </c>
      <c r="U51" s="51">
        <v>1.5537814404669901</v>
      </c>
      <c r="V51" s="52">
        <v>5818</v>
      </c>
      <c r="W51" s="56">
        <v>10.844765881300299</v>
      </c>
      <c r="X51" s="28">
        <v>8472</v>
      </c>
      <c r="Y51" s="29">
        <v>99.988196411709197</v>
      </c>
    </row>
    <row r="52" spans="1:25" s="31" customFormat="1" ht="15" customHeight="1" x14ac:dyDescent="0.2">
      <c r="A52" s="26" t="s">
        <v>53</v>
      </c>
      <c r="B52" s="32" t="s">
        <v>46</v>
      </c>
      <c r="C52" s="57">
        <v>3185</v>
      </c>
      <c r="D52" s="58">
        <v>60</v>
      </c>
      <c r="E52" s="59">
        <v>1.8838304552590299</v>
      </c>
      <c r="F52" s="58">
        <v>3125</v>
      </c>
      <c r="G52" s="59">
        <v>98.116169544740998</v>
      </c>
      <c r="H52" s="58">
        <v>94</v>
      </c>
      <c r="I52" s="60">
        <v>3.008</v>
      </c>
      <c r="J52" s="62">
        <v>29</v>
      </c>
      <c r="K52" s="60">
        <v>0.92800000000000005</v>
      </c>
      <c r="L52" s="62">
        <v>716</v>
      </c>
      <c r="M52" s="60">
        <v>22.911999999999999</v>
      </c>
      <c r="N52" s="62">
        <v>139</v>
      </c>
      <c r="O52" s="60">
        <v>4.4480000000000004</v>
      </c>
      <c r="P52" s="62">
        <v>2052</v>
      </c>
      <c r="Q52" s="60">
        <v>65.664000000000001</v>
      </c>
      <c r="R52" s="62">
        <v>38</v>
      </c>
      <c r="S52" s="60">
        <v>1.216</v>
      </c>
      <c r="T52" s="63">
        <v>57</v>
      </c>
      <c r="U52" s="59">
        <v>1.8240000000000001</v>
      </c>
      <c r="V52" s="58">
        <v>311</v>
      </c>
      <c r="W52" s="64">
        <v>9.7645211930926195</v>
      </c>
      <c r="X52" s="33">
        <v>981</v>
      </c>
      <c r="Y52" s="34">
        <v>100</v>
      </c>
    </row>
    <row r="53" spans="1:25" s="31" customFormat="1" ht="15" customHeight="1" x14ac:dyDescent="0.2">
      <c r="A53" s="26" t="s">
        <v>53</v>
      </c>
      <c r="B53" s="35" t="s">
        <v>47</v>
      </c>
      <c r="C53" s="49">
        <v>1234</v>
      </c>
      <c r="D53" s="52">
        <v>170</v>
      </c>
      <c r="E53" s="51">
        <v>13.7763371150729</v>
      </c>
      <c r="F53" s="52">
        <v>1064</v>
      </c>
      <c r="G53" s="51">
        <v>86.223662884927094</v>
      </c>
      <c r="H53" s="52">
        <v>18</v>
      </c>
      <c r="I53" s="53">
        <v>1.69172932330827</v>
      </c>
      <c r="J53" s="66" t="s">
        <v>75</v>
      </c>
      <c r="K53" s="53">
        <v>0.18796992481203001</v>
      </c>
      <c r="L53" s="54">
        <v>13</v>
      </c>
      <c r="M53" s="53">
        <v>1.2218045112781999</v>
      </c>
      <c r="N53" s="54">
        <v>36</v>
      </c>
      <c r="O53" s="53">
        <v>3.3834586466165399</v>
      </c>
      <c r="P53" s="54">
        <v>982</v>
      </c>
      <c r="Q53" s="53">
        <v>92.293233082706806</v>
      </c>
      <c r="R53" s="54">
        <v>0</v>
      </c>
      <c r="S53" s="53">
        <v>0</v>
      </c>
      <c r="T53" s="55">
        <v>13</v>
      </c>
      <c r="U53" s="51">
        <v>1.2218045112781999</v>
      </c>
      <c r="V53" s="52">
        <v>17</v>
      </c>
      <c r="W53" s="56">
        <v>1.3776337115072901</v>
      </c>
      <c r="X53" s="28">
        <v>295</v>
      </c>
      <c r="Y53" s="29">
        <v>100</v>
      </c>
    </row>
    <row r="54" spans="1:25" s="31" customFormat="1" ht="15" customHeight="1" x14ac:dyDescent="0.2">
      <c r="A54" s="26" t="s">
        <v>53</v>
      </c>
      <c r="B54" s="32" t="s">
        <v>48</v>
      </c>
      <c r="C54" s="57">
        <v>20794</v>
      </c>
      <c r="D54" s="58">
        <v>1158</v>
      </c>
      <c r="E54" s="59">
        <v>5.5689141098393797</v>
      </c>
      <c r="F54" s="58">
        <v>19636</v>
      </c>
      <c r="G54" s="59">
        <v>94.431085890160603</v>
      </c>
      <c r="H54" s="58">
        <v>74</v>
      </c>
      <c r="I54" s="60">
        <v>0.37685883071908699</v>
      </c>
      <c r="J54" s="62">
        <v>112</v>
      </c>
      <c r="K54" s="60">
        <v>0.57038093298023995</v>
      </c>
      <c r="L54" s="62">
        <v>1264</v>
      </c>
      <c r="M54" s="60">
        <v>6.4371562436341403</v>
      </c>
      <c r="N54" s="62">
        <v>9761</v>
      </c>
      <c r="O54" s="60">
        <v>49.709716846608302</v>
      </c>
      <c r="P54" s="62">
        <v>7768</v>
      </c>
      <c r="Q54" s="60">
        <v>39.559991851701</v>
      </c>
      <c r="R54" s="62">
        <v>12</v>
      </c>
      <c r="S54" s="60">
        <v>6.1112242819311498E-2</v>
      </c>
      <c r="T54" s="63">
        <v>645</v>
      </c>
      <c r="U54" s="59">
        <v>3.2847830515379899</v>
      </c>
      <c r="V54" s="58">
        <v>598</v>
      </c>
      <c r="W54" s="64">
        <v>2.87582956622103</v>
      </c>
      <c r="X54" s="33">
        <v>1984</v>
      </c>
      <c r="Y54" s="34">
        <v>100</v>
      </c>
    </row>
    <row r="55" spans="1:25" s="31" customFormat="1" ht="15" customHeight="1" x14ac:dyDescent="0.2">
      <c r="A55" s="26" t="s">
        <v>53</v>
      </c>
      <c r="B55" s="35" t="s">
        <v>49</v>
      </c>
      <c r="C55" s="49">
        <v>14818</v>
      </c>
      <c r="D55" s="52">
        <v>1425</v>
      </c>
      <c r="E55" s="51">
        <v>9.6166824132811506</v>
      </c>
      <c r="F55" s="52">
        <v>13393</v>
      </c>
      <c r="G55" s="51">
        <v>90.383317586718903</v>
      </c>
      <c r="H55" s="52">
        <v>471</v>
      </c>
      <c r="I55" s="53">
        <v>3.5167624878667998</v>
      </c>
      <c r="J55" s="54">
        <v>201</v>
      </c>
      <c r="K55" s="53">
        <v>1.5007839916374199</v>
      </c>
      <c r="L55" s="54">
        <v>2637</v>
      </c>
      <c r="M55" s="53">
        <v>19.6893899798402</v>
      </c>
      <c r="N55" s="54">
        <v>1634</v>
      </c>
      <c r="O55" s="53">
        <v>12.200403195699201</v>
      </c>
      <c r="P55" s="54">
        <v>7375</v>
      </c>
      <c r="Q55" s="53">
        <v>55.066079295154204</v>
      </c>
      <c r="R55" s="54">
        <v>117</v>
      </c>
      <c r="S55" s="53">
        <v>0.87359068169939502</v>
      </c>
      <c r="T55" s="55">
        <v>958</v>
      </c>
      <c r="U55" s="51">
        <v>7.1529903681027402</v>
      </c>
      <c r="V55" s="52">
        <v>1258</v>
      </c>
      <c r="W55" s="56">
        <v>8.4896747199352092</v>
      </c>
      <c r="X55" s="28">
        <v>2256</v>
      </c>
      <c r="Y55" s="29">
        <v>100</v>
      </c>
    </row>
    <row r="56" spans="1:25" s="31" customFormat="1" ht="15" customHeight="1" x14ac:dyDescent="0.2">
      <c r="A56" s="26" t="s">
        <v>53</v>
      </c>
      <c r="B56" s="32" t="s">
        <v>50</v>
      </c>
      <c r="C56" s="57">
        <v>5327</v>
      </c>
      <c r="D56" s="58">
        <v>90</v>
      </c>
      <c r="E56" s="59">
        <v>1.68950628871785</v>
      </c>
      <c r="F56" s="58">
        <v>5237</v>
      </c>
      <c r="G56" s="59">
        <v>98.310493711282106</v>
      </c>
      <c r="H56" s="58">
        <v>4</v>
      </c>
      <c r="I56" s="60">
        <v>7.6379606645025799E-2</v>
      </c>
      <c r="J56" s="61" t="s">
        <v>75</v>
      </c>
      <c r="K56" s="60">
        <v>3.81898033225129E-2</v>
      </c>
      <c r="L56" s="62">
        <v>51</v>
      </c>
      <c r="M56" s="60">
        <v>0.97383998472407896</v>
      </c>
      <c r="N56" s="62">
        <v>454</v>
      </c>
      <c r="O56" s="60">
        <v>8.6690853542104307</v>
      </c>
      <c r="P56" s="62">
        <v>4661</v>
      </c>
      <c r="Q56" s="60">
        <v>89.001336643116304</v>
      </c>
      <c r="R56" s="62">
        <v>0</v>
      </c>
      <c r="S56" s="60">
        <v>0</v>
      </c>
      <c r="T56" s="63">
        <v>65</v>
      </c>
      <c r="U56" s="59">
        <v>1.2411686079816699</v>
      </c>
      <c r="V56" s="58">
        <v>5</v>
      </c>
      <c r="W56" s="64">
        <v>9.3861460484325102E-2</v>
      </c>
      <c r="X56" s="33">
        <v>733</v>
      </c>
      <c r="Y56" s="34">
        <v>100</v>
      </c>
    </row>
    <row r="57" spans="1:25" s="31" customFormat="1" ht="15" customHeight="1" x14ac:dyDescent="0.2">
      <c r="A57" s="26" t="s">
        <v>53</v>
      </c>
      <c r="B57" s="35" t="s">
        <v>22</v>
      </c>
      <c r="C57" s="49">
        <v>16255</v>
      </c>
      <c r="D57" s="52">
        <v>203</v>
      </c>
      <c r="E57" s="51">
        <v>1.2488465087665299</v>
      </c>
      <c r="F57" s="52">
        <v>16052</v>
      </c>
      <c r="G57" s="51">
        <v>98.751153491233495</v>
      </c>
      <c r="H57" s="52">
        <v>389</v>
      </c>
      <c r="I57" s="53">
        <v>2.4233740343882402</v>
      </c>
      <c r="J57" s="54">
        <v>76</v>
      </c>
      <c r="K57" s="53">
        <v>0.47346125093446301</v>
      </c>
      <c r="L57" s="54">
        <v>1519</v>
      </c>
      <c r="M57" s="53">
        <v>9.4629952653874891</v>
      </c>
      <c r="N57" s="54">
        <v>7617</v>
      </c>
      <c r="O57" s="53">
        <v>47.4520308995764</v>
      </c>
      <c r="P57" s="54">
        <v>6101</v>
      </c>
      <c r="Q57" s="53">
        <v>38.007724894094203</v>
      </c>
      <c r="R57" s="54">
        <v>6</v>
      </c>
      <c r="S57" s="53">
        <v>3.7378519810615497E-2</v>
      </c>
      <c r="T57" s="55">
        <v>344</v>
      </c>
      <c r="U57" s="51">
        <v>2.1430351358086202</v>
      </c>
      <c r="V57" s="52">
        <v>596</v>
      </c>
      <c r="W57" s="56">
        <v>3.6665641341125799</v>
      </c>
      <c r="X57" s="28">
        <v>2242</v>
      </c>
      <c r="Y57" s="29">
        <v>99.955396966993803</v>
      </c>
    </row>
    <row r="58" spans="1:25" s="31" customFormat="1" ht="15" customHeight="1" thickBot="1" x14ac:dyDescent="0.25">
      <c r="A58" s="26" t="s">
        <v>53</v>
      </c>
      <c r="B58" s="36" t="s">
        <v>51</v>
      </c>
      <c r="C58" s="77">
        <v>795</v>
      </c>
      <c r="D58" s="70">
        <v>0</v>
      </c>
      <c r="E58" s="71">
        <v>0</v>
      </c>
      <c r="F58" s="70">
        <v>795</v>
      </c>
      <c r="G58" s="71">
        <v>100</v>
      </c>
      <c r="H58" s="70">
        <v>48</v>
      </c>
      <c r="I58" s="72">
        <v>6.0377358490565998</v>
      </c>
      <c r="J58" s="74" t="s">
        <v>75</v>
      </c>
      <c r="K58" s="72">
        <v>0.25157232704402499</v>
      </c>
      <c r="L58" s="73">
        <v>118</v>
      </c>
      <c r="M58" s="72">
        <v>14.842767295597501</v>
      </c>
      <c r="N58" s="73">
        <v>28</v>
      </c>
      <c r="O58" s="72">
        <v>3.5220125786163501</v>
      </c>
      <c r="P58" s="73">
        <v>577</v>
      </c>
      <c r="Q58" s="72">
        <v>72.578616352201294</v>
      </c>
      <c r="R58" s="74" t="s">
        <v>75</v>
      </c>
      <c r="S58" s="72">
        <v>0.25157232704402499</v>
      </c>
      <c r="T58" s="75">
        <v>20</v>
      </c>
      <c r="U58" s="71">
        <v>2.5157232704402501</v>
      </c>
      <c r="V58" s="70">
        <v>22</v>
      </c>
      <c r="W58" s="76">
        <v>2.7672955974842801</v>
      </c>
      <c r="X58" s="37">
        <v>349</v>
      </c>
      <c r="Y58" s="38">
        <v>100</v>
      </c>
    </row>
    <row r="59" spans="1:25"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5" s="31" customFormat="1" ht="15" customHeight="1" x14ac:dyDescent="0.2">
      <c r="A60" s="26"/>
      <c r="B60" s="39" t="s">
        <v>71</v>
      </c>
      <c r="C60" s="41"/>
      <c r="D60" s="41"/>
      <c r="E60" s="41"/>
      <c r="F60" s="41"/>
      <c r="G60" s="41"/>
      <c r="H60" s="40"/>
      <c r="I60" s="40"/>
      <c r="J60" s="40"/>
      <c r="K60" s="40"/>
      <c r="L60" s="40"/>
      <c r="M60" s="40"/>
      <c r="N60" s="40"/>
      <c r="O60" s="40"/>
      <c r="P60" s="40"/>
      <c r="Q60" s="40"/>
      <c r="R60" s="40"/>
      <c r="S60" s="40"/>
      <c r="T60" s="40"/>
      <c r="U60" s="40"/>
      <c r="V60" s="41"/>
      <c r="W60" s="41"/>
      <c r="X60" s="40"/>
      <c r="Y60" s="40"/>
    </row>
    <row r="61" spans="1:25" s="31" customFormat="1" ht="15" customHeight="1" x14ac:dyDescent="0.2">
      <c r="A61" s="26"/>
      <c r="B61" s="42" t="s">
        <v>72</v>
      </c>
      <c r="C61" s="41"/>
      <c r="D61" s="41"/>
      <c r="E61" s="41"/>
      <c r="F61" s="41"/>
      <c r="G61" s="41"/>
      <c r="H61" s="40"/>
      <c r="I61" s="40"/>
      <c r="J61" s="40"/>
      <c r="K61" s="40"/>
      <c r="L61" s="40"/>
      <c r="M61" s="40"/>
      <c r="N61" s="40"/>
      <c r="O61" s="40"/>
      <c r="P61" s="40"/>
      <c r="Q61" s="40"/>
      <c r="R61" s="40"/>
      <c r="S61" s="40"/>
      <c r="T61" s="40"/>
      <c r="U61" s="40"/>
      <c r="V61" s="41"/>
      <c r="W61" s="41"/>
      <c r="X61" s="40"/>
      <c r="Y61" s="40"/>
    </row>
    <row r="62" spans="1:25" s="31" customFormat="1" ht="15" customHeight="1" x14ac:dyDescent="0.2">
      <c r="A62" s="26"/>
      <c r="B62" s="42" t="s">
        <v>73</v>
      </c>
      <c r="C62" s="41"/>
      <c r="D62" s="41"/>
      <c r="E62" s="41"/>
      <c r="F62" s="41"/>
      <c r="G62" s="41"/>
      <c r="H62" s="40"/>
      <c r="I62" s="40"/>
      <c r="J62" s="40"/>
      <c r="K62" s="40"/>
      <c r="L62" s="40"/>
      <c r="M62" s="40"/>
      <c r="N62" s="40"/>
      <c r="O62" s="40"/>
      <c r="P62" s="40"/>
      <c r="Q62" s="40"/>
      <c r="R62" s="40"/>
      <c r="S62" s="40"/>
      <c r="T62" s="40"/>
      <c r="U62" s="40"/>
      <c r="V62" s="41"/>
      <c r="W62" s="41"/>
      <c r="X62" s="40"/>
      <c r="Y62" s="40"/>
    </row>
    <row r="63" spans="1:25" s="31" customFormat="1" ht="15" customHeight="1" x14ac:dyDescent="0.2">
      <c r="A63" s="26"/>
      <c r="B63" s="42" t="str">
        <f>CONCATENATE("NOTE: Table reads (for US Totals):  Of all ", C69," public school students with disabilities who received ", LOWER(A7), ", ",D69," (",TEXT(E7,"0.0"),"%) were served solely under Section 504 and ", F69," (",TEXT(G7,"0.0"),"%) were served under IDEA.")</f>
        <v>NOTE: Table reads (for US Totals):  Of all 720,928 public school students with disabilities who received one or more out-of-school suspensions, 31,109 (4.3%) were served solely under Section 504 and 689,819 (95.7%) were served under IDEA.</v>
      </c>
      <c r="C63" s="41"/>
      <c r="D63" s="41"/>
      <c r="E63" s="41"/>
      <c r="F63" s="41"/>
      <c r="G63" s="41"/>
      <c r="H63" s="40"/>
      <c r="I63" s="40"/>
      <c r="J63" s="40"/>
      <c r="K63" s="40"/>
      <c r="L63" s="40"/>
      <c r="M63" s="40"/>
      <c r="N63" s="40"/>
      <c r="O63" s="40"/>
      <c r="P63" s="40"/>
      <c r="Q63" s="40"/>
      <c r="R63" s="40"/>
      <c r="S63" s="40"/>
      <c r="T63" s="40"/>
      <c r="U63" s="40"/>
      <c r="V63" s="41"/>
      <c r="W63" s="30"/>
      <c r="X63" s="40"/>
      <c r="Y63" s="40"/>
    </row>
    <row r="64" spans="1:25" s="31" customFormat="1" ht="15" customHeight="1" x14ac:dyDescent="0.2">
      <c r="A64" s="26"/>
      <c r="B64" s="42" t="str">
        <f>CONCATENATE("            Table reads (for US Race/Ethnicity):  Of all ",TEXT(F7,"#,##0")," public school students with disabilities served under IDEA who received ",LOWER(A7), ", ",TEXT(H7,"#,##0")," (",TEXT(I7,"0.0"),"%) were American Indian or Alaska Native.")</f>
        <v xml:space="preserve">            Table reads (for US Race/Ethnicity):  Of all 689,819 public school students with disabilities served under IDEA who received one or more out-of-school suspensions, 10,812 (1.6%)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row>
    <row r="65" spans="1:26" s="31" customFormat="1" ht="15" customHeight="1" x14ac:dyDescent="0.2">
      <c r="A65" s="26"/>
      <c r="B65" s="42" t="s">
        <v>74</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76</v>
      </c>
      <c r="C66" s="31"/>
      <c r="D66" s="31"/>
      <c r="E66" s="43"/>
      <c r="F66" s="43"/>
      <c r="G66" s="43"/>
      <c r="H66" s="43"/>
      <c r="I66" s="43"/>
      <c r="J66" s="43"/>
      <c r="K66" s="44"/>
      <c r="L66" s="44"/>
      <c r="M66" s="44"/>
      <c r="N66" s="44"/>
      <c r="O66" s="44"/>
      <c r="P66" s="44"/>
      <c r="Q66" s="44"/>
      <c r="R66" s="44"/>
      <c r="S66" s="44"/>
      <c r="T66" s="44"/>
      <c r="U66" s="44"/>
      <c r="V66" s="44"/>
      <c r="W66" s="44"/>
      <c r="X66" s="44"/>
      <c r="Y66" s="43"/>
    </row>
    <row r="69" spans="1:26" s="47" customFormat="1" ht="15" customHeight="1" x14ac:dyDescent="0.2">
      <c r="B69" s="79"/>
      <c r="C69" s="80" t="str">
        <f>IF(ISTEXT(C7),LEFT(C7,3),TEXT(C7,"#,##0"))</f>
        <v>720,928</v>
      </c>
      <c r="D69" s="80" t="str">
        <f>IF(ISTEXT(D7),LEFT(D7,3),TEXT(D7,"#,##0"))</f>
        <v>31,109</v>
      </c>
      <c r="E69" s="80"/>
      <c r="F69" s="80" t="str">
        <f>IF(ISTEXT(F7),LEFT(F7,3),TEXT(F7,"#,##0"))</f>
        <v>689,819</v>
      </c>
      <c r="G69" s="80"/>
      <c r="H69" s="80" t="str">
        <f>IF(ISTEXT(H7),LEFT(H7,3),TEXT(H7,"#,##0"))</f>
        <v>10,812</v>
      </c>
      <c r="I69" s="5"/>
      <c r="J69" s="5"/>
      <c r="K69" s="5"/>
      <c r="L69" s="5"/>
      <c r="M69" s="5"/>
      <c r="N69" s="5"/>
      <c r="O69" s="5"/>
      <c r="P69" s="5"/>
      <c r="Q69" s="5"/>
      <c r="R69" s="5"/>
      <c r="S69" s="5"/>
      <c r="T69" s="5"/>
      <c r="U69" s="5"/>
      <c r="V69" s="81"/>
      <c r="W69" s="82"/>
      <c r="X69" s="5"/>
      <c r="Y69" s="5"/>
      <c r="Z69" s="82"/>
    </row>
  </sheetData>
  <mergeCells count="15">
    <mergeCell ref="X4:X5"/>
    <mergeCell ref="Y4:Y5"/>
    <mergeCell ref="H5:I5"/>
    <mergeCell ref="J5:K5"/>
    <mergeCell ref="L5:M5"/>
    <mergeCell ref="N5:O5"/>
    <mergeCell ref="P5:Q5"/>
    <mergeCell ref="R5:S5"/>
    <mergeCell ref="T5:U5"/>
    <mergeCell ref="V4:W5"/>
    <mergeCell ref="B4:B5"/>
    <mergeCell ref="C4:C5"/>
    <mergeCell ref="D4:E5"/>
    <mergeCell ref="F4:G5"/>
    <mergeCell ref="H4:U4"/>
  </mergeCells>
  <phoneticPr fontId="19" type="noConversion"/>
  <printOptions horizontalCentered="1"/>
  <pageMargins left="0.25" right="0.25" top="0.75" bottom="0.75" header="0.3" footer="0.3"/>
  <pageSetup scale="47" orientation="landscape"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Z69"/>
  <sheetViews>
    <sheetView showGridLines="0" workbookViewId="0"/>
  </sheetViews>
  <sheetFormatPr defaultColWidth="10.140625" defaultRowHeight="15" customHeight="1"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male students with disabilities receiving ",LOWER(A7), " by race/ethnicity, by state: School Year 2011-12")</f>
        <v>Number and percentage of public school male students with disabilities receiving one or more out-of-school suspensions by race/ethnicity, by state: School Year 2011-12</v>
      </c>
      <c r="C2" s="9"/>
      <c r="D2" s="9"/>
      <c r="E2" s="9"/>
      <c r="F2" s="9"/>
      <c r="G2" s="9"/>
      <c r="H2" s="9"/>
      <c r="I2" s="9"/>
      <c r="J2" s="9"/>
      <c r="K2" s="9"/>
      <c r="L2" s="9"/>
      <c r="M2" s="9"/>
      <c r="N2" s="9"/>
      <c r="O2" s="9"/>
      <c r="P2" s="9"/>
      <c r="Q2" s="9"/>
      <c r="R2" s="10"/>
      <c r="S2" s="10"/>
      <c r="T2" s="9"/>
      <c r="U2" s="9"/>
      <c r="V2" s="11"/>
    </row>
    <row r="3" spans="1:25" s="6" customFormat="1" ht="15" customHeight="1" thickBot="1" x14ac:dyDescent="0.3">
      <c r="A3" s="1"/>
      <c r="B3" s="13"/>
      <c r="C3" s="14"/>
      <c r="D3" s="14"/>
      <c r="E3" s="14"/>
      <c r="F3" s="14"/>
      <c r="G3" s="14"/>
      <c r="H3" s="14"/>
      <c r="I3" s="14"/>
      <c r="J3" s="14"/>
      <c r="K3" s="14"/>
      <c r="L3" s="14"/>
      <c r="M3" s="14"/>
      <c r="N3" s="14"/>
      <c r="O3" s="14"/>
      <c r="P3" s="14"/>
      <c r="Q3" s="14"/>
      <c r="R3" s="14"/>
      <c r="S3" s="14"/>
      <c r="T3" s="14"/>
      <c r="U3" s="14"/>
      <c r="V3" s="14"/>
      <c r="W3" s="5"/>
      <c r="X3" s="14"/>
      <c r="Y3" s="14"/>
    </row>
    <row r="4" spans="1:25" s="16" customFormat="1" ht="24.95" customHeight="1" x14ac:dyDescent="0.2">
      <c r="A4" s="15"/>
      <c r="B4" s="83" t="s">
        <v>0</v>
      </c>
      <c r="C4" s="85" t="s">
        <v>54</v>
      </c>
      <c r="D4" s="87" t="s">
        <v>55</v>
      </c>
      <c r="E4" s="88"/>
      <c r="F4" s="87" t="s">
        <v>56</v>
      </c>
      <c r="G4" s="88"/>
      <c r="H4" s="91" t="s">
        <v>57</v>
      </c>
      <c r="I4" s="92"/>
      <c r="J4" s="92"/>
      <c r="K4" s="92"/>
      <c r="L4" s="92"/>
      <c r="M4" s="92"/>
      <c r="N4" s="92"/>
      <c r="O4" s="92"/>
      <c r="P4" s="92"/>
      <c r="Q4" s="92"/>
      <c r="R4" s="92"/>
      <c r="S4" s="92"/>
      <c r="T4" s="92"/>
      <c r="U4" s="93"/>
      <c r="V4" s="87" t="s">
        <v>58</v>
      </c>
      <c r="W4" s="88"/>
      <c r="X4" s="94" t="s">
        <v>59</v>
      </c>
      <c r="Y4" s="96" t="s">
        <v>60</v>
      </c>
    </row>
    <row r="5" spans="1:25" s="16" customFormat="1" ht="24.95" customHeight="1" x14ac:dyDescent="0.2">
      <c r="A5" s="15"/>
      <c r="B5" s="84"/>
      <c r="C5" s="86"/>
      <c r="D5" s="89"/>
      <c r="E5" s="90"/>
      <c r="F5" s="89"/>
      <c r="G5" s="90"/>
      <c r="H5" s="98" t="s">
        <v>61</v>
      </c>
      <c r="I5" s="99"/>
      <c r="J5" s="100" t="s">
        <v>62</v>
      </c>
      <c r="K5" s="99"/>
      <c r="L5" s="101" t="s">
        <v>63</v>
      </c>
      <c r="M5" s="99"/>
      <c r="N5" s="101" t="s">
        <v>64</v>
      </c>
      <c r="O5" s="99"/>
      <c r="P5" s="101" t="s">
        <v>65</v>
      </c>
      <c r="Q5" s="99"/>
      <c r="R5" s="101" t="s">
        <v>66</v>
      </c>
      <c r="S5" s="99"/>
      <c r="T5" s="101" t="s">
        <v>67</v>
      </c>
      <c r="U5" s="102"/>
      <c r="V5" s="89"/>
      <c r="W5" s="90"/>
      <c r="X5" s="95"/>
      <c r="Y5" s="97"/>
    </row>
    <row r="6" spans="1:25" s="16" customFormat="1" ht="15" customHeight="1" thickBot="1" x14ac:dyDescent="0.25">
      <c r="A6" s="15"/>
      <c r="B6" s="17"/>
      <c r="C6" s="18"/>
      <c r="D6" s="19" t="s">
        <v>68</v>
      </c>
      <c r="E6" s="20" t="s">
        <v>69</v>
      </c>
      <c r="F6" s="19" t="s">
        <v>68</v>
      </c>
      <c r="G6" s="20" t="s">
        <v>69</v>
      </c>
      <c r="H6" s="19" t="s">
        <v>68</v>
      </c>
      <c r="I6" s="21" t="s">
        <v>70</v>
      </c>
      <c r="J6" s="22" t="s">
        <v>68</v>
      </c>
      <c r="K6" s="21" t="s">
        <v>70</v>
      </c>
      <c r="L6" s="22" t="s">
        <v>68</v>
      </c>
      <c r="M6" s="21" t="s">
        <v>70</v>
      </c>
      <c r="N6" s="22" t="s">
        <v>68</v>
      </c>
      <c r="O6" s="21" t="s">
        <v>70</v>
      </c>
      <c r="P6" s="22" t="s">
        <v>68</v>
      </c>
      <c r="Q6" s="21" t="s">
        <v>70</v>
      </c>
      <c r="R6" s="22" t="s">
        <v>68</v>
      </c>
      <c r="S6" s="21" t="s">
        <v>70</v>
      </c>
      <c r="T6" s="22" t="s">
        <v>68</v>
      </c>
      <c r="U6" s="23" t="s">
        <v>70</v>
      </c>
      <c r="V6" s="22" t="s">
        <v>68</v>
      </c>
      <c r="W6" s="20" t="s">
        <v>69</v>
      </c>
      <c r="X6" s="24"/>
      <c r="Y6" s="25"/>
    </row>
    <row r="7" spans="1:25" s="31" customFormat="1" ht="15" customHeight="1" x14ac:dyDescent="0.2">
      <c r="A7" s="26" t="s">
        <v>53</v>
      </c>
      <c r="B7" s="27" t="s">
        <v>52</v>
      </c>
      <c r="C7" s="49">
        <v>569752</v>
      </c>
      <c r="D7" s="50">
        <v>24244</v>
      </c>
      <c r="E7" s="51">
        <v>4.2551847119448496</v>
      </c>
      <c r="F7" s="50">
        <v>545508</v>
      </c>
      <c r="G7" s="51">
        <v>95.744815288055193</v>
      </c>
      <c r="H7" s="52">
        <v>8406</v>
      </c>
      <c r="I7" s="53">
        <v>1.5409489869992701</v>
      </c>
      <c r="J7" s="54">
        <v>4208</v>
      </c>
      <c r="K7" s="53">
        <v>0.77139107034177301</v>
      </c>
      <c r="L7" s="54">
        <v>109707</v>
      </c>
      <c r="M7" s="53">
        <v>20.110979124045802</v>
      </c>
      <c r="N7" s="54">
        <v>180611</v>
      </c>
      <c r="O7" s="53">
        <v>33.108772007010003</v>
      </c>
      <c r="P7" s="54">
        <v>225121</v>
      </c>
      <c r="Q7" s="53">
        <v>41.268139055705902</v>
      </c>
      <c r="R7" s="54">
        <v>1908</v>
      </c>
      <c r="S7" s="53">
        <v>0.34976572295914998</v>
      </c>
      <c r="T7" s="55">
        <v>15547</v>
      </c>
      <c r="U7" s="51">
        <v>2.8500040329381102</v>
      </c>
      <c r="V7" s="50">
        <v>35264</v>
      </c>
      <c r="W7" s="56">
        <v>6.1893595810106898</v>
      </c>
      <c r="X7" s="28">
        <v>95635</v>
      </c>
      <c r="Y7" s="29">
        <v>99.808647461703302</v>
      </c>
    </row>
    <row r="8" spans="1:25" s="31" customFormat="1" ht="15" customHeight="1" x14ac:dyDescent="0.2">
      <c r="A8" s="26" t="s">
        <v>53</v>
      </c>
      <c r="B8" s="32" t="s">
        <v>24</v>
      </c>
      <c r="C8" s="57">
        <v>8559</v>
      </c>
      <c r="D8" s="58">
        <v>109</v>
      </c>
      <c r="E8" s="59">
        <v>1.27351326089496</v>
      </c>
      <c r="F8" s="58">
        <v>8450</v>
      </c>
      <c r="G8" s="59">
        <v>98.726486739104999</v>
      </c>
      <c r="H8" s="58">
        <v>42</v>
      </c>
      <c r="I8" s="60">
        <v>0.49704142011834301</v>
      </c>
      <c r="J8" s="62">
        <v>18</v>
      </c>
      <c r="K8" s="60">
        <v>0.21301775147929</v>
      </c>
      <c r="L8" s="62">
        <v>136</v>
      </c>
      <c r="M8" s="60">
        <v>1.6094674556213</v>
      </c>
      <c r="N8" s="62">
        <v>5121</v>
      </c>
      <c r="O8" s="60">
        <v>60.603550295858</v>
      </c>
      <c r="P8" s="62">
        <v>3081</v>
      </c>
      <c r="Q8" s="60">
        <v>36.461538461538503</v>
      </c>
      <c r="R8" s="61" t="s">
        <v>75</v>
      </c>
      <c r="S8" s="60">
        <v>2.3668639053254399E-2</v>
      </c>
      <c r="T8" s="63">
        <v>50</v>
      </c>
      <c r="U8" s="59">
        <v>0.59171597633136097</v>
      </c>
      <c r="V8" s="58">
        <v>57</v>
      </c>
      <c r="W8" s="64">
        <v>0.66596565019277998</v>
      </c>
      <c r="X8" s="33">
        <v>1432</v>
      </c>
      <c r="Y8" s="34">
        <v>100</v>
      </c>
    </row>
    <row r="9" spans="1:25" s="31" customFormat="1" ht="15" customHeight="1" x14ac:dyDescent="0.2">
      <c r="A9" s="26" t="s">
        <v>53</v>
      </c>
      <c r="B9" s="35" t="s">
        <v>25</v>
      </c>
      <c r="C9" s="49">
        <v>1341</v>
      </c>
      <c r="D9" s="52">
        <v>40</v>
      </c>
      <c r="E9" s="51">
        <v>2.98284862043251</v>
      </c>
      <c r="F9" s="52">
        <v>1301</v>
      </c>
      <c r="G9" s="51">
        <v>97.017151379567494</v>
      </c>
      <c r="H9" s="52">
        <v>476</v>
      </c>
      <c r="I9" s="53">
        <v>36.587240584165997</v>
      </c>
      <c r="J9" s="54">
        <v>20</v>
      </c>
      <c r="K9" s="53">
        <v>1.53727901614143</v>
      </c>
      <c r="L9" s="54">
        <v>85</v>
      </c>
      <c r="M9" s="53">
        <v>6.5334358186010801</v>
      </c>
      <c r="N9" s="54">
        <v>103</v>
      </c>
      <c r="O9" s="53">
        <v>7.91698693312836</v>
      </c>
      <c r="P9" s="54">
        <v>487</v>
      </c>
      <c r="Q9" s="53">
        <v>37.432744043043797</v>
      </c>
      <c r="R9" s="54">
        <v>28</v>
      </c>
      <c r="S9" s="53">
        <v>2.1521906225979999</v>
      </c>
      <c r="T9" s="55">
        <v>102</v>
      </c>
      <c r="U9" s="51">
        <v>7.8401229823212901</v>
      </c>
      <c r="V9" s="52">
        <v>273</v>
      </c>
      <c r="W9" s="56">
        <v>20.3579418344519</v>
      </c>
      <c r="X9" s="28">
        <v>493</v>
      </c>
      <c r="Y9" s="29">
        <v>100</v>
      </c>
    </row>
    <row r="10" spans="1:25" s="31" customFormat="1" ht="15" customHeight="1" x14ac:dyDescent="0.2">
      <c r="A10" s="26" t="s">
        <v>53</v>
      </c>
      <c r="B10" s="32" t="s">
        <v>1</v>
      </c>
      <c r="C10" s="57">
        <v>11392</v>
      </c>
      <c r="D10" s="58">
        <v>321</v>
      </c>
      <c r="E10" s="59">
        <v>2.81776685393258</v>
      </c>
      <c r="F10" s="58">
        <v>11071</v>
      </c>
      <c r="G10" s="59">
        <v>97.182233146067404</v>
      </c>
      <c r="H10" s="58">
        <v>936</v>
      </c>
      <c r="I10" s="60">
        <v>8.4545208201607807</v>
      </c>
      <c r="J10" s="62">
        <v>62</v>
      </c>
      <c r="K10" s="60">
        <v>0.56002167825851301</v>
      </c>
      <c r="L10" s="62">
        <v>4550</v>
      </c>
      <c r="M10" s="60">
        <v>41.098365098003796</v>
      </c>
      <c r="N10" s="62">
        <v>1191</v>
      </c>
      <c r="O10" s="60">
        <v>10.7578357871918</v>
      </c>
      <c r="P10" s="62">
        <v>3986</v>
      </c>
      <c r="Q10" s="60">
        <v>36.003974347394099</v>
      </c>
      <c r="R10" s="62">
        <v>34</v>
      </c>
      <c r="S10" s="60">
        <v>0.30710866227079803</v>
      </c>
      <c r="T10" s="63">
        <v>312</v>
      </c>
      <c r="U10" s="59">
        <v>2.8181736067202601</v>
      </c>
      <c r="V10" s="58">
        <v>464</v>
      </c>
      <c r="W10" s="64">
        <v>4.0730337078651697</v>
      </c>
      <c r="X10" s="33">
        <v>1920</v>
      </c>
      <c r="Y10" s="34">
        <v>99.7916666666667</v>
      </c>
    </row>
    <row r="11" spans="1:25" s="31" customFormat="1" ht="15" customHeight="1" x14ac:dyDescent="0.2">
      <c r="A11" s="26" t="s">
        <v>53</v>
      </c>
      <c r="B11" s="35" t="s">
        <v>26</v>
      </c>
      <c r="C11" s="49">
        <v>4619</v>
      </c>
      <c r="D11" s="52">
        <v>245</v>
      </c>
      <c r="E11" s="51">
        <v>5.3041783935916902</v>
      </c>
      <c r="F11" s="52">
        <v>4374</v>
      </c>
      <c r="G11" s="51">
        <v>94.695821606408302</v>
      </c>
      <c r="H11" s="52">
        <v>22</v>
      </c>
      <c r="I11" s="53">
        <v>0.50297210791038005</v>
      </c>
      <c r="J11" s="54">
        <v>14</v>
      </c>
      <c r="K11" s="53">
        <v>0.32007315957933202</v>
      </c>
      <c r="L11" s="54">
        <v>241</v>
      </c>
      <c r="M11" s="53">
        <v>5.50983081847279</v>
      </c>
      <c r="N11" s="54">
        <v>1903</v>
      </c>
      <c r="O11" s="53">
        <v>43.5070873342478</v>
      </c>
      <c r="P11" s="54">
        <v>2132</v>
      </c>
      <c r="Q11" s="53">
        <v>48.742569730223998</v>
      </c>
      <c r="R11" s="54">
        <v>19</v>
      </c>
      <c r="S11" s="53">
        <v>0.434385002286237</v>
      </c>
      <c r="T11" s="55">
        <v>43</v>
      </c>
      <c r="U11" s="51">
        <v>0.98308184727937797</v>
      </c>
      <c r="V11" s="52">
        <v>150</v>
      </c>
      <c r="W11" s="56">
        <v>3.2474561593418501</v>
      </c>
      <c r="X11" s="28">
        <v>1097</v>
      </c>
      <c r="Y11" s="29">
        <v>100</v>
      </c>
    </row>
    <row r="12" spans="1:25" s="31" customFormat="1" ht="15" customHeight="1" x14ac:dyDescent="0.2">
      <c r="A12" s="26" t="s">
        <v>53</v>
      </c>
      <c r="B12" s="32" t="s">
        <v>2</v>
      </c>
      <c r="C12" s="57">
        <v>59408</v>
      </c>
      <c r="D12" s="58">
        <v>2526</v>
      </c>
      <c r="E12" s="59">
        <v>4.2519525989765699</v>
      </c>
      <c r="F12" s="58">
        <v>56882</v>
      </c>
      <c r="G12" s="59">
        <v>95.748047401023399</v>
      </c>
      <c r="H12" s="58">
        <v>917</v>
      </c>
      <c r="I12" s="60">
        <v>1.61210927885799</v>
      </c>
      <c r="J12" s="62">
        <v>1418</v>
      </c>
      <c r="K12" s="60">
        <v>2.4928799971871598</v>
      </c>
      <c r="L12" s="62">
        <v>27432</v>
      </c>
      <c r="M12" s="60">
        <v>48.226152385640397</v>
      </c>
      <c r="N12" s="62">
        <v>10496</v>
      </c>
      <c r="O12" s="60">
        <v>18.4522344502655</v>
      </c>
      <c r="P12" s="62">
        <v>14851</v>
      </c>
      <c r="Q12" s="60">
        <v>26.1084350058015</v>
      </c>
      <c r="R12" s="62">
        <v>325</v>
      </c>
      <c r="S12" s="60">
        <v>0.57135825041313604</v>
      </c>
      <c r="T12" s="63">
        <v>1443</v>
      </c>
      <c r="U12" s="59">
        <v>2.5368306318343201</v>
      </c>
      <c r="V12" s="58">
        <v>13841</v>
      </c>
      <c r="W12" s="64">
        <v>23.298208995421501</v>
      </c>
      <c r="X12" s="33">
        <v>9866</v>
      </c>
      <c r="Y12" s="34">
        <v>99.908777620109504</v>
      </c>
    </row>
    <row r="13" spans="1:25" s="31" customFormat="1" ht="15" customHeight="1" x14ac:dyDescent="0.2">
      <c r="A13" s="26" t="s">
        <v>53</v>
      </c>
      <c r="B13" s="35" t="s">
        <v>27</v>
      </c>
      <c r="C13" s="49">
        <v>6693</v>
      </c>
      <c r="D13" s="52">
        <v>181</v>
      </c>
      <c r="E13" s="51">
        <v>2.7043179441207199</v>
      </c>
      <c r="F13" s="52">
        <v>6512</v>
      </c>
      <c r="G13" s="51">
        <v>97.295682055879297</v>
      </c>
      <c r="H13" s="52">
        <v>71</v>
      </c>
      <c r="I13" s="53">
        <v>1.09029484029484</v>
      </c>
      <c r="J13" s="54">
        <v>49</v>
      </c>
      <c r="K13" s="53">
        <v>0.75245700245700198</v>
      </c>
      <c r="L13" s="54">
        <v>2429</v>
      </c>
      <c r="M13" s="53">
        <v>37.300368550368603</v>
      </c>
      <c r="N13" s="54">
        <v>696</v>
      </c>
      <c r="O13" s="53">
        <v>10.6879606879607</v>
      </c>
      <c r="P13" s="54">
        <v>3047</v>
      </c>
      <c r="Q13" s="53">
        <v>46.790540540540498</v>
      </c>
      <c r="R13" s="54">
        <v>8</v>
      </c>
      <c r="S13" s="53">
        <v>0.12285012285012301</v>
      </c>
      <c r="T13" s="55">
        <v>212</v>
      </c>
      <c r="U13" s="51">
        <v>3.2555282555282599</v>
      </c>
      <c r="V13" s="52">
        <v>794</v>
      </c>
      <c r="W13" s="56">
        <v>11.863140594651099</v>
      </c>
      <c r="X13" s="28">
        <v>1811</v>
      </c>
      <c r="Y13" s="29">
        <v>100</v>
      </c>
    </row>
    <row r="14" spans="1:25" s="31" customFormat="1" ht="15" customHeight="1" x14ac:dyDescent="0.2">
      <c r="A14" s="26" t="s">
        <v>53</v>
      </c>
      <c r="B14" s="32" t="s">
        <v>28</v>
      </c>
      <c r="C14" s="57">
        <v>5365</v>
      </c>
      <c r="D14" s="58">
        <v>309</v>
      </c>
      <c r="E14" s="59">
        <v>5.7595526561043799</v>
      </c>
      <c r="F14" s="58">
        <v>5056</v>
      </c>
      <c r="G14" s="59">
        <v>94.240447343895596</v>
      </c>
      <c r="H14" s="58">
        <v>16</v>
      </c>
      <c r="I14" s="60">
        <v>0.316455696202532</v>
      </c>
      <c r="J14" s="62">
        <v>22</v>
      </c>
      <c r="K14" s="60">
        <v>0.435126582278481</v>
      </c>
      <c r="L14" s="62">
        <v>1673</v>
      </c>
      <c r="M14" s="60">
        <v>33.089398734177202</v>
      </c>
      <c r="N14" s="62">
        <v>1491</v>
      </c>
      <c r="O14" s="60">
        <v>29.489715189873401</v>
      </c>
      <c r="P14" s="62">
        <v>1736</v>
      </c>
      <c r="Q14" s="60">
        <v>34.335443037974699</v>
      </c>
      <c r="R14" s="61" t="s">
        <v>75</v>
      </c>
      <c r="S14" s="60">
        <v>3.95569620253165E-2</v>
      </c>
      <c r="T14" s="63">
        <v>116</v>
      </c>
      <c r="U14" s="59">
        <v>2.2943037974683498</v>
      </c>
      <c r="V14" s="58">
        <v>309</v>
      </c>
      <c r="W14" s="64">
        <v>5.7595526561043799</v>
      </c>
      <c r="X14" s="33">
        <v>1122</v>
      </c>
      <c r="Y14" s="34">
        <v>100</v>
      </c>
    </row>
    <row r="15" spans="1:25" s="31" customFormat="1" ht="15" customHeight="1" x14ac:dyDescent="0.2">
      <c r="A15" s="26" t="s">
        <v>53</v>
      </c>
      <c r="B15" s="35" t="s">
        <v>29</v>
      </c>
      <c r="C15" s="49">
        <v>2748</v>
      </c>
      <c r="D15" s="52">
        <v>201</v>
      </c>
      <c r="E15" s="51">
        <v>7.3144104803493404</v>
      </c>
      <c r="F15" s="52">
        <v>2547</v>
      </c>
      <c r="G15" s="51">
        <v>92.685589519650605</v>
      </c>
      <c r="H15" s="52">
        <v>7</v>
      </c>
      <c r="I15" s="53">
        <v>0.27483313702395001</v>
      </c>
      <c r="J15" s="54">
        <v>10</v>
      </c>
      <c r="K15" s="53">
        <v>0.392618767177071</v>
      </c>
      <c r="L15" s="54">
        <v>247</v>
      </c>
      <c r="M15" s="53">
        <v>9.6976835492736608</v>
      </c>
      <c r="N15" s="54">
        <v>1504</v>
      </c>
      <c r="O15" s="53">
        <v>59.049862583431498</v>
      </c>
      <c r="P15" s="54">
        <v>742</v>
      </c>
      <c r="Q15" s="53">
        <v>29.132312524538701</v>
      </c>
      <c r="R15" s="66" t="s">
        <v>75</v>
      </c>
      <c r="S15" s="53">
        <v>7.8523753435414206E-2</v>
      </c>
      <c r="T15" s="55">
        <v>35</v>
      </c>
      <c r="U15" s="51">
        <v>1.3741656851197499</v>
      </c>
      <c r="V15" s="52">
        <v>94</v>
      </c>
      <c r="W15" s="56">
        <v>3.4206695778748202</v>
      </c>
      <c r="X15" s="28">
        <v>232</v>
      </c>
      <c r="Y15" s="29">
        <v>100</v>
      </c>
    </row>
    <row r="16" spans="1:25" s="31" customFormat="1" ht="15" customHeight="1" x14ac:dyDescent="0.2">
      <c r="A16" s="26" t="s">
        <v>53</v>
      </c>
      <c r="B16" s="32" t="s">
        <v>3</v>
      </c>
      <c r="C16" s="57">
        <v>1723</v>
      </c>
      <c r="D16" s="58">
        <v>8</v>
      </c>
      <c r="E16" s="59">
        <v>0.464306442251886</v>
      </c>
      <c r="F16" s="58">
        <v>1715</v>
      </c>
      <c r="G16" s="59">
        <v>99.535693557748104</v>
      </c>
      <c r="H16" s="58">
        <v>0</v>
      </c>
      <c r="I16" s="60">
        <v>0</v>
      </c>
      <c r="J16" s="62">
        <v>0</v>
      </c>
      <c r="K16" s="60">
        <v>0</v>
      </c>
      <c r="L16" s="62">
        <v>76</v>
      </c>
      <c r="M16" s="60">
        <v>4.43148688046647</v>
      </c>
      <c r="N16" s="62">
        <v>1624</v>
      </c>
      <c r="O16" s="60">
        <v>94.693877551020407</v>
      </c>
      <c r="P16" s="62">
        <v>10</v>
      </c>
      <c r="Q16" s="60">
        <v>0.58309037900874605</v>
      </c>
      <c r="R16" s="62">
        <v>0</v>
      </c>
      <c r="S16" s="60">
        <v>0</v>
      </c>
      <c r="T16" s="63">
        <v>5</v>
      </c>
      <c r="U16" s="59">
        <v>0.29154518950437303</v>
      </c>
      <c r="V16" s="58">
        <v>57</v>
      </c>
      <c r="W16" s="64">
        <v>3.30818340104469</v>
      </c>
      <c r="X16" s="33">
        <v>211</v>
      </c>
      <c r="Y16" s="34">
        <v>99.526066350710906</v>
      </c>
    </row>
    <row r="17" spans="1:25" s="31" customFormat="1" ht="15" customHeight="1" x14ac:dyDescent="0.2">
      <c r="A17" s="26" t="s">
        <v>53</v>
      </c>
      <c r="B17" s="35" t="s">
        <v>30</v>
      </c>
      <c r="C17" s="49">
        <v>54365</v>
      </c>
      <c r="D17" s="52">
        <v>489</v>
      </c>
      <c r="E17" s="51">
        <v>0.89947576565805198</v>
      </c>
      <c r="F17" s="52">
        <v>53876</v>
      </c>
      <c r="G17" s="51">
        <v>99.100524234341904</v>
      </c>
      <c r="H17" s="52">
        <v>206</v>
      </c>
      <c r="I17" s="53">
        <v>0.382359492167199</v>
      </c>
      <c r="J17" s="54">
        <v>199</v>
      </c>
      <c r="K17" s="53">
        <v>0.36936669388967303</v>
      </c>
      <c r="L17" s="54">
        <v>17247</v>
      </c>
      <c r="M17" s="53">
        <v>32.012398841784801</v>
      </c>
      <c r="N17" s="54">
        <v>10984</v>
      </c>
      <c r="O17" s="53">
        <v>20.3875566114782</v>
      </c>
      <c r="P17" s="54">
        <v>23247</v>
      </c>
      <c r="Q17" s="53">
        <v>43.1490830796644</v>
      </c>
      <c r="R17" s="54">
        <v>31</v>
      </c>
      <c r="S17" s="53">
        <v>5.7539535229044501E-2</v>
      </c>
      <c r="T17" s="55">
        <v>1962</v>
      </c>
      <c r="U17" s="51">
        <v>3.6416957457866199</v>
      </c>
      <c r="V17" s="52">
        <v>1472</v>
      </c>
      <c r="W17" s="56">
        <v>2.7076243906925401</v>
      </c>
      <c r="X17" s="28">
        <v>3886</v>
      </c>
      <c r="Y17" s="29">
        <v>100</v>
      </c>
    </row>
    <row r="18" spans="1:25" s="31" customFormat="1" ht="15" customHeight="1" x14ac:dyDescent="0.2">
      <c r="A18" s="26" t="s">
        <v>53</v>
      </c>
      <c r="B18" s="32" t="s">
        <v>31</v>
      </c>
      <c r="C18" s="57">
        <v>19963</v>
      </c>
      <c r="D18" s="58">
        <v>362</v>
      </c>
      <c r="E18" s="59">
        <v>1.8133547062064801</v>
      </c>
      <c r="F18" s="58">
        <v>19601</v>
      </c>
      <c r="G18" s="59">
        <v>98.186645293793504</v>
      </c>
      <c r="H18" s="58">
        <v>29</v>
      </c>
      <c r="I18" s="60">
        <v>0.14795163512065701</v>
      </c>
      <c r="J18" s="62">
        <v>79</v>
      </c>
      <c r="K18" s="60">
        <v>0.40304066119075599</v>
      </c>
      <c r="L18" s="62">
        <v>1359</v>
      </c>
      <c r="M18" s="60">
        <v>6.9333197285852801</v>
      </c>
      <c r="N18" s="62">
        <v>11914</v>
      </c>
      <c r="O18" s="60">
        <v>60.782613131983098</v>
      </c>
      <c r="P18" s="62">
        <v>5604</v>
      </c>
      <c r="Q18" s="60">
        <v>28.590378041936599</v>
      </c>
      <c r="R18" s="62">
        <v>19</v>
      </c>
      <c r="S18" s="60">
        <v>9.6933829906637403E-2</v>
      </c>
      <c r="T18" s="63">
        <v>597</v>
      </c>
      <c r="U18" s="59">
        <v>3.04576297127698</v>
      </c>
      <c r="V18" s="58">
        <v>360</v>
      </c>
      <c r="W18" s="64">
        <v>1.8033361719180501</v>
      </c>
      <c r="X18" s="33">
        <v>2422</v>
      </c>
      <c r="Y18" s="34">
        <v>100</v>
      </c>
    </row>
    <row r="19" spans="1:25" s="31" customFormat="1" ht="15" customHeight="1" x14ac:dyDescent="0.2">
      <c r="A19" s="26" t="s">
        <v>53</v>
      </c>
      <c r="B19" s="35" t="s">
        <v>32</v>
      </c>
      <c r="C19" s="49">
        <v>2037</v>
      </c>
      <c r="D19" s="52">
        <v>207</v>
      </c>
      <c r="E19" s="51">
        <v>10.1620029455081</v>
      </c>
      <c r="F19" s="52">
        <v>1830</v>
      </c>
      <c r="G19" s="51">
        <v>89.837997054491893</v>
      </c>
      <c r="H19" s="52">
        <v>13</v>
      </c>
      <c r="I19" s="53">
        <v>0.71038251366120198</v>
      </c>
      <c r="J19" s="54">
        <v>234</v>
      </c>
      <c r="K19" s="53">
        <v>12.786885245901599</v>
      </c>
      <c r="L19" s="54">
        <v>138</v>
      </c>
      <c r="M19" s="53">
        <v>7.5409836065573801</v>
      </c>
      <c r="N19" s="54">
        <v>56</v>
      </c>
      <c r="O19" s="53">
        <v>3.0601092896174902</v>
      </c>
      <c r="P19" s="54">
        <v>242</v>
      </c>
      <c r="Q19" s="53">
        <v>13.224043715846999</v>
      </c>
      <c r="R19" s="54">
        <v>1011</v>
      </c>
      <c r="S19" s="53">
        <v>55.245901639344297</v>
      </c>
      <c r="T19" s="55">
        <v>136</v>
      </c>
      <c r="U19" s="51">
        <v>7.4316939890710403</v>
      </c>
      <c r="V19" s="52">
        <v>162</v>
      </c>
      <c r="W19" s="56">
        <v>7.9528718703976402</v>
      </c>
      <c r="X19" s="28">
        <v>286</v>
      </c>
      <c r="Y19" s="29">
        <v>100</v>
      </c>
    </row>
    <row r="20" spans="1:25" s="31" customFormat="1" ht="15" customHeight="1" x14ac:dyDescent="0.2">
      <c r="A20" s="26" t="s">
        <v>53</v>
      </c>
      <c r="B20" s="32" t="s">
        <v>4</v>
      </c>
      <c r="C20" s="57">
        <v>1319</v>
      </c>
      <c r="D20" s="58">
        <v>127</v>
      </c>
      <c r="E20" s="59">
        <v>9.6285064442759705</v>
      </c>
      <c r="F20" s="58">
        <v>1192</v>
      </c>
      <c r="G20" s="59">
        <v>90.371493555724001</v>
      </c>
      <c r="H20" s="58">
        <v>42</v>
      </c>
      <c r="I20" s="60">
        <v>3.5234899328859099</v>
      </c>
      <c r="J20" s="61" t="s">
        <v>75</v>
      </c>
      <c r="K20" s="60">
        <v>0.16778523489932901</v>
      </c>
      <c r="L20" s="62">
        <v>173</v>
      </c>
      <c r="M20" s="60">
        <v>14.5134228187919</v>
      </c>
      <c r="N20" s="62">
        <v>38</v>
      </c>
      <c r="O20" s="60">
        <v>3.1879194630872498</v>
      </c>
      <c r="P20" s="62">
        <v>904</v>
      </c>
      <c r="Q20" s="60">
        <v>75.838926174496606</v>
      </c>
      <c r="R20" s="62">
        <v>4</v>
      </c>
      <c r="S20" s="60">
        <v>0.33557046979865801</v>
      </c>
      <c r="T20" s="63">
        <v>29</v>
      </c>
      <c r="U20" s="59">
        <v>2.4328859060402701</v>
      </c>
      <c r="V20" s="58">
        <v>48</v>
      </c>
      <c r="W20" s="64">
        <v>3.6391205458680802</v>
      </c>
      <c r="X20" s="33">
        <v>703</v>
      </c>
      <c r="Y20" s="34">
        <v>99.715504978662906</v>
      </c>
    </row>
    <row r="21" spans="1:25" s="31" customFormat="1" ht="15" customHeight="1" x14ac:dyDescent="0.2">
      <c r="A21" s="26" t="s">
        <v>53</v>
      </c>
      <c r="B21" s="35" t="s">
        <v>5</v>
      </c>
      <c r="C21" s="49">
        <v>21803</v>
      </c>
      <c r="D21" s="52">
        <v>601</v>
      </c>
      <c r="E21" s="51">
        <v>2.7565013988900602</v>
      </c>
      <c r="F21" s="52">
        <v>21202</v>
      </c>
      <c r="G21" s="51">
        <v>97.243498601109906</v>
      </c>
      <c r="H21" s="52">
        <v>56</v>
      </c>
      <c r="I21" s="53">
        <v>0.26412602584661798</v>
      </c>
      <c r="J21" s="54">
        <v>130</v>
      </c>
      <c r="K21" s="53">
        <v>0.61314970285822101</v>
      </c>
      <c r="L21" s="54">
        <v>3545</v>
      </c>
      <c r="M21" s="53">
        <v>16.720120743326099</v>
      </c>
      <c r="N21" s="54">
        <v>9071</v>
      </c>
      <c r="O21" s="53">
        <v>42.783699650976303</v>
      </c>
      <c r="P21" s="54">
        <v>7782</v>
      </c>
      <c r="Q21" s="53">
        <v>36.704084520328301</v>
      </c>
      <c r="R21" s="54">
        <v>17</v>
      </c>
      <c r="S21" s="53">
        <v>8.0181114989151994E-2</v>
      </c>
      <c r="T21" s="55">
        <v>601</v>
      </c>
      <c r="U21" s="51">
        <v>2.83463824167531</v>
      </c>
      <c r="V21" s="52">
        <v>975</v>
      </c>
      <c r="W21" s="56">
        <v>4.4718616704123297</v>
      </c>
      <c r="X21" s="28">
        <v>4221</v>
      </c>
      <c r="Y21" s="29">
        <v>100</v>
      </c>
    </row>
    <row r="22" spans="1:25" s="31" customFormat="1" ht="15" customHeight="1" x14ac:dyDescent="0.2">
      <c r="A22" s="26" t="s">
        <v>53</v>
      </c>
      <c r="B22" s="32" t="s">
        <v>6</v>
      </c>
      <c r="C22" s="57">
        <v>15380</v>
      </c>
      <c r="D22" s="58">
        <v>327</v>
      </c>
      <c r="E22" s="59">
        <v>2.1261378413524099</v>
      </c>
      <c r="F22" s="58">
        <v>15053</v>
      </c>
      <c r="G22" s="59">
        <v>97.873862158647597</v>
      </c>
      <c r="H22" s="58">
        <v>45</v>
      </c>
      <c r="I22" s="60">
        <v>0.29894373214641601</v>
      </c>
      <c r="J22" s="62">
        <v>41</v>
      </c>
      <c r="K22" s="60">
        <v>0.272370955955623</v>
      </c>
      <c r="L22" s="62">
        <v>859</v>
      </c>
      <c r="M22" s="60">
        <v>5.7065036869726997</v>
      </c>
      <c r="N22" s="62">
        <v>4172</v>
      </c>
      <c r="O22" s="60">
        <v>27.715405566996601</v>
      </c>
      <c r="P22" s="62">
        <v>9038</v>
      </c>
      <c r="Q22" s="60">
        <v>60.041187803095703</v>
      </c>
      <c r="R22" s="62">
        <v>6</v>
      </c>
      <c r="S22" s="60">
        <v>3.9859164286188797E-2</v>
      </c>
      <c r="T22" s="63">
        <v>892</v>
      </c>
      <c r="U22" s="59">
        <v>5.9257290905467404</v>
      </c>
      <c r="V22" s="58">
        <v>352</v>
      </c>
      <c r="W22" s="64">
        <v>2.2886866059817899</v>
      </c>
      <c r="X22" s="33">
        <v>1875</v>
      </c>
      <c r="Y22" s="34">
        <v>99.84</v>
      </c>
    </row>
    <row r="23" spans="1:25" s="31" customFormat="1" ht="15" customHeight="1" x14ac:dyDescent="0.2">
      <c r="A23" s="26" t="s">
        <v>53</v>
      </c>
      <c r="B23" s="35" t="s">
        <v>33</v>
      </c>
      <c r="C23" s="49">
        <v>3884</v>
      </c>
      <c r="D23" s="52">
        <v>44</v>
      </c>
      <c r="E23" s="51">
        <v>1.13285272914521</v>
      </c>
      <c r="F23" s="52">
        <v>3840</v>
      </c>
      <c r="G23" s="51">
        <v>98.867147270854801</v>
      </c>
      <c r="H23" s="52">
        <v>33</v>
      </c>
      <c r="I23" s="53">
        <v>0.859375</v>
      </c>
      <c r="J23" s="54">
        <v>26</v>
      </c>
      <c r="K23" s="53">
        <v>0.67708333333333304</v>
      </c>
      <c r="L23" s="54">
        <v>367</v>
      </c>
      <c r="M23" s="53">
        <v>9.5572916666666696</v>
      </c>
      <c r="N23" s="54">
        <v>905</v>
      </c>
      <c r="O23" s="53">
        <v>23.5677083333333</v>
      </c>
      <c r="P23" s="54">
        <v>2310</v>
      </c>
      <c r="Q23" s="53">
        <v>60.15625</v>
      </c>
      <c r="R23" s="54">
        <v>8</v>
      </c>
      <c r="S23" s="53">
        <v>0.20833333333333301</v>
      </c>
      <c r="T23" s="55">
        <v>191</v>
      </c>
      <c r="U23" s="51">
        <v>4.9739583333333304</v>
      </c>
      <c r="V23" s="52">
        <v>144</v>
      </c>
      <c r="W23" s="56">
        <v>3.7075180226570499</v>
      </c>
      <c r="X23" s="28">
        <v>1458</v>
      </c>
      <c r="Y23" s="29">
        <v>100</v>
      </c>
    </row>
    <row r="24" spans="1:25" s="31" customFormat="1" ht="15" customHeight="1" x14ac:dyDescent="0.2">
      <c r="A24" s="26" t="s">
        <v>53</v>
      </c>
      <c r="B24" s="32" t="s">
        <v>7</v>
      </c>
      <c r="C24" s="57">
        <v>3520</v>
      </c>
      <c r="D24" s="58">
        <v>52</v>
      </c>
      <c r="E24" s="59">
        <v>1.47727272727273</v>
      </c>
      <c r="F24" s="58">
        <v>3468</v>
      </c>
      <c r="G24" s="59">
        <v>98.522727272727295</v>
      </c>
      <c r="H24" s="58">
        <v>61</v>
      </c>
      <c r="I24" s="60">
        <v>1.7589388696655099</v>
      </c>
      <c r="J24" s="62">
        <v>22</v>
      </c>
      <c r="K24" s="60">
        <v>0.63437139561707001</v>
      </c>
      <c r="L24" s="62">
        <v>528</v>
      </c>
      <c r="M24" s="60">
        <v>15.2249134948097</v>
      </c>
      <c r="N24" s="62">
        <v>816</v>
      </c>
      <c r="O24" s="60">
        <v>23.529411764705898</v>
      </c>
      <c r="P24" s="62">
        <v>1855</v>
      </c>
      <c r="Q24" s="60">
        <v>53.489042675893899</v>
      </c>
      <c r="R24" s="62">
        <v>4</v>
      </c>
      <c r="S24" s="60">
        <v>0.115340253748558</v>
      </c>
      <c r="T24" s="63">
        <v>182</v>
      </c>
      <c r="U24" s="59">
        <v>5.2479815455593997</v>
      </c>
      <c r="V24" s="58">
        <v>263</v>
      </c>
      <c r="W24" s="64">
        <v>7.4715909090909101</v>
      </c>
      <c r="X24" s="33">
        <v>1389</v>
      </c>
      <c r="Y24" s="34">
        <v>99.856011519078507</v>
      </c>
    </row>
    <row r="25" spans="1:25" s="31" customFormat="1" ht="15" customHeight="1" x14ac:dyDescent="0.2">
      <c r="A25" s="26" t="s">
        <v>53</v>
      </c>
      <c r="B25" s="35" t="s">
        <v>34</v>
      </c>
      <c r="C25" s="49">
        <v>6967</v>
      </c>
      <c r="D25" s="52">
        <v>224</v>
      </c>
      <c r="E25" s="51">
        <v>3.2151571695134198</v>
      </c>
      <c r="F25" s="52">
        <v>6743</v>
      </c>
      <c r="G25" s="51">
        <v>96.784842830486596</v>
      </c>
      <c r="H25" s="52">
        <v>9</v>
      </c>
      <c r="I25" s="53">
        <v>0.13347174847990501</v>
      </c>
      <c r="J25" s="54">
        <v>11</v>
      </c>
      <c r="K25" s="53">
        <v>0.16313213703099499</v>
      </c>
      <c r="L25" s="54">
        <v>134</v>
      </c>
      <c r="M25" s="53">
        <v>1.9872460329230299</v>
      </c>
      <c r="N25" s="54">
        <v>1825</v>
      </c>
      <c r="O25" s="53">
        <v>27.065104552869599</v>
      </c>
      <c r="P25" s="54">
        <v>4576</v>
      </c>
      <c r="Q25" s="53">
        <v>67.862969004893998</v>
      </c>
      <c r="R25" s="54">
        <v>0</v>
      </c>
      <c r="S25" s="53">
        <v>0</v>
      </c>
      <c r="T25" s="55">
        <v>188</v>
      </c>
      <c r="U25" s="51">
        <v>2.7880765238024598</v>
      </c>
      <c r="V25" s="52">
        <v>54</v>
      </c>
      <c r="W25" s="56">
        <v>0.77508253193627097</v>
      </c>
      <c r="X25" s="28">
        <v>1417</v>
      </c>
      <c r="Y25" s="29">
        <v>100</v>
      </c>
    </row>
    <row r="26" spans="1:25" s="31" customFormat="1" ht="15" customHeight="1" x14ac:dyDescent="0.2">
      <c r="A26" s="26" t="s">
        <v>53</v>
      </c>
      <c r="B26" s="32" t="s">
        <v>35</v>
      </c>
      <c r="C26" s="57">
        <v>11889</v>
      </c>
      <c r="D26" s="58">
        <v>2491</v>
      </c>
      <c r="E26" s="59">
        <v>20.952140634199701</v>
      </c>
      <c r="F26" s="58">
        <v>9398</v>
      </c>
      <c r="G26" s="59">
        <v>79.047859365800306</v>
      </c>
      <c r="H26" s="58">
        <v>100</v>
      </c>
      <c r="I26" s="60">
        <v>1.0640561821664201</v>
      </c>
      <c r="J26" s="62">
        <v>16</v>
      </c>
      <c r="K26" s="60">
        <v>0.17024898914662701</v>
      </c>
      <c r="L26" s="62">
        <v>143</v>
      </c>
      <c r="M26" s="60">
        <v>1.5216003404979801</v>
      </c>
      <c r="N26" s="62">
        <v>6135</v>
      </c>
      <c r="O26" s="60">
        <v>65.279846775909803</v>
      </c>
      <c r="P26" s="62">
        <v>2927</v>
      </c>
      <c r="Q26" s="60">
        <v>31.1449244520111</v>
      </c>
      <c r="R26" s="61" t="s">
        <v>75</v>
      </c>
      <c r="S26" s="60">
        <v>2.12811236433284E-2</v>
      </c>
      <c r="T26" s="63">
        <v>75</v>
      </c>
      <c r="U26" s="59">
        <v>0.79804213662481405</v>
      </c>
      <c r="V26" s="58">
        <v>49</v>
      </c>
      <c r="W26" s="64">
        <v>0.41214568088148701</v>
      </c>
      <c r="X26" s="33">
        <v>1394</v>
      </c>
      <c r="Y26" s="34">
        <v>100</v>
      </c>
    </row>
    <row r="27" spans="1:25" s="31" customFormat="1" ht="15" customHeight="1" x14ac:dyDescent="0.2">
      <c r="A27" s="26" t="s">
        <v>53</v>
      </c>
      <c r="B27" s="35" t="s">
        <v>8</v>
      </c>
      <c r="C27" s="49">
        <v>2035</v>
      </c>
      <c r="D27" s="52">
        <v>87</v>
      </c>
      <c r="E27" s="51">
        <v>4.2751842751842704</v>
      </c>
      <c r="F27" s="52">
        <v>1948</v>
      </c>
      <c r="G27" s="51">
        <v>95.724815724815699</v>
      </c>
      <c r="H27" s="52">
        <v>18</v>
      </c>
      <c r="I27" s="53">
        <v>0.92402464065708401</v>
      </c>
      <c r="J27" s="54">
        <v>6</v>
      </c>
      <c r="K27" s="53">
        <v>0.30800821355236102</v>
      </c>
      <c r="L27" s="54">
        <v>39</v>
      </c>
      <c r="M27" s="53">
        <v>2.0020533880903502</v>
      </c>
      <c r="N27" s="54">
        <v>98</v>
      </c>
      <c r="O27" s="53">
        <v>5.03080082135524</v>
      </c>
      <c r="P27" s="54">
        <v>1761</v>
      </c>
      <c r="Q27" s="53">
        <v>90.400410677618098</v>
      </c>
      <c r="R27" s="66" t="s">
        <v>75</v>
      </c>
      <c r="S27" s="53">
        <v>0.102669404517454</v>
      </c>
      <c r="T27" s="55">
        <v>24</v>
      </c>
      <c r="U27" s="51">
        <v>1.2320328542094501</v>
      </c>
      <c r="V27" s="52">
        <v>37</v>
      </c>
      <c r="W27" s="56">
        <v>1.8181818181818199</v>
      </c>
      <c r="X27" s="28">
        <v>595</v>
      </c>
      <c r="Y27" s="29">
        <v>98.823529411764696</v>
      </c>
    </row>
    <row r="28" spans="1:25" s="31" customFormat="1" ht="15" customHeight="1" x14ac:dyDescent="0.2">
      <c r="A28" s="26" t="s">
        <v>53</v>
      </c>
      <c r="B28" s="32" t="s">
        <v>36</v>
      </c>
      <c r="C28" s="57">
        <v>9258</v>
      </c>
      <c r="D28" s="58">
        <v>599</v>
      </c>
      <c r="E28" s="59">
        <v>6.4700799308706003</v>
      </c>
      <c r="F28" s="58">
        <v>8659</v>
      </c>
      <c r="G28" s="59">
        <v>93.529920069129403</v>
      </c>
      <c r="H28" s="58">
        <v>32</v>
      </c>
      <c r="I28" s="60">
        <v>0.36955768564499403</v>
      </c>
      <c r="J28" s="62">
        <v>58</v>
      </c>
      <c r="K28" s="60">
        <v>0.66982330523155098</v>
      </c>
      <c r="L28" s="62">
        <v>583</v>
      </c>
      <c r="M28" s="60">
        <v>6.73287908534473</v>
      </c>
      <c r="N28" s="62">
        <v>5334</v>
      </c>
      <c r="O28" s="60">
        <v>61.6006467259499</v>
      </c>
      <c r="P28" s="62">
        <v>2367</v>
      </c>
      <c r="Q28" s="60">
        <v>27.335720060053099</v>
      </c>
      <c r="R28" s="62">
        <v>42</v>
      </c>
      <c r="S28" s="60">
        <v>0.48504446240905402</v>
      </c>
      <c r="T28" s="63">
        <v>243</v>
      </c>
      <c r="U28" s="59">
        <v>2.8063286753666699</v>
      </c>
      <c r="V28" s="58">
        <v>98</v>
      </c>
      <c r="W28" s="64">
        <v>1.0585439619788299</v>
      </c>
      <c r="X28" s="33">
        <v>1444</v>
      </c>
      <c r="Y28" s="34">
        <v>100</v>
      </c>
    </row>
    <row r="29" spans="1:25" s="31" customFormat="1" ht="15" customHeight="1" x14ac:dyDescent="0.2">
      <c r="A29" s="26" t="s">
        <v>53</v>
      </c>
      <c r="B29" s="35" t="s">
        <v>37</v>
      </c>
      <c r="C29" s="49">
        <v>12432</v>
      </c>
      <c r="D29" s="52">
        <v>852</v>
      </c>
      <c r="E29" s="51">
        <v>6.8532818532818496</v>
      </c>
      <c r="F29" s="52">
        <v>11580</v>
      </c>
      <c r="G29" s="51">
        <v>93.146718146718101</v>
      </c>
      <c r="H29" s="52">
        <v>51</v>
      </c>
      <c r="I29" s="53">
        <v>0.44041450777202101</v>
      </c>
      <c r="J29" s="54">
        <v>163</v>
      </c>
      <c r="K29" s="53">
        <v>1.40759930915371</v>
      </c>
      <c r="L29" s="54">
        <v>3507</v>
      </c>
      <c r="M29" s="53">
        <v>30.284974093264299</v>
      </c>
      <c r="N29" s="54">
        <v>1957</v>
      </c>
      <c r="O29" s="53">
        <v>16.899827288428298</v>
      </c>
      <c r="P29" s="54">
        <v>5353</v>
      </c>
      <c r="Q29" s="53">
        <v>46.226252158894603</v>
      </c>
      <c r="R29" s="54">
        <v>5</v>
      </c>
      <c r="S29" s="53">
        <v>4.3177892918825601E-2</v>
      </c>
      <c r="T29" s="55">
        <v>544</v>
      </c>
      <c r="U29" s="51">
        <v>4.6977547495682197</v>
      </c>
      <c r="V29" s="52">
        <v>1167</v>
      </c>
      <c r="W29" s="56">
        <v>9.3870656370656391</v>
      </c>
      <c r="X29" s="28">
        <v>1834</v>
      </c>
      <c r="Y29" s="29">
        <v>100</v>
      </c>
    </row>
    <row r="30" spans="1:25" s="31" customFormat="1" ht="15" customHeight="1" x14ac:dyDescent="0.2">
      <c r="A30" s="26" t="s">
        <v>53</v>
      </c>
      <c r="B30" s="32" t="s">
        <v>38</v>
      </c>
      <c r="C30" s="57">
        <v>22413</v>
      </c>
      <c r="D30" s="58">
        <v>484</v>
      </c>
      <c r="E30" s="59">
        <v>2.1594610270825001</v>
      </c>
      <c r="F30" s="58">
        <v>21929</v>
      </c>
      <c r="G30" s="59">
        <v>97.8405389729175</v>
      </c>
      <c r="H30" s="58">
        <v>224</v>
      </c>
      <c r="I30" s="60">
        <v>1.02147840758813</v>
      </c>
      <c r="J30" s="62">
        <v>95</v>
      </c>
      <c r="K30" s="60">
        <v>0.433216288932464</v>
      </c>
      <c r="L30" s="62">
        <v>1093</v>
      </c>
      <c r="M30" s="60">
        <v>4.98426740845456</v>
      </c>
      <c r="N30" s="62">
        <v>8234</v>
      </c>
      <c r="O30" s="60">
        <v>37.548451821788497</v>
      </c>
      <c r="P30" s="62">
        <v>11789</v>
      </c>
      <c r="Q30" s="60">
        <v>53.759861370787497</v>
      </c>
      <c r="R30" s="62">
        <v>7</v>
      </c>
      <c r="S30" s="60">
        <v>3.1921200237128897E-2</v>
      </c>
      <c r="T30" s="63">
        <v>487</v>
      </c>
      <c r="U30" s="59">
        <v>2.2208035022116799</v>
      </c>
      <c r="V30" s="58">
        <v>556</v>
      </c>
      <c r="W30" s="64">
        <v>2.4807031633426999</v>
      </c>
      <c r="X30" s="33">
        <v>3626</v>
      </c>
      <c r="Y30" s="34">
        <v>100</v>
      </c>
    </row>
    <row r="31" spans="1:25" s="31" customFormat="1" ht="15" customHeight="1" x14ac:dyDescent="0.2">
      <c r="A31" s="26" t="s">
        <v>53</v>
      </c>
      <c r="B31" s="35" t="s">
        <v>9</v>
      </c>
      <c r="C31" s="49">
        <v>9085</v>
      </c>
      <c r="D31" s="52">
        <v>92</v>
      </c>
      <c r="E31" s="51">
        <v>1.0126582278481</v>
      </c>
      <c r="F31" s="52">
        <v>8993</v>
      </c>
      <c r="G31" s="51">
        <v>98.987341772151893</v>
      </c>
      <c r="H31" s="52">
        <v>501</v>
      </c>
      <c r="I31" s="53">
        <v>5.5709996664072099</v>
      </c>
      <c r="J31" s="54">
        <v>170</v>
      </c>
      <c r="K31" s="53">
        <v>1.89035916824197</v>
      </c>
      <c r="L31" s="54">
        <v>718</v>
      </c>
      <c r="M31" s="53">
        <v>7.9839875458690104</v>
      </c>
      <c r="N31" s="54">
        <v>3114</v>
      </c>
      <c r="O31" s="53">
        <v>34.626932058267499</v>
      </c>
      <c r="P31" s="54">
        <v>4252</v>
      </c>
      <c r="Q31" s="53">
        <v>47.281218725675501</v>
      </c>
      <c r="R31" s="66" t="s">
        <v>75</v>
      </c>
      <c r="S31" s="53">
        <v>2.22395196263761E-2</v>
      </c>
      <c r="T31" s="55">
        <v>236</v>
      </c>
      <c r="U31" s="51">
        <v>2.6242633159123798</v>
      </c>
      <c r="V31" s="52">
        <v>369</v>
      </c>
      <c r="W31" s="56">
        <v>4.0616400660429299</v>
      </c>
      <c r="X31" s="28">
        <v>2077</v>
      </c>
      <c r="Y31" s="29">
        <v>99.133365430910004</v>
      </c>
    </row>
    <row r="32" spans="1:25" s="31" customFormat="1" ht="15" customHeight="1" x14ac:dyDescent="0.2">
      <c r="A32" s="26" t="s">
        <v>53</v>
      </c>
      <c r="B32" s="32" t="s">
        <v>39</v>
      </c>
      <c r="C32" s="57">
        <v>5561</v>
      </c>
      <c r="D32" s="58">
        <v>11</v>
      </c>
      <c r="E32" s="59">
        <v>0.19780614997302601</v>
      </c>
      <c r="F32" s="58">
        <v>5550</v>
      </c>
      <c r="G32" s="59">
        <v>99.802193850026995</v>
      </c>
      <c r="H32" s="58">
        <v>10</v>
      </c>
      <c r="I32" s="60">
        <v>0.18018018018018001</v>
      </c>
      <c r="J32" s="62">
        <v>6</v>
      </c>
      <c r="K32" s="60">
        <v>0.108108108108108</v>
      </c>
      <c r="L32" s="62">
        <v>43</v>
      </c>
      <c r="M32" s="60">
        <v>0.77477477477477497</v>
      </c>
      <c r="N32" s="62">
        <v>3851</v>
      </c>
      <c r="O32" s="60">
        <v>69.387387387387406</v>
      </c>
      <c r="P32" s="62">
        <v>1636</v>
      </c>
      <c r="Q32" s="60">
        <v>29.4774774774775</v>
      </c>
      <c r="R32" s="61" t="s">
        <v>75</v>
      </c>
      <c r="S32" s="60">
        <v>3.6036036036036001E-2</v>
      </c>
      <c r="T32" s="69" t="s">
        <v>75</v>
      </c>
      <c r="U32" s="59">
        <v>3.6036036036036001E-2</v>
      </c>
      <c r="V32" s="58">
        <v>12</v>
      </c>
      <c r="W32" s="64">
        <v>0.215788527243302</v>
      </c>
      <c r="X32" s="33">
        <v>973</v>
      </c>
      <c r="Y32" s="34">
        <v>100</v>
      </c>
    </row>
    <row r="33" spans="1:25" s="31" customFormat="1" ht="15" customHeight="1" x14ac:dyDescent="0.2">
      <c r="A33" s="26" t="s">
        <v>53</v>
      </c>
      <c r="B33" s="35" t="s">
        <v>23</v>
      </c>
      <c r="C33" s="49">
        <v>10801</v>
      </c>
      <c r="D33" s="52">
        <v>220</v>
      </c>
      <c r="E33" s="51">
        <v>2.0368484399592601</v>
      </c>
      <c r="F33" s="52">
        <v>10581</v>
      </c>
      <c r="G33" s="51">
        <v>97.9631515600407</v>
      </c>
      <c r="H33" s="52">
        <v>46</v>
      </c>
      <c r="I33" s="53">
        <v>0.43474151781495102</v>
      </c>
      <c r="J33" s="54">
        <v>42</v>
      </c>
      <c r="K33" s="53">
        <v>0.396937907570173</v>
      </c>
      <c r="L33" s="54">
        <v>279</v>
      </c>
      <c r="M33" s="53">
        <v>2.6368018145732899</v>
      </c>
      <c r="N33" s="54">
        <v>3893</v>
      </c>
      <c r="O33" s="53">
        <v>36.792363670730602</v>
      </c>
      <c r="P33" s="54">
        <v>6126</v>
      </c>
      <c r="Q33" s="53">
        <v>57.896229089878098</v>
      </c>
      <c r="R33" s="66" t="s">
        <v>75</v>
      </c>
      <c r="S33" s="53">
        <v>1.89018051223892E-2</v>
      </c>
      <c r="T33" s="55">
        <v>193</v>
      </c>
      <c r="U33" s="51">
        <v>1.82402419431056</v>
      </c>
      <c r="V33" s="52">
        <v>99</v>
      </c>
      <c r="W33" s="56">
        <v>0.91658179798166795</v>
      </c>
      <c r="X33" s="28">
        <v>2312</v>
      </c>
      <c r="Y33" s="29">
        <v>100</v>
      </c>
    </row>
    <row r="34" spans="1:25" s="31" customFormat="1" ht="15" customHeight="1" x14ac:dyDescent="0.2">
      <c r="A34" s="26" t="s">
        <v>53</v>
      </c>
      <c r="B34" s="32" t="s">
        <v>10</v>
      </c>
      <c r="C34" s="57">
        <v>1168</v>
      </c>
      <c r="D34" s="58">
        <v>12</v>
      </c>
      <c r="E34" s="59">
        <v>1.02739726027397</v>
      </c>
      <c r="F34" s="58">
        <v>1156</v>
      </c>
      <c r="G34" s="59">
        <v>98.972602739726</v>
      </c>
      <c r="H34" s="58">
        <v>296</v>
      </c>
      <c r="I34" s="60">
        <v>25.605536332179899</v>
      </c>
      <c r="J34" s="62">
        <v>6</v>
      </c>
      <c r="K34" s="60">
        <v>0.51903114186851196</v>
      </c>
      <c r="L34" s="62">
        <v>51</v>
      </c>
      <c r="M34" s="60">
        <v>4.4117647058823497</v>
      </c>
      <c r="N34" s="62">
        <v>17</v>
      </c>
      <c r="O34" s="60">
        <v>1.47058823529412</v>
      </c>
      <c r="P34" s="62">
        <v>775</v>
      </c>
      <c r="Q34" s="60">
        <v>67.041522491349497</v>
      </c>
      <c r="R34" s="61" t="s">
        <v>75</v>
      </c>
      <c r="S34" s="60">
        <v>0.173010380622837</v>
      </c>
      <c r="T34" s="63">
        <v>9</v>
      </c>
      <c r="U34" s="59">
        <v>0.77854671280276799</v>
      </c>
      <c r="V34" s="58">
        <v>37</v>
      </c>
      <c r="W34" s="64">
        <v>3.1678082191780801</v>
      </c>
      <c r="X34" s="33">
        <v>781</v>
      </c>
      <c r="Y34" s="34">
        <v>99.231754161331594</v>
      </c>
    </row>
    <row r="35" spans="1:25" s="31" customFormat="1" ht="15" customHeight="1" x14ac:dyDescent="0.2">
      <c r="A35" s="26" t="s">
        <v>53</v>
      </c>
      <c r="B35" s="35" t="s">
        <v>40</v>
      </c>
      <c r="C35" s="49">
        <v>3257</v>
      </c>
      <c r="D35" s="52">
        <v>29</v>
      </c>
      <c r="E35" s="51">
        <v>0.89038992938286798</v>
      </c>
      <c r="F35" s="52">
        <v>3228</v>
      </c>
      <c r="G35" s="51">
        <v>99.109610070617094</v>
      </c>
      <c r="H35" s="52">
        <v>122</v>
      </c>
      <c r="I35" s="53">
        <v>3.7794299876084301</v>
      </c>
      <c r="J35" s="54">
        <v>20</v>
      </c>
      <c r="K35" s="53">
        <v>0.61957868649318504</v>
      </c>
      <c r="L35" s="54">
        <v>463</v>
      </c>
      <c r="M35" s="53">
        <v>14.3432465923172</v>
      </c>
      <c r="N35" s="54">
        <v>781</v>
      </c>
      <c r="O35" s="53">
        <v>24.1945477075589</v>
      </c>
      <c r="P35" s="54">
        <v>1715</v>
      </c>
      <c r="Q35" s="53">
        <v>53.128872366790603</v>
      </c>
      <c r="R35" s="66" t="s">
        <v>75</v>
      </c>
      <c r="S35" s="53">
        <v>6.1957868649318501E-2</v>
      </c>
      <c r="T35" s="55">
        <v>125</v>
      </c>
      <c r="U35" s="51">
        <v>3.8723667905824</v>
      </c>
      <c r="V35" s="52">
        <v>84</v>
      </c>
      <c r="W35" s="56">
        <v>2.5790604851090002</v>
      </c>
      <c r="X35" s="28">
        <v>1073</v>
      </c>
      <c r="Y35" s="29">
        <v>100</v>
      </c>
    </row>
    <row r="36" spans="1:25" s="31" customFormat="1" ht="15" customHeight="1" x14ac:dyDescent="0.2">
      <c r="A36" s="26" t="s">
        <v>53</v>
      </c>
      <c r="B36" s="32" t="s">
        <v>41</v>
      </c>
      <c r="C36" s="57">
        <v>6145</v>
      </c>
      <c r="D36" s="58">
        <v>9</v>
      </c>
      <c r="E36" s="59">
        <v>0.14646053702196901</v>
      </c>
      <c r="F36" s="58">
        <v>6136</v>
      </c>
      <c r="G36" s="59">
        <v>99.853539462978006</v>
      </c>
      <c r="H36" s="58">
        <v>84</v>
      </c>
      <c r="I36" s="60">
        <v>1.36897001303781</v>
      </c>
      <c r="J36" s="62">
        <v>83</v>
      </c>
      <c r="K36" s="60">
        <v>1.35267275097784</v>
      </c>
      <c r="L36" s="62">
        <v>2082</v>
      </c>
      <c r="M36" s="60">
        <v>33.930899608865701</v>
      </c>
      <c r="N36" s="62">
        <v>1788</v>
      </c>
      <c r="O36" s="60">
        <v>29.139504563233402</v>
      </c>
      <c r="P36" s="62">
        <v>1775</v>
      </c>
      <c r="Q36" s="60">
        <v>28.927640156453698</v>
      </c>
      <c r="R36" s="62">
        <v>41</v>
      </c>
      <c r="S36" s="60">
        <v>0.66818774445893103</v>
      </c>
      <c r="T36" s="63">
        <v>283</v>
      </c>
      <c r="U36" s="59">
        <v>4.6121251629726201</v>
      </c>
      <c r="V36" s="58">
        <v>1078</v>
      </c>
      <c r="W36" s="64">
        <v>17.5427176566314</v>
      </c>
      <c r="X36" s="33">
        <v>649</v>
      </c>
      <c r="Y36" s="34">
        <v>100</v>
      </c>
    </row>
    <row r="37" spans="1:25" s="31" customFormat="1" ht="15" customHeight="1" x14ac:dyDescent="0.2">
      <c r="A37" s="26" t="s">
        <v>53</v>
      </c>
      <c r="B37" s="35" t="s">
        <v>11</v>
      </c>
      <c r="C37" s="49">
        <v>2667</v>
      </c>
      <c r="D37" s="52">
        <v>305</v>
      </c>
      <c r="E37" s="51">
        <v>11.4360704911886</v>
      </c>
      <c r="F37" s="52">
        <v>2362</v>
      </c>
      <c r="G37" s="51">
        <v>88.563929508811398</v>
      </c>
      <c r="H37" s="52">
        <v>8</v>
      </c>
      <c r="I37" s="53">
        <v>0.33869602032176099</v>
      </c>
      <c r="J37" s="54">
        <v>14</v>
      </c>
      <c r="K37" s="53">
        <v>0.592718035563082</v>
      </c>
      <c r="L37" s="54">
        <v>140</v>
      </c>
      <c r="M37" s="53">
        <v>5.9271803556308198</v>
      </c>
      <c r="N37" s="54">
        <v>111</v>
      </c>
      <c r="O37" s="53">
        <v>4.6994072819644401</v>
      </c>
      <c r="P37" s="54">
        <v>2070</v>
      </c>
      <c r="Q37" s="53">
        <v>87.637595258255701</v>
      </c>
      <c r="R37" s="54">
        <v>0</v>
      </c>
      <c r="S37" s="53">
        <v>0</v>
      </c>
      <c r="T37" s="55">
        <v>19</v>
      </c>
      <c r="U37" s="51">
        <v>0.80440304826418296</v>
      </c>
      <c r="V37" s="52">
        <v>43</v>
      </c>
      <c r="W37" s="56">
        <v>1.6122984626921599</v>
      </c>
      <c r="X37" s="28">
        <v>478</v>
      </c>
      <c r="Y37" s="29">
        <v>98.535564853556494</v>
      </c>
    </row>
    <row r="38" spans="1:25" s="31" customFormat="1" ht="15" customHeight="1" x14ac:dyDescent="0.2">
      <c r="A38" s="26" t="s">
        <v>53</v>
      </c>
      <c r="B38" s="32" t="s">
        <v>12</v>
      </c>
      <c r="C38" s="57">
        <v>14096</v>
      </c>
      <c r="D38" s="58">
        <v>271</v>
      </c>
      <c r="E38" s="59">
        <v>1.9225312145289399</v>
      </c>
      <c r="F38" s="58">
        <v>13825</v>
      </c>
      <c r="G38" s="59">
        <v>98.077468785471098</v>
      </c>
      <c r="H38" s="58">
        <v>19</v>
      </c>
      <c r="I38" s="60">
        <v>0.13743218806509899</v>
      </c>
      <c r="J38" s="62">
        <v>143</v>
      </c>
      <c r="K38" s="60">
        <v>1.0343580470162701</v>
      </c>
      <c r="L38" s="62">
        <v>3292</v>
      </c>
      <c r="M38" s="60">
        <v>23.8119349005425</v>
      </c>
      <c r="N38" s="62">
        <v>5284</v>
      </c>
      <c r="O38" s="60">
        <v>38.220614828209797</v>
      </c>
      <c r="P38" s="62">
        <v>4953</v>
      </c>
      <c r="Q38" s="60">
        <v>35.8264014466546</v>
      </c>
      <c r="R38" s="62">
        <v>17</v>
      </c>
      <c r="S38" s="60">
        <v>0.122965641952984</v>
      </c>
      <c r="T38" s="63">
        <v>117</v>
      </c>
      <c r="U38" s="59">
        <v>0.84629294755877005</v>
      </c>
      <c r="V38" s="58">
        <v>130</v>
      </c>
      <c r="W38" s="64">
        <v>0.922247446083995</v>
      </c>
      <c r="X38" s="33">
        <v>2538</v>
      </c>
      <c r="Y38" s="34">
        <v>100</v>
      </c>
    </row>
    <row r="39" spans="1:25" s="31" customFormat="1" ht="15" customHeight="1" x14ac:dyDescent="0.2">
      <c r="A39" s="26" t="s">
        <v>53</v>
      </c>
      <c r="B39" s="35" t="s">
        <v>13</v>
      </c>
      <c r="C39" s="49">
        <v>3628</v>
      </c>
      <c r="D39" s="52">
        <v>43</v>
      </c>
      <c r="E39" s="51">
        <v>1.1852260198456499</v>
      </c>
      <c r="F39" s="52">
        <v>3585</v>
      </c>
      <c r="G39" s="51">
        <v>98.814773980154399</v>
      </c>
      <c r="H39" s="52">
        <v>496</v>
      </c>
      <c r="I39" s="53">
        <v>13.8354253835425</v>
      </c>
      <c r="J39" s="54">
        <v>15</v>
      </c>
      <c r="K39" s="53">
        <v>0.418410041841004</v>
      </c>
      <c r="L39" s="54">
        <v>2168</v>
      </c>
      <c r="M39" s="53">
        <v>60.474198047419797</v>
      </c>
      <c r="N39" s="54">
        <v>145</v>
      </c>
      <c r="O39" s="53">
        <v>4.0446304044630397</v>
      </c>
      <c r="P39" s="54">
        <v>707</v>
      </c>
      <c r="Q39" s="53">
        <v>19.721059972106001</v>
      </c>
      <c r="R39" s="66" t="s">
        <v>75</v>
      </c>
      <c r="S39" s="53">
        <v>5.5788005578800599E-2</v>
      </c>
      <c r="T39" s="55">
        <v>52</v>
      </c>
      <c r="U39" s="51">
        <v>1.4504881450488101</v>
      </c>
      <c r="V39" s="52">
        <v>709</v>
      </c>
      <c r="W39" s="56">
        <v>19.542447629548001</v>
      </c>
      <c r="X39" s="28">
        <v>853</v>
      </c>
      <c r="Y39" s="29">
        <v>98.827667057444302</v>
      </c>
    </row>
    <row r="40" spans="1:25" s="31" customFormat="1" ht="15" customHeight="1" x14ac:dyDescent="0.2">
      <c r="A40" s="26" t="s">
        <v>53</v>
      </c>
      <c r="B40" s="32" t="s">
        <v>14</v>
      </c>
      <c r="C40" s="57">
        <v>22183</v>
      </c>
      <c r="D40" s="58">
        <v>1107</v>
      </c>
      <c r="E40" s="59">
        <v>4.9903078934319103</v>
      </c>
      <c r="F40" s="58">
        <v>21076</v>
      </c>
      <c r="G40" s="59">
        <v>95.009692106568096</v>
      </c>
      <c r="H40" s="58">
        <v>174</v>
      </c>
      <c r="I40" s="60">
        <v>0.82558360220155602</v>
      </c>
      <c r="J40" s="62">
        <v>165</v>
      </c>
      <c r="K40" s="60">
        <v>0.78288100208768296</v>
      </c>
      <c r="L40" s="62">
        <v>3455</v>
      </c>
      <c r="M40" s="60">
        <v>16.393053710381501</v>
      </c>
      <c r="N40" s="62">
        <v>7173</v>
      </c>
      <c r="O40" s="60">
        <v>34.033972290757298</v>
      </c>
      <c r="P40" s="62">
        <v>9898</v>
      </c>
      <c r="Q40" s="60">
        <v>46.963370658568998</v>
      </c>
      <c r="R40" s="62">
        <v>10</v>
      </c>
      <c r="S40" s="60">
        <v>4.7447333459859603E-2</v>
      </c>
      <c r="T40" s="63">
        <v>201</v>
      </c>
      <c r="U40" s="59">
        <v>0.95369140254317697</v>
      </c>
      <c r="V40" s="58">
        <v>830</v>
      </c>
      <c r="W40" s="64">
        <v>3.7416039309381102</v>
      </c>
      <c r="X40" s="33">
        <v>4864</v>
      </c>
      <c r="Y40" s="34">
        <v>99.876644736842096</v>
      </c>
    </row>
    <row r="41" spans="1:25" s="31" customFormat="1" ht="15" customHeight="1" x14ac:dyDescent="0.2">
      <c r="A41" s="26" t="s">
        <v>53</v>
      </c>
      <c r="B41" s="35" t="s">
        <v>15</v>
      </c>
      <c r="C41" s="49">
        <v>21563</v>
      </c>
      <c r="D41" s="52">
        <v>650</v>
      </c>
      <c r="E41" s="51">
        <v>3.01442285396281</v>
      </c>
      <c r="F41" s="52">
        <v>20913</v>
      </c>
      <c r="G41" s="51">
        <v>96.985577146037201</v>
      </c>
      <c r="H41" s="52">
        <v>466</v>
      </c>
      <c r="I41" s="53">
        <v>2.22827906087123</v>
      </c>
      <c r="J41" s="54">
        <v>52</v>
      </c>
      <c r="K41" s="53">
        <v>0.24864916559078101</v>
      </c>
      <c r="L41" s="54">
        <v>1669</v>
      </c>
      <c r="M41" s="53">
        <v>7.9806818725194901</v>
      </c>
      <c r="N41" s="54">
        <v>9689</v>
      </c>
      <c r="O41" s="53">
        <v>46.330033950174503</v>
      </c>
      <c r="P41" s="54">
        <v>8233</v>
      </c>
      <c r="Q41" s="53">
        <v>39.367857313632697</v>
      </c>
      <c r="R41" s="54">
        <v>11</v>
      </c>
      <c r="S41" s="53">
        <v>5.2598861951895899E-2</v>
      </c>
      <c r="T41" s="55">
        <v>793</v>
      </c>
      <c r="U41" s="51">
        <v>3.7918997752594099</v>
      </c>
      <c r="V41" s="52">
        <v>637</v>
      </c>
      <c r="W41" s="56">
        <v>2.9541343968835498</v>
      </c>
      <c r="X41" s="28">
        <v>2535</v>
      </c>
      <c r="Y41" s="29">
        <v>99.960552268244598</v>
      </c>
    </row>
    <row r="42" spans="1:25" s="31" customFormat="1" ht="15" customHeight="1" x14ac:dyDescent="0.2">
      <c r="A42" s="26" t="s">
        <v>53</v>
      </c>
      <c r="B42" s="32" t="s">
        <v>16</v>
      </c>
      <c r="C42" s="57">
        <v>345</v>
      </c>
      <c r="D42" s="58">
        <v>11</v>
      </c>
      <c r="E42" s="59">
        <v>3.1884057971014501</v>
      </c>
      <c r="F42" s="58">
        <v>334</v>
      </c>
      <c r="G42" s="59">
        <v>96.811594202898505</v>
      </c>
      <c r="H42" s="58">
        <v>102</v>
      </c>
      <c r="I42" s="60">
        <v>30.538922155688599</v>
      </c>
      <c r="J42" s="62">
        <v>0</v>
      </c>
      <c r="K42" s="60">
        <v>0</v>
      </c>
      <c r="L42" s="62">
        <v>15</v>
      </c>
      <c r="M42" s="60">
        <v>4.4910179640718599</v>
      </c>
      <c r="N42" s="62">
        <v>15</v>
      </c>
      <c r="O42" s="60">
        <v>4.4910179640718599</v>
      </c>
      <c r="P42" s="62">
        <v>200</v>
      </c>
      <c r="Q42" s="60">
        <v>59.880239520958099</v>
      </c>
      <c r="R42" s="61" t="s">
        <v>75</v>
      </c>
      <c r="S42" s="60">
        <v>0.59880239520958101</v>
      </c>
      <c r="T42" s="63">
        <v>0</v>
      </c>
      <c r="U42" s="59">
        <v>0</v>
      </c>
      <c r="V42" s="58">
        <v>25</v>
      </c>
      <c r="W42" s="64">
        <v>7.2463768115942004</v>
      </c>
      <c r="X42" s="33">
        <v>468</v>
      </c>
      <c r="Y42" s="34">
        <v>99.572649572649595</v>
      </c>
    </row>
    <row r="43" spans="1:25" s="31" customFormat="1" ht="15" customHeight="1" x14ac:dyDescent="0.2">
      <c r="A43" s="26" t="s">
        <v>53</v>
      </c>
      <c r="B43" s="35" t="s">
        <v>17</v>
      </c>
      <c r="C43" s="49">
        <v>25591</v>
      </c>
      <c r="D43" s="52">
        <v>1071</v>
      </c>
      <c r="E43" s="51">
        <v>4.1850650619358403</v>
      </c>
      <c r="F43" s="52">
        <v>24520</v>
      </c>
      <c r="G43" s="51">
        <v>95.814934938064198</v>
      </c>
      <c r="H43" s="52">
        <v>28</v>
      </c>
      <c r="I43" s="53">
        <v>0.114192495921697</v>
      </c>
      <c r="J43" s="54">
        <v>44</v>
      </c>
      <c r="K43" s="53">
        <v>0.17944535073409501</v>
      </c>
      <c r="L43" s="54">
        <v>827</v>
      </c>
      <c r="M43" s="53">
        <v>3.37275693311582</v>
      </c>
      <c r="N43" s="54">
        <v>9318</v>
      </c>
      <c r="O43" s="53">
        <v>38.001631321370297</v>
      </c>
      <c r="P43" s="54">
        <v>12951</v>
      </c>
      <c r="Q43" s="53">
        <v>52.818107667210398</v>
      </c>
      <c r="R43" s="54">
        <v>8</v>
      </c>
      <c r="S43" s="53">
        <v>3.2626427406198998E-2</v>
      </c>
      <c r="T43" s="55">
        <v>1344</v>
      </c>
      <c r="U43" s="51">
        <v>5.4812398042414401</v>
      </c>
      <c r="V43" s="52">
        <v>318</v>
      </c>
      <c r="W43" s="56">
        <v>1.24262436012661</v>
      </c>
      <c r="X43" s="28">
        <v>3702</v>
      </c>
      <c r="Y43" s="29">
        <v>99.891950297136702</v>
      </c>
    </row>
    <row r="44" spans="1:25" s="31" customFormat="1" ht="15" customHeight="1" x14ac:dyDescent="0.2">
      <c r="A44" s="26" t="s">
        <v>53</v>
      </c>
      <c r="B44" s="32" t="s">
        <v>18</v>
      </c>
      <c r="C44" s="57">
        <v>7128</v>
      </c>
      <c r="D44" s="58">
        <v>74</v>
      </c>
      <c r="E44" s="59">
        <v>1.0381593714927</v>
      </c>
      <c r="F44" s="58">
        <v>7054</v>
      </c>
      <c r="G44" s="59">
        <v>98.961840628507304</v>
      </c>
      <c r="H44" s="58">
        <v>1094</v>
      </c>
      <c r="I44" s="60">
        <v>15.5089311029203</v>
      </c>
      <c r="J44" s="62">
        <v>20</v>
      </c>
      <c r="K44" s="60">
        <v>0.283527076835838</v>
      </c>
      <c r="L44" s="62">
        <v>793</v>
      </c>
      <c r="M44" s="60">
        <v>11.241848596541001</v>
      </c>
      <c r="N44" s="62">
        <v>1699</v>
      </c>
      <c r="O44" s="60">
        <v>24.085625177204399</v>
      </c>
      <c r="P44" s="62">
        <v>3252</v>
      </c>
      <c r="Q44" s="60">
        <v>46.1015026935072</v>
      </c>
      <c r="R44" s="62">
        <v>11</v>
      </c>
      <c r="S44" s="60">
        <v>0.155939892259711</v>
      </c>
      <c r="T44" s="63">
        <v>185</v>
      </c>
      <c r="U44" s="59">
        <v>2.6226254607314998</v>
      </c>
      <c r="V44" s="58">
        <v>416</v>
      </c>
      <c r="W44" s="64">
        <v>5.8361391694725002</v>
      </c>
      <c r="X44" s="33">
        <v>1774</v>
      </c>
      <c r="Y44" s="34">
        <v>95.152198421646005</v>
      </c>
    </row>
    <row r="45" spans="1:25" s="31" customFormat="1" ht="15" customHeight="1" x14ac:dyDescent="0.2">
      <c r="A45" s="26" t="s">
        <v>53</v>
      </c>
      <c r="B45" s="35" t="s">
        <v>42</v>
      </c>
      <c r="C45" s="49">
        <v>6175</v>
      </c>
      <c r="D45" s="52">
        <v>211</v>
      </c>
      <c r="E45" s="51">
        <v>3.4170040485830002</v>
      </c>
      <c r="F45" s="52">
        <v>5964</v>
      </c>
      <c r="G45" s="51">
        <v>96.582995951417004</v>
      </c>
      <c r="H45" s="52">
        <v>194</v>
      </c>
      <c r="I45" s="53">
        <v>3.2528504359490298</v>
      </c>
      <c r="J45" s="54">
        <v>48</v>
      </c>
      <c r="K45" s="53">
        <v>0.80482897384305796</v>
      </c>
      <c r="L45" s="54">
        <v>1244</v>
      </c>
      <c r="M45" s="53">
        <v>20.8584842387659</v>
      </c>
      <c r="N45" s="54">
        <v>385</v>
      </c>
      <c r="O45" s="53">
        <v>6.4553990610328604</v>
      </c>
      <c r="P45" s="54">
        <v>3746</v>
      </c>
      <c r="Q45" s="53">
        <v>62.810194500335299</v>
      </c>
      <c r="R45" s="54">
        <v>28</v>
      </c>
      <c r="S45" s="53">
        <v>0.46948356807511699</v>
      </c>
      <c r="T45" s="55">
        <v>319</v>
      </c>
      <c r="U45" s="51">
        <v>5.3487592219986597</v>
      </c>
      <c r="V45" s="52">
        <v>476</v>
      </c>
      <c r="W45" s="56">
        <v>7.7085020242914997</v>
      </c>
      <c r="X45" s="28">
        <v>1312</v>
      </c>
      <c r="Y45" s="29">
        <v>100</v>
      </c>
    </row>
    <row r="46" spans="1:25" s="31" customFormat="1" ht="15" customHeight="1" x14ac:dyDescent="0.2">
      <c r="A46" s="26" t="s">
        <v>53</v>
      </c>
      <c r="B46" s="32" t="s">
        <v>19</v>
      </c>
      <c r="C46" s="57">
        <v>20948</v>
      </c>
      <c r="D46" s="58">
        <v>462</v>
      </c>
      <c r="E46" s="59">
        <v>2.2054611418751202</v>
      </c>
      <c r="F46" s="58">
        <v>20486</v>
      </c>
      <c r="G46" s="59">
        <v>97.794538858124895</v>
      </c>
      <c r="H46" s="58">
        <v>21</v>
      </c>
      <c r="I46" s="60">
        <v>0.102509030557454</v>
      </c>
      <c r="J46" s="62">
        <v>87</v>
      </c>
      <c r="K46" s="60">
        <v>0.42468026945230902</v>
      </c>
      <c r="L46" s="62">
        <v>2588</v>
      </c>
      <c r="M46" s="60">
        <v>12.6330176706043</v>
      </c>
      <c r="N46" s="62">
        <v>6946</v>
      </c>
      <c r="O46" s="60">
        <v>33.906082202479702</v>
      </c>
      <c r="P46" s="62">
        <v>10336</v>
      </c>
      <c r="Q46" s="60">
        <v>50.453968563897298</v>
      </c>
      <c r="R46" s="62">
        <v>6</v>
      </c>
      <c r="S46" s="60">
        <v>2.92882944449868E-2</v>
      </c>
      <c r="T46" s="63">
        <v>502</v>
      </c>
      <c r="U46" s="59">
        <v>2.4504539685639002</v>
      </c>
      <c r="V46" s="58">
        <v>442</v>
      </c>
      <c r="W46" s="64">
        <v>2.1099866335688402</v>
      </c>
      <c r="X46" s="33">
        <v>3220</v>
      </c>
      <c r="Y46" s="34">
        <v>99.596273291925499</v>
      </c>
    </row>
    <row r="47" spans="1:25" s="31" customFormat="1" ht="15" customHeight="1" x14ac:dyDescent="0.2">
      <c r="A47" s="26" t="s">
        <v>53</v>
      </c>
      <c r="B47" s="35" t="s">
        <v>43</v>
      </c>
      <c r="C47" s="49">
        <v>2494</v>
      </c>
      <c r="D47" s="52">
        <v>49</v>
      </c>
      <c r="E47" s="51">
        <v>1.96471531676022</v>
      </c>
      <c r="F47" s="52">
        <v>2445</v>
      </c>
      <c r="G47" s="51">
        <v>98.035284683239794</v>
      </c>
      <c r="H47" s="52">
        <v>37</v>
      </c>
      <c r="I47" s="53">
        <v>1.5132924335378299</v>
      </c>
      <c r="J47" s="54">
        <v>29</v>
      </c>
      <c r="K47" s="53">
        <v>1.18609406952965</v>
      </c>
      <c r="L47" s="54">
        <v>822</v>
      </c>
      <c r="M47" s="53">
        <v>33.619631901840499</v>
      </c>
      <c r="N47" s="54">
        <v>395</v>
      </c>
      <c r="O47" s="53">
        <v>16.155419222903902</v>
      </c>
      <c r="P47" s="54">
        <v>1063</v>
      </c>
      <c r="Q47" s="53">
        <v>43.476482617586903</v>
      </c>
      <c r="R47" s="54">
        <v>9</v>
      </c>
      <c r="S47" s="53">
        <v>0.36809815950920199</v>
      </c>
      <c r="T47" s="55">
        <v>90</v>
      </c>
      <c r="U47" s="51">
        <v>3.6809815950920202</v>
      </c>
      <c r="V47" s="52">
        <v>113</v>
      </c>
      <c r="W47" s="56">
        <v>4.5308740978347997</v>
      </c>
      <c r="X47" s="28">
        <v>291</v>
      </c>
      <c r="Y47" s="29">
        <v>100</v>
      </c>
    </row>
    <row r="48" spans="1:25" s="31" customFormat="1" ht="15" customHeight="1" x14ac:dyDescent="0.2">
      <c r="A48" s="26" t="s">
        <v>53</v>
      </c>
      <c r="B48" s="32" t="s">
        <v>20</v>
      </c>
      <c r="C48" s="57">
        <v>12612</v>
      </c>
      <c r="D48" s="58">
        <v>650</v>
      </c>
      <c r="E48" s="59">
        <v>5.1538217570567699</v>
      </c>
      <c r="F48" s="58">
        <v>11962</v>
      </c>
      <c r="G48" s="59">
        <v>94.846178242943196</v>
      </c>
      <c r="H48" s="58">
        <v>25</v>
      </c>
      <c r="I48" s="60">
        <v>0.20899515131249</v>
      </c>
      <c r="J48" s="62">
        <v>26</v>
      </c>
      <c r="K48" s="60">
        <v>0.217354957364989</v>
      </c>
      <c r="L48" s="62">
        <v>362</v>
      </c>
      <c r="M48" s="60">
        <v>3.02624979100485</v>
      </c>
      <c r="N48" s="62">
        <v>7033</v>
      </c>
      <c r="O48" s="60">
        <v>58.7945159672296</v>
      </c>
      <c r="P48" s="62">
        <v>4277</v>
      </c>
      <c r="Q48" s="60">
        <v>35.754890486540702</v>
      </c>
      <c r="R48" s="62">
        <v>15</v>
      </c>
      <c r="S48" s="60">
        <v>0.125397090787494</v>
      </c>
      <c r="T48" s="63">
        <v>224</v>
      </c>
      <c r="U48" s="59">
        <v>1.87259655575991</v>
      </c>
      <c r="V48" s="58">
        <v>251</v>
      </c>
      <c r="W48" s="64">
        <v>1.99016809387885</v>
      </c>
      <c r="X48" s="33">
        <v>1219</v>
      </c>
      <c r="Y48" s="34">
        <v>100</v>
      </c>
    </row>
    <row r="49" spans="1:25" s="31" customFormat="1" ht="15" customHeight="1" x14ac:dyDescent="0.2">
      <c r="A49" s="26" t="s">
        <v>53</v>
      </c>
      <c r="B49" s="35" t="s">
        <v>44</v>
      </c>
      <c r="C49" s="49">
        <v>852</v>
      </c>
      <c r="D49" s="52">
        <v>6</v>
      </c>
      <c r="E49" s="51">
        <v>0.70422535211267601</v>
      </c>
      <c r="F49" s="52">
        <v>846</v>
      </c>
      <c r="G49" s="51">
        <v>99.295774647887299</v>
      </c>
      <c r="H49" s="52">
        <v>241</v>
      </c>
      <c r="I49" s="53">
        <v>28.4869976359338</v>
      </c>
      <c r="J49" s="54">
        <v>6</v>
      </c>
      <c r="K49" s="53">
        <v>0.70921985815602795</v>
      </c>
      <c r="L49" s="54">
        <v>48</v>
      </c>
      <c r="M49" s="53">
        <v>5.6737588652482298</v>
      </c>
      <c r="N49" s="54">
        <v>55</v>
      </c>
      <c r="O49" s="53">
        <v>6.5011820330969297</v>
      </c>
      <c r="P49" s="54">
        <v>477</v>
      </c>
      <c r="Q49" s="53">
        <v>56.3829787234043</v>
      </c>
      <c r="R49" s="54">
        <v>0</v>
      </c>
      <c r="S49" s="53">
        <v>0</v>
      </c>
      <c r="T49" s="55">
        <v>19</v>
      </c>
      <c r="U49" s="51">
        <v>2.24586288416076</v>
      </c>
      <c r="V49" s="52">
        <v>42</v>
      </c>
      <c r="W49" s="56">
        <v>4.9295774647887303</v>
      </c>
      <c r="X49" s="28">
        <v>668</v>
      </c>
      <c r="Y49" s="29">
        <v>100</v>
      </c>
    </row>
    <row r="50" spans="1:25" s="31" customFormat="1" ht="15" customHeight="1" x14ac:dyDescent="0.2">
      <c r="A50" s="26" t="s">
        <v>53</v>
      </c>
      <c r="B50" s="32" t="s">
        <v>45</v>
      </c>
      <c r="C50" s="57">
        <v>11978</v>
      </c>
      <c r="D50" s="58">
        <v>319</v>
      </c>
      <c r="E50" s="59">
        <v>2.66321589580898</v>
      </c>
      <c r="F50" s="58">
        <v>11659</v>
      </c>
      <c r="G50" s="59">
        <v>97.336784104190997</v>
      </c>
      <c r="H50" s="58">
        <v>26</v>
      </c>
      <c r="I50" s="60">
        <v>0.22300368813791899</v>
      </c>
      <c r="J50" s="62">
        <v>24</v>
      </c>
      <c r="K50" s="60">
        <v>0.205849558281156</v>
      </c>
      <c r="L50" s="62">
        <v>284</v>
      </c>
      <c r="M50" s="60">
        <v>2.4358864396603499</v>
      </c>
      <c r="N50" s="62">
        <v>6468</v>
      </c>
      <c r="O50" s="60">
        <v>55.476455956771602</v>
      </c>
      <c r="P50" s="62">
        <v>4784</v>
      </c>
      <c r="Q50" s="60">
        <v>41.032678617377101</v>
      </c>
      <c r="R50" s="61" t="s">
        <v>75</v>
      </c>
      <c r="S50" s="60">
        <v>1.7154129856763001E-2</v>
      </c>
      <c r="T50" s="63">
        <v>71</v>
      </c>
      <c r="U50" s="59">
        <v>0.60897160991508703</v>
      </c>
      <c r="V50" s="58">
        <v>233</v>
      </c>
      <c r="W50" s="64">
        <v>1.9452329270328901</v>
      </c>
      <c r="X50" s="33">
        <v>1802</v>
      </c>
      <c r="Y50" s="34">
        <v>100</v>
      </c>
    </row>
    <row r="51" spans="1:25" s="31" customFormat="1" ht="15" customHeight="1" x14ac:dyDescent="0.2">
      <c r="A51" s="26" t="s">
        <v>53</v>
      </c>
      <c r="B51" s="35" t="s">
        <v>21</v>
      </c>
      <c r="C51" s="49">
        <v>42492</v>
      </c>
      <c r="D51" s="52">
        <v>5307</v>
      </c>
      <c r="E51" s="51">
        <v>12.489409771251101</v>
      </c>
      <c r="F51" s="52">
        <v>37185</v>
      </c>
      <c r="G51" s="51">
        <v>87.510590228748896</v>
      </c>
      <c r="H51" s="52">
        <v>138</v>
      </c>
      <c r="I51" s="53">
        <v>0.37111738604275901</v>
      </c>
      <c r="J51" s="54">
        <v>147</v>
      </c>
      <c r="K51" s="53">
        <v>0.39532069382815599</v>
      </c>
      <c r="L51" s="54">
        <v>16655</v>
      </c>
      <c r="M51" s="53">
        <v>44.7895656850881</v>
      </c>
      <c r="N51" s="54">
        <v>11836</v>
      </c>
      <c r="O51" s="53">
        <v>31.8300389942181</v>
      </c>
      <c r="P51" s="54">
        <v>7808</v>
      </c>
      <c r="Q51" s="53">
        <v>20.9977141320425</v>
      </c>
      <c r="R51" s="54">
        <v>27</v>
      </c>
      <c r="S51" s="53">
        <v>7.2609923356191999E-2</v>
      </c>
      <c r="T51" s="55">
        <v>574</v>
      </c>
      <c r="U51" s="51">
        <v>1.54363318542423</v>
      </c>
      <c r="V51" s="52">
        <v>4820</v>
      </c>
      <c r="W51" s="56">
        <v>11.343311682198999</v>
      </c>
      <c r="X51" s="28">
        <v>8472</v>
      </c>
      <c r="Y51" s="29">
        <v>99.988196411709197</v>
      </c>
    </row>
    <row r="52" spans="1:25" s="31" customFormat="1" ht="15" customHeight="1" x14ac:dyDescent="0.2">
      <c r="A52" s="26" t="s">
        <v>53</v>
      </c>
      <c r="B52" s="32" t="s">
        <v>46</v>
      </c>
      <c r="C52" s="57">
        <v>2634</v>
      </c>
      <c r="D52" s="58">
        <v>52</v>
      </c>
      <c r="E52" s="59">
        <v>1.97418375094913</v>
      </c>
      <c r="F52" s="58">
        <v>2582</v>
      </c>
      <c r="G52" s="59">
        <v>98.025816249050905</v>
      </c>
      <c r="H52" s="58">
        <v>78</v>
      </c>
      <c r="I52" s="60">
        <v>3.02091402013943</v>
      </c>
      <c r="J52" s="62">
        <v>27</v>
      </c>
      <c r="K52" s="60">
        <v>1.0457010069713399</v>
      </c>
      <c r="L52" s="62">
        <v>577</v>
      </c>
      <c r="M52" s="60">
        <v>22.347017815646801</v>
      </c>
      <c r="N52" s="62">
        <v>108</v>
      </c>
      <c r="O52" s="60">
        <v>4.1828040278853598</v>
      </c>
      <c r="P52" s="62">
        <v>1719</v>
      </c>
      <c r="Q52" s="60">
        <v>66.576297443841995</v>
      </c>
      <c r="R52" s="62">
        <v>27</v>
      </c>
      <c r="S52" s="60">
        <v>1.0457010069713399</v>
      </c>
      <c r="T52" s="63">
        <v>46</v>
      </c>
      <c r="U52" s="59">
        <v>1.78156467854376</v>
      </c>
      <c r="V52" s="58">
        <v>243</v>
      </c>
      <c r="W52" s="64">
        <v>9.2255125284738</v>
      </c>
      <c r="X52" s="33">
        <v>981</v>
      </c>
      <c r="Y52" s="34">
        <v>100</v>
      </c>
    </row>
    <row r="53" spans="1:25" s="31" customFormat="1" ht="15" customHeight="1" x14ac:dyDescent="0.2">
      <c r="A53" s="26" t="s">
        <v>53</v>
      </c>
      <c r="B53" s="35" t="s">
        <v>47</v>
      </c>
      <c r="C53" s="49">
        <v>965</v>
      </c>
      <c r="D53" s="52">
        <v>140</v>
      </c>
      <c r="E53" s="51">
        <v>14.507772020725399</v>
      </c>
      <c r="F53" s="52">
        <v>825</v>
      </c>
      <c r="G53" s="51">
        <v>85.492227979274602</v>
      </c>
      <c r="H53" s="52">
        <v>12</v>
      </c>
      <c r="I53" s="53">
        <v>1.4545454545454499</v>
      </c>
      <c r="J53" s="66" t="s">
        <v>75</v>
      </c>
      <c r="K53" s="53">
        <v>0.24242424242424199</v>
      </c>
      <c r="L53" s="54">
        <v>11</v>
      </c>
      <c r="M53" s="53">
        <v>1.3333333333333299</v>
      </c>
      <c r="N53" s="54">
        <v>28</v>
      </c>
      <c r="O53" s="53">
        <v>3.39393939393939</v>
      </c>
      <c r="P53" s="54">
        <v>761</v>
      </c>
      <c r="Q53" s="53">
        <v>92.242424242424207</v>
      </c>
      <c r="R53" s="54">
        <v>0</v>
      </c>
      <c r="S53" s="53">
        <v>0</v>
      </c>
      <c r="T53" s="55">
        <v>11</v>
      </c>
      <c r="U53" s="51">
        <v>1.3333333333333299</v>
      </c>
      <c r="V53" s="52">
        <v>15</v>
      </c>
      <c r="W53" s="56">
        <v>1.55440414507772</v>
      </c>
      <c r="X53" s="28">
        <v>295</v>
      </c>
      <c r="Y53" s="29">
        <v>100</v>
      </c>
    </row>
    <row r="54" spans="1:25" s="31" customFormat="1" ht="15" customHeight="1" x14ac:dyDescent="0.2">
      <c r="A54" s="26" t="s">
        <v>53</v>
      </c>
      <c r="B54" s="32" t="s">
        <v>48</v>
      </c>
      <c r="C54" s="57">
        <v>16586</v>
      </c>
      <c r="D54" s="58">
        <v>887</v>
      </c>
      <c r="E54" s="59">
        <v>5.3478837573857501</v>
      </c>
      <c r="F54" s="58">
        <v>15699</v>
      </c>
      <c r="G54" s="59">
        <v>94.652116242614298</v>
      </c>
      <c r="H54" s="58">
        <v>61</v>
      </c>
      <c r="I54" s="60">
        <v>0.38855978087776299</v>
      </c>
      <c r="J54" s="62">
        <v>100</v>
      </c>
      <c r="K54" s="60">
        <v>0.63698324734059497</v>
      </c>
      <c r="L54" s="62">
        <v>1023</v>
      </c>
      <c r="M54" s="60">
        <v>6.5163386202942899</v>
      </c>
      <c r="N54" s="62">
        <v>7546</v>
      </c>
      <c r="O54" s="60">
        <v>48.0667558443213</v>
      </c>
      <c r="P54" s="62">
        <v>6435</v>
      </c>
      <c r="Q54" s="60">
        <v>40.989871966367303</v>
      </c>
      <c r="R54" s="62">
        <v>10</v>
      </c>
      <c r="S54" s="60">
        <v>6.3698324734059494E-2</v>
      </c>
      <c r="T54" s="63">
        <v>524</v>
      </c>
      <c r="U54" s="59">
        <v>3.3377922160647202</v>
      </c>
      <c r="V54" s="58">
        <v>498</v>
      </c>
      <c r="W54" s="64">
        <v>3.0025322561196202</v>
      </c>
      <c r="X54" s="33">
        <v>1984</v>
      </c>
      <c r="Y54" s="34">
        <v>100</v>
      </c>
    </row>
    <row r="55" spans="1:25" s="31" customFormat="1" ht="15" customHeight="1" x14ac:dyDescent="0.2">
      <c r="A55" s="26" t="s">
        <v>53</v>
      </c>
      <c r="B55" s="35" t="s">
        <v>49</v>
      </c>
      <c r="C55" s="49">
        <v>12066</v>
      </c>
      <c r="D55" s="52">
        <v>1149</v>
      </c>
      <c r="E55" s="51">
        <v>9.5226255594231706</v>
      </c>
      <c r="F55" s="52">
        <v>10917</v>
      </c>
      <c r="G55" s="51">
        <v>90.477374440576796</v>
      </c>
      <c r="H55" s="52">
        <v>382</v>
      </c>
      <c r="I55" s="53">
        <v>3.4991297975634299</v>
      </c>
      <c r="J55" s="54">
        <v>170</v>
      </c>
      <c r="K55" s="53">
        <v>1.5572043601722101</v>
      </c>
      <c r="L55" s="54">
        <v>2148</v>
      </c>
      <c r="M55" s="53">
        <v>19.6757350920583</v>
      </c>
      <c r="N55" s="54">
        <v>1270</v>
      </c>
      <c r="O55" s="53">
        <v>11.633232573051201</v>
      </c>
      <c r="P55" s="54">
        <v>6053</v>
      </c>
      <c r="Q55" s="53">
        <v>55.445635247778696</v>
      </c>
      <c r="R55" s="54">
        <v>94</v>
      </c>
      <c r="S55" s="53">
        <v>0.861042410918751</v>
      </c>
      <c r="T55" s="55">
        <v>800</v>
      </c>
      <c r="U55" s="51">
        <v>7.3280205184574498</v>
      </c>
      <c r="V55" s="52">
        <v>1054</v>
      </c>
      <c r="W55" s="56">
        <v>8.73528924249959</v>
      </c>
      <c r="X55" s="28">
        <v>2256</v>
      </c>
      <c r="Y55" s="29">
        <v>100</v>
      </c>
    </row>
    <row r="56" spans="1:25" s="31" customFormat="1" ht="15" customHeight="1" x14ac:dyDescent="0.2">
      <c r="A56" s="26" t="s">
        <v>53</v>
      </c>
      <c r="B56" s="32" t="s">
        <v>50</v>
      </c>
      <c r="C56" s="57">
        <v>4248</v>
      </c>
      <c r="D56" s="58">
        <v>73</v>
      </c>
      <c r="E56" s="59">
        <v>1.7184557438794701</v>
      </c>
      <c r="F56" s="58">
        <v>4175</v>
      </c>
      <c r="G56" s="59">
        <v>98.281544256120497</v>
      </c>
      <c r="H56" s="68" t="s">
        <v>75</v>
      </c>
      <c r="I56" s="60">
        <v>4.7904191616766498E-2</v>
      </c>
      <c r="J56" s="61" t="s">
        <v>75</v>
      </c>
      <c r="K56" s="60">
        <v>4.7904191616766498E-2</v>
      </c>
      <c r="L56" s="62">
        <v>42</v>
      </c>
      <c r="M56" s="60">
        <v>1.0059880239521</v>
      </c>
      <c r="N56" s="62">
        <v>337</v>
      </c>
      <c r="O56" s="60">
        <v>8.0718562874251507</v>
      </c>
      <c r="P56" s="62">
        <v>3740</v>
      </c>
      <c r="Q56" s="60">
        <v>89.580838323353305</v>
      </c>
      <c r="R56" s="62">
        <v>0</v>
      </c>
      <c r="S56" s="60">
        <v>0</v>
      </c>
      <c r="T56" s="63">
        <v>52</v>
      </c>
      <c r="U56" s="59">
        <v>1.24550898203593</v>
      </c>
      <c r="V56" s="58">
        <v>5</v>
      </c>
      <c r="W56" s="64">
        <v>0.117702448210923</v>
      </c>
      <c r="X56" s="33">
        <v>733</v>
      </c>
      <c r="Y56" s="34">
        <v>100</v>
      </c>
    </row>
    <row r="57" spans="1:25" s="31" customFormat="1" ht="15" customHeight="1" x14ac:dyDescent="0.2">
      <c r="A57" s="26" t="s">
        <v>53</v>
      </c>
      <c r="B57" s="35" t="s">
        <v>22</v>
      </c>
      <c r="C57" s="49">
        <v>12736</v>
      </c>
      <c r="D57" s="52">
        <v>148</v>
      </c>
      <c r="E57" s="51">
        <v>1.1620603015075399</v>
      </c>
      <c r="F57" s="52">
        <v>12588</v>
      </c>
      <c r="G57" s="51">
        <v>98.837939698492505</v>
      </c>
      <c r="H57" s="52">
        <v>297</v>
      </c>
      <c r="I57" s="53">
        <v>2.3593898951382299</v>
      </c>
      <c r="J57" s="54">
        <v>64</v>
      </c>
      <c r="K57" s="53">
        <v>0.50842071814426404</v>
      </c>
      <c r="L57" s="54">
        <v>1234</v>
      </c>
      <c r="M57" s="53">
        <v>9.8029869717191005</v>
      </c>
      <c r="N57" s="54">
        <v>5637</v>
      </c>
      <c r="O57" s="53">
        <v>44.780743565300298</v>
      </c>
      <c r="P57" s="54">
        <v>5082</v>
      </c>
      <c r="Q57" s="53">
        <v>40.371782650142997</v>
      </c>
      <c r="R57" s="54">
        <v>4</v>
      </c>
      <c r="S57" s="53">
        <v>3.1776294884016502E-2</v>
      </c>
      <c r="T57" s="55">
        <v>270</v>
      </c>
      <c r="U57" s="51">
        <v>2.1448999046711199</v>
      </c>
      <c r="V57" s="52">
        <v>491</v>
      </c>
      <c r="W57" s="56">
        <v>3.8552135678392001</v>
      </c>
      <c r="X57" s="28">
        <v>2242</v>
      </c>
      <c r="Y57" s="29">
        <v>99.955396966993803</v>
      </c>
    </row>
    <row r="58" spans="1:25" s="31" customFormat="1" ht="15" customHeight="1" thickBot="1" x14ac:dyDescent="0.25">
      <c r="A58" s="26" t="s">
        <v>53</v>
      </c>
      <c r="B58" s="36" t="s">
        <v>51</v>
      </c>
      <c r="C58" s="77">
        <v>642</v>
      </c>
      <c r="D58" s="70">
        <v>0</v>
      </c>
      <c r="E58" s="71">
        <v>0</v>
      </c>
      <c r="F58" s="70">
        <v>642</v>
      </c>
      <c r="G58" s="71">
        <v>100</v>
      </c>
      <c r="H58" s="70">
        <v>39</v>
      </c>
      <c r="I58" s="72">
        <v>6.0747663551401896</v>
      </c>
      <c r="J58" s="74" t="s">
        <v>75</v>
      </c>
      <c r="K58" s="72">
        <v>0.31152647975077902</v>
      </c>
      <c r="L58" s="73">
        <v>90</v>
      </c>
      <c r="M58" s="72">
        <v>14.018691588785</v>
      </c>
      <c r="N58" s="73">
        <v>21</v>
      </c>
      <c r="O58" s="72">
        <v>3.2710280373831799</v>
      </c>
      <c r="P58" s="73">
        <v>470</v>
      </c>
      <c r="Q58" s="72">
        <v>73.208722741432993</v>
      </c>
      <c r="R58" s="74" t="s">
        <v>75</v>
      </c>
      <c r="S58" s="72">
        <v>0.31152647975077902</v>
      </c>
      <c r="T58" s="75">
        <v>18</v>
      </c>
      <c r="U58" s="71">
        <v>2.8037383177570101</v>
      </c>
      <c r="V58" s="70">
        <v>18</v>
      </c>
      <c r="W58" s="76">
        <v>2.8037383177570101</v>
      </c>
      <c r="X58" s="37">
        <v>349</v>
      </c>
      <c r="Y58" s="38">
        <v>100</v>
      </c>
    </row>
    <row r="59" spans="1:25"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5" s="31" customFormat="1" ht="15" customHeight="1" x14ac:dyDescent="0.2">
      <c r="A60" s="26"/>
      <c r="B60" s="39" t="s">
        <v>71</v>
      </c>
      <c r="C60" s="41"/>
      <c r="D60" s="41"/>
      <c r="E60" s="41"/>
      <c r="F60" s="41"/>
      <c r="G60" s="41"/>
      <c r="H60" s="40"/>
      <c r="I60" s="40"/>
      <c r="J60" s="40"/>
      <c r="K60" s="40"/>
      <c r="L60" s="40"/>
      <c r="M60" s="40"/>
      <c r="N60" s="40"/>
      <c r="O60" s="40"/>
      <c r="P60" s="40"/>
      <c r="Q60" s="40"/>
      <c r="R60" s="40"/>
      <c r="S60" s="40"/>
      <c r="T60" s="40"/>
      <c r="U60" s="40"/>
      <c r="V60" s="41"/>
      <c r="W60" s="41"/>
      <c r="X60" s="40"/>
      <c r="Y60" s="40"/>
    </row>
    <row r="61" spans="1:25" s="31" customFormat="1" ht="15" customHeight="1" x14ac:dyDescent="0.2">
      <c r="A61" s="26"/>
      <c r="B61" s="42" t="s">
        <v>72</v>
      </c>
      <c r="C61" s="41"/>
      <c r="D61" s="41"/>
      <c r="E61" s="41"/>
      <c r="F61" s="41"/>
      <c r="G61" s="41"/>
      <c r="H61" s="40"/>
      <c r="I61" s="40"/>
      <c r="J61" s="40"/>
      <c r="K61" s="40"/>
      <c r="L61" s="40"/>
      <c r="M61" s="40"/>
      <c r="N61" s="40"/>
      <c r="O61" s="40"/>
      <c r="P61" s="40"/>
      <c r="Q61" s="40"/>
      <c r="R61" s="40"/>
      <c r="S61" s="40"/>
      <c r="T61" s="40"/>
      <c r="U61" s="40"/>
      <c r="V61" s="41"/>
      <c r="W61" s="41"/>
      <c r="X61" s="40"/>
      <c r="Y61" s="40"/>
    </row>
    <row r="62" spans="1:25" s="31" customFormat="1" ht="15" customHeight="1" x14ac:dyDescent="0.2">
      <c r="A62" s="26"/>
      <c r="B62" s="42" t="s">
        <v>77</v>
      </c>
      <c r="C62" s="41"/>
      <c r="D62" s="41"/>
      <c r="E62" s="41"/>
      <c r="F62" s="41"/>
      <c r="G62" s="41"/>
      <c r="H62" s="40"/>
      <c r="I62" s="40"/>
      <c r="J62" s="40"/>
      <c r="K62" s="40"/>
      <c r="L62" s="40"/>
      <c r="M62" s="40"/>
      <c r="N62" s="40"/>
      <c r="O62" s="40"/>
      <c r="P62" s="40"/>
      <c r="Q62" s="40"/>
      <c r="R62" s="40"/>
      <c r="S62" s="40"/>
      <c r="T62" s="40"/>
      <c r="U62" s="40"/>
      <c r="V62" s="41"/>
      <c r="W62" s="41"/>
      <c r="X62" s="40"/>
      <c r="Y62" s="40"/>
    </row>
    <row r="63" spans="1:25" s="31" customFormat="1" ht="15" customHeight="1" x14ac:dyDescent="0.2">
      <c r="A63" s="26"/>
      <c r="B63" s="42" t="str">
        <f>CONCATENATE("NOTE: Table reads (for US Totals):  Of all ", C69," public school male students with disabilities who received ", LOWER(A7), ", ",D69," (",TEXT(E7,"0.0"),"%) were served solely under Section 504 and ", F69," (",TEXT(G7,"0.0"),"%) were served under IDEA.")</f>
        <v>NOTE: Table reads (for US Totals):  Of all 569,752 public school male students with disabilities who received one or more out-of-school suspensions, 24,244 (4.3%) were served solely under Section 504 and 545,508 (95.7%) were served under IDEA.</v>
      </c>
      <c r="C63" s="41"/>
      <c r="D63" s="41"/>
      <c r="E63" s="41"/>
      <c r="F63" s="41"/>
      <c r="G63" s="41"/>
      <c r="H63" s="40"/>
      <c r="I63" s="40"/>
      <c r="J63" s="40"/>
      <c r="K63" s="40"/>
      <c r="L63" s="40"/>
      <c r="M63" s="40"/>
      <c r="N63" s="40"/>
      <c r="O63" s="40"/>
      <c r="P63" s="40"/>
      <c r="Q63" s="40"/>
      <c r="R63" s="40"/>
      <c r="S63" s="40"/>
      <c r="T63" s="40"/>
      <c r="U63" s="40"/>
      <c r="V63" s="41"/>
      <c r="W63" s="30"/>
      <c r="X63" s="40"/>
      <c r="Y63" s="40"/>
    </row>
    <row r="64" spans="1:25" s="31" customFormat="1" ht="15" customHeight="1" x14ac:dyDescent="0.2">
      <c r="A64" s="26"/>
      <c r="B64" s="42" t="str">
        <f>CONCATENATE("            Table reads (for US Race/Ethnicity):  Of all ",TEXT(F7,"#,##0")," public school male students with disabilities served under IDEA who received ",LOWER(A7), ", ",TEXT(H7,"#,##0")," (",TEXT(I7,"0.0"),"%) were American Indian or Alaska Native.")</f>
        <v xml:space="preserve">            Table reads (for US Race/Ethnicity):  Of all 545,508 public school male students with disabilities served under IDEA who received one or more out-of-school suspensions, 8,406 (1.5%)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row>
    <row r="65" spans="1:26" s="31" customFormat="1" ht="15" customHeight="1" x14ac:dyDescent="0.2">
      <c r="A65" s="26"/>
      <c r="B65" s="42" t="s">
        <v>74</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76</v>
      </c>
      <c r="C66" s="31"/>
      <c r="D66" s="31"/>
      <c r="E66" s="43"/>
      <c r="F66" s="43"/>
      <c r="G66" s="43"/>
      <c r="H66" s="43"/>
      <c r="I66" s="43"/>
      <c r="J66" s="43"/>
      <c r="K66" s="44"/>
      <c r="L66" s="44"/>
      <c r="M66" s="44"/>
      <c r="N66" s="44"/>
      <c r="O66" s="44"/>
      <c r="P66" s="44"/>
      <c r="Q66" s="44"/>
      <c r="R66" s="44"/>
      <c r="S66" s="44"/>
      <c r="T66" s="44"/>
      <c r="U66" s="44"/>
      <c r="V66" s="44"/>
      <c r="W66" s="44"/>
      <c r="X66" s="44"/>
      <c r="Y66" s="43"/>
    </row>
    <row r="69" spans="1:26" s="47" customFormat="1" ht="15" customHeight="1" x14ac:dyDescent="0.2">
      <c r="B69" s="79"/>
      <c r="C69" s="80" t="str">
        <f>IF(ISTEXT(C7),LEFT(C7,3),TEXT(C7,"#,##0"))</f>
        <v>569,752</v>
      </c>
      <c r="D69" s="80" t="str">
        <f>IF(ISTEXT(D7),LEFT(D7,3),TEXT(D7,"#,##0"))</f>
        <v>24,244</v>
      </c>
      <c r="E69" s="80"/>
      <c r="F69" s="80" t="str">
        <f>IF(ISTEXT(F7),LEFT(F7,3),TEXT(F7,"#,##0"))</f>
        <v>545,508</v>
      </c>
      <c r="G69" s="80"/>
      <c r="H69" s="80" t="str">
        <f>IF(ISTEXT(H7),LEFT(H7,3),TEXT(H7,"#,##0"))</f>
        <v>8,406</v>
      </c>
      <c r="I69" s="5"/>
      <c r="J69" s="5"/>
      <c r="K69" s="5"/>
      <c r="L69" s="5"/>
      <c r="M69" s="5"/>
      <c r="N69" s="5"/>
      <c r="O69" s="5"/>
      <c r="P69" s="5"/>
      <c r="Q69" s="5"/>
      <c r="R69" s="5"/>
      <c r="S69" s="5"/>
      <c r="T69" s="5"/>
      <c r="U69" s="5"/>
      <c r="V69" s="81"/>
      <c r="W69" s="82"/>
      <c r="X69" s="5"/>
      <c r="Y69" s="5"/>
      <c r="Z69" s="82"/>
    </row>
  </sheetData>
  <mergeCells count="15">
    <mergeCell ref="X4:X5"/>
    <mergeCell ref="Y4:Y5"/>
    <mergeCell ref="H5:I5"/>
    <mergeCell ref="J5:K5"/>
    <mergeCell ref="L5:M5"/>
    <mergeCell ref="N5:O5"/>
    <mergeCell ref="P5:Q5"/>
    <mergeCell ref="R5:S5"/>
    <mergeCell ref="T5:U5"/>
    <mergeCell ref="V4:W5"/>
    <mergeCell ref="B4:B5"/>
    <mergeCell ref="C4:C5"/>
    <mergeCell ref="D4:E5"/>
    <mergeCell ref="F4:G5"/>
    <mergeCell ref="H4:U4"/>
  </mergeCells>
  <phoneticPr fontId="19" type="noConversion"/>
  <printOptions horizontalCentered="1"/>
  <pageMargins left="0.25" right="0.25" top="0.75" bottom="0.75" header="0.3" footer="0.3"/>
  <pageSetup scale="47" orientation="landscape" horizontalDpi="4294967292" verticalDpi="4294967292"/>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Z69"/>
  <sheetViews>
    <sheetView showGridLines="0" workbookViewId="0"/>
  </sheetViews>
  <sheetFormatPr defaultColWidth="10.140625" defaultRowHeight="15" customHeight="1"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female students with disabilities receiving ",LOWER(A7), " by race/ethnicity, by state: School Year 2011-12")</f>
        <v>Number and percentage of public school female students with disabilities receiving one or more out-of-school suspensions by race/ethnicity, by state: School Year 2011-12</v>
      </c>
      <c r="C2" s="9"/>
      <c r="D2" s="9"/>
      <c r="E2" s="9"/>
      <c r="F2" s="9"/>
      <c r="G2" s="9"/>
      <c r="H2" s="9"/>
      <c r="I2" s="9"/>
      <c r="J2" s="9"/>
      <c r="K2" s="9"/>
      <c r="L2" s="9"/>
      <c r="M2" s="9"/>
      <c r="N2" s="9"/>
      <c r="O2" s="9"/>
      <c r="P2" s="9"/>
      <c r="Q2" s="9"/>
      <c r="R2" s="10"/>
      <c r="S2" s="10"/>
      <c r="T2" s="9"/>
      <c r="U2" s="9"/>
      <c r="V2" s="11"/>
    </row>
    <row r="3" spans="1:25" s="6" customFormat="1" ht="15" customHeight="1" thickBot="1" x14ac:dyDescent="0.3">
      <c r="A3" s="1"/>
      <c r="B3" s="13"/>
      <c r="C3" s="14"/>
      <c r="D3" s="14"/>
      <c r="E3" s="14"/>
      <c r="F3" s="14"/>
      <c r="G3" s="14"/>
      <c r="H3" s="14"/>
      <c r="I3" s="14"/>
      <c r="J3" s="14"/>
      <c r="K3" s="14"/>
      <c r="L3" s="14"/>
      <c r="M3" s="14"/>
      <c r="N3" s="14"/>
      <c r="O3" s="14"/>
      <c r="P3" s="14"/>
      <c r="Q3" s="14"/>
      <c r="R3" s="14"/>
      <c r="S3" s="14"/>
      <c r="T3" s="14"/>
      <c r="U3" s="14"/>
      <c r="V3" s="14"/>
      <c r="W3" s="5"/>
      <c r="X3" s="14"/>
      <c r="Y3" s="14"/>
    </row>
    <row r="4" spans="1:25" s="16" customFormat="1" ht="24.95" customHeight="1" x14ac:dyDescent="0.2">
      <c r="A4" s="15"/>
      <c r="B4" s="83" t="s">
        <v>0</v>
      </c>
      <c r="C4" s="85" t="s">
        <v>54</v>
      </c>
      <c r="D4" s="87" t="s">
        <v>55</v>
      </c>
      <c r="E4" s="88"/>
      <c r="F4" s="87" t="s">
        <v>56</v>
      </c>
      <c r="G4" s="88"/>
      <c r="H4" s="91" t="s">
        <v>57</v>
      </c>
      <c r="I4" s="92"/>
      <c r="J4" s="92"/>
      <c r="K4" s="92"/>
      <c r="L4" s="92"/>
      <c r="M4" s="92"/>
      <c r="N4" s="92"/>
      <c r="O4" s="92"/>
      <c r="P4" s="92"/>
      <c r="Q4" s="92"/>
      <c r="R4" s="92"/>
      <c r="S4" s="92"/>
      <c r="T4" s="92"/>
      <c r="U4" s="93"/>
      <c r="V4" s="87" t="s">
        <v>58</v>
      </c>
      <c r="W4" s="88"/>
      <c r="X4" s="94" t="s">
        <v>59</v>
      </c>
      <c r="Y4" s="96" t="s">
        <v>60</v>
      </c>
    </row>
    <row r="5" spans="1:25" s="16" customFormat="1" ht="24.95" customHeight="1" x14ac:dyDescent="0.2">
      <c r="A5" s="15"/>
      <c r="B5" s="84"/>
      <c r="C5" s="86"/>
      <c r="D5" s="89"/>
      <c r="E5" s="90"/>
      <c r="F5" s="89"/>
      <c r="G5" s="90"/>
      <c r="H5" s="98" t="s">
        <v>61</v>
      </c>
      <c r="I5" s="99"/>
      <c r="J5" s="100" t="s">
        <v>62</v>
      </c>
      <c r="K5" s="99"/>
      <c r="L5" s="101" t="s">
        <v>63</v>
      </c>
      <c r="M5" s="99"/>
      <c r="N5" s="101" t="s">
        <v>64</v>
      </c>
      <c r="O5" s="99"/>
      <c r="P5" s="101" t="s">
        <v>65</v>
      </c>
      <c r="Q5" s="99"/>
      <c r="R5" s="101" t="s">
        <v>66</v>
      </c>
      <c r="S5" s="99"/>
      <c r="T5" s="101" t="s">
        <v>67</v>
      </c>
      <c r="U5" s="102"/>
      <c r="V5" s="89"/>
      <c r="W5" s="90"/>
      <c r="X5" s="95"/>
      <c r="Y5" s="97"/>
    </row>
    <row r="6" spans="1:25" s="16" customFormat="1" ht="15" customHeight="1" thickBot="1" x14ac:dyDescent="0.25">
      <c r="A6" s="15"/>
      <c r="B6" s="17"/>
      <c r="C6" s="18"/>
      <c r="D6" s="19" t="s">
        <v>68</v>
      </c>
      <c r="E6" s="20" t="s">
        <v>69</v>
      </c>
      <c r="F6" s="19" t="s">
        <v>68</v>
      </c>
      <c r="G6" s="20" t="s">
        <v>69</v>
      </c>
      <c r="H6" s="19" t="s">
        <v>68</v>
      </c>
      <c r="I6" s="21" t="s">
        <v>70</v>
      </c>
      <c r="J6" s="22" t="s">
        <v>68</v>
      </c>
      <c r="K6" s="21" t="s">
        <v>70</v>
      </c>
      <c r="L6" s="22" t="s">
        <v>68</v>
      </c>
      <c r="M6" s="21" t="s">
        <v>70</v>
      </c>
      <c r="N6" s="22" t="s">
        <v>68</v>
      </c>
      <c r="O6" s="21" t="s">
        <v>70</v>
      </c>
      <c r="P6" s="22" t="s">
        <v>68</v>
      </c>
      <c r="Q6" s="21" t="s">
        <v>70</v>
      </c>
      <c r="R6" s="22" t="s">
        <v>68</v>
      </c>
      <c r="S6" s="21" t="s">
        <v>70</v>
      </c>
      <c r="T6" s="22" t="s">
        <v>68</v>
      </c>
      <c r="U6" s="23" t="s">
        <v>70</v>
      </c>
      <c r="V6" s="22" t="s">
        <v>68</v>
      </c>
      <c r="W6" s="20" t="s">
        <v>69</v>
      </c>
      <c r="X6" s="24"/>
      <c r="Y6" s="25"/>
    </row>
    <row r="7" spans="1:25" s="31" customFormat="1" ht="15" customHeight="1" x14ac:dyDescent="0.2">
      <c r="A7" s="26" t="s">
        <v>53</v>
      </c>
      <c r="B7" s="27" t="s">
        <v>52</v>
      </c>
      <c r="C7" s="49">
        <v>151176</v>
      </c>
      <c r="D7" s="50">
        <v>6865</v>
      </c>
      <c r="E7" s="51">
        <v>4.5410647192676104</v>
      </c>
      <c r="F7" s="50">
        <v>144311</v>
      </c>
      <c r="G7" s="51">
        <v>95.458935280732405</v>
      </c>
      <c r="H7" s="52">
        <v>2406</v>
      </c>
      <c r="I7" s="53">
        <v>1.6672325740934499</v>
      </c>
      <c r="J7" s="54">
        <v>763</v>
      </c>
      <c r="K7" s="53">
        <v>0.528719224452744</v>
      </c>
      <c r="L7" s="54">
        <v>29275</v>
      </c>
      <c r="M7" s="53">
        <v>20.286048880542701</v>
      </c>
      <c r="N7" s="54">
        <v>57387</v>
      </c>
      <c r="O7" s="53">
        <v>39.766199388819999</v>
      </c>
      <c r="P7" s="54">
        <v>49930</v>
      </c>
      <c r="Q7" s="53">
        <v>34.598887125721497</v>
      </c>
      <c r="R7" s="54">
        <v>481</v>
      </c>
      <c r="S7" s="53">
        <v>0.33330792524478398</v>
      </c>
      <c r="T7" s="55">
        <v>4069</v>
      </c>
      <c r="U7" s="51">
        <v>2.81960488112479</v>
      </c>
      <c r="V7" s="50">
        <v>7852</v>
      </c>
      <c r="W7" s="56">
        <v>5.19394612901519</v>
      </c>
      <c r="X7" s="28">
        <v>95635</v>
      </c>
      <c r="Y7" s="29">
        <v>99.808647461703302</v>
      </c>
    </row>
    <row r="8" spans="1:25" s="31" customFormat="1" ht="15" customHeight="1" x14ac:dyDescent="0.2">
      <c r="A8" s="26" t="s">
        <v>53</v>
      </c>
      <c r="B8" s="32" t="s">
        <v>24</v>
      </c>
      <c r="C8" s="57">
        <v>2759</v>
      </c>
      <c r="D8" s="58">
        <v>25</v>
      </c>
      <c r="E8" s="59">
        <v>0.90612540775643302</v>
      </c>
      <c r="F8" s="58">
        <v>2734</v>
      </c>
      <c r="G8" s="59">
        <v>99.093874592243594</v>
      </c>
      <c r="H8" s="58">
        <v>9</v>
      </c>
      <c r="I8" s="60">
        <v>0.329188002926116</v>
      </c>
      <c r="J8" s="61" t="s">
        <v>75</v>
      </c>
      <c r="K8" s="60">
        <v>7.3152889539136803E-2</v>
      </c>
      <c r="L8" s="62">
        <v>29</v>
      </c>
      <c r="M8" s="60">
        <v>1.06071689831748</v>
      </c>
      <c r="N8" s="62">
        <v>1881</v>
      </c>
      <c r="O8" s="60">
        <v>68.800292611558206</v>
      </c>
      <c r="P8" s="62">
        <v>800</v>
      </c>
      <c r="Q8" s="60">
        <v>29.2611558156547</v>
      </c>
      <c r="R8" s="61" t="s">
        <v>75</v>
      </c>
      <c r="S8" s="60">
        <v>7.3152889539136803E-2</v>
      </c>
      <c r="T8" s="63">
        <v>11</v>
      </c>
      <c r="U8" s="59">
        <v>0.40234089246525201</v>
      </c>
      <c r="V8" s="58">
        <v>7</v>
      </c>
      <c r="W8" s="64">
        <v>0.25371511417180098</v>
      </c>
      <c r="X8" s="33">
        <v>1432</v>
      </c>
      <c r="Y8" s="34">
        <v>100</v>
      </c>
    </row>
    <row r="9" spans="1:25" s="31" customFormat="1" ht="15" customHeight="1" x14ac:dyDescent="0.2">
      <c r="A9" s="26" t="s">
        <v>53</v>
      </c>
      <c r="B9" s="35" t="s">
        <v>25</v>
      </c>
      <c r="C9" s="49">
        <v>285</v>
      </c>
      <c r="D9" s="52">
        <v>8</v>
      </c>
      <c r="E9" s="51">
        <v>2.8070175438596499</v>
      </c>
      <c r="F9" s="52">
        <v>277</v>
      </c>
      <c r="G9" s="51">
        <v>97.192982456140399</v>
      </c>
      <c r="H9" s="52">
        <v>103</v>
      </c>
      <c r="I9" s="53">
        <v>37.184115523465699</v>
      </c>
      <c r="J9" s="66" t="s">
        <v>75</v>
      </c>
      <c r="K9" s="53">
        <v>0.72202166064981999</v>
      </c>
      <c r="L9" s="54">
        <v>21</v>
      </c>
      <c r="M9" s="53">
        <v>7.5812274368231103</v>
      </c>
      <c r="N9" s="54">
        <v>24</v>
      </c>
      <c r="O9" s="53">
        <v>8.6642599277978292</v>
      </c>
      <c r="P9" s="54">
        <v>91</v>
      </c>
      <c r="Q9" s="53">
        <v>32.851985559566799</v>
      </c>
      <c r="R9" s="54">
        <v>11</v>
      </c>
      <c r="S9" s="53">
        <v>3.9711191335740099</v>
      </c>
      <c r="T9" s="55">
        <v>25</v>
      </c>
      <c r="U9" s="51">
        <v>9.0252707581227405</v>
      </c>
      <c r="V9" s="52">
        <v>65</v>
      </c>
      <c r="W9" s="56">
        <v>22.8070175438597</v>
      </c>
      <c r="X9" s="28">
        <v>493</v>
      </c>
      <c r="Y9" s="29">
        <v>100</v>
      </c>
    </row>
    <row r="10" spans="1:25" s="31" customFormat="1" ht="15" customHeight="1" x14ac:dyDescent="0.2">
      <c r="A10" s="26" t="s">
        <v>53</v>
      </c>
      <c r="B10" s="32" t="s">
        <v>1</v>
      </c>
      <c r="C10" s="57">
        <v>2641</v>
      </c>
      <c r="D10" s="58">
        <v>98</v>
      </c>
      <c r="E10" s="59">
        <v>3.7107156380159001</v>
      </c>
      <c r="F10" s="58">
        <v>2543</v>
      </c>
      <c r="G10" s="59">
        <v>96.289284361984102</v>
      </c>
      <c r="H10" s="58">
        <v>272</v>
      </c>
      <c r="I10" s="60">
        <v>10.6960283130161</v>
      </c>
      <c r="J10" s="62">
        <v>14</v>
      </c>
      <c r="K10" s="60">
        <v>0.55053086905229998</v>
      </c>
      <c r="L10" s="62">
        <v>983</v>
      </c>
      <c r="M10" s="60">
        <v>38.655131734172201</v>
      </c>
      <c r="N10" s="62">
        <v>335</v>
      </c>
      <c r="O10" s="60">
        <v>13.1734172237515</v>
      </c>
      <c r="P10" s="62">
        <v>860</v>
      </c>
      <c r="Q10" s="60">
        <v>33.818324813212698</v>
      </c>
      <c r="R10" s="62">
        <v>9</v>
      </c>
      <c r="S10" s="60">
        <v>0.35391270153362198</v>
      </c>
      <c r="T10" s="63">
        <v>70</v>
      </c>
      <c r="U10" s="59">
        <v>2.7526543452615</v>
      </c>
      <c r="V10" s="58">
        <v>78</v>
      </c>
      <c r="W10" s="64">
        <v>2.9534267322983698</v>
      </c>
      <c r="X10" s="33">
        <v>1920</v>
      </c>
      <c r="Y10" s="34">
        <v>99.7916666666667</v>
      </c>
    </row>
    <row r="11" spans="1:25" s="31" customFormat="1" ht="15" customHeight="1" x14ac:dyDescent="0.2">
      <c r="A11" s="26" t="s">
        <v>53</v>
      </c>
      <c r="B11" s="35" t="s">
        <v>26</v>
      </c>
      <c r="C11" s="49">
        <v>1247</v>
      </c>
      <c r="D11" s="52">
        <v>79</v>
      </c>
      <c r="E11" s="51">
        <v>6.33520449077787</v>
      </c>
      <c r="F11" s="52">
        <v>1168</v>
      </c>
      <c r="G11" s="51">
        <v>93.664795509222103</v>
      </c>
      <c r="H11" s="52">
        <v>6</v>
      </c>
      <c r="I11" s="53">
        <v>0.51369863013698602</v>
      </c>
      <c r="J11" s="66" t="s">
        <v>75</v>
      </c>
      <c r="K11" s="53">
        <v>0.17123287671232901</v>
      </c>
      <c r="L11" s="54">
        <v>66</v>
      </c>
      <c r="M11" s="53">
        <v>5.6506849315068504</v>
      </c>
      <c r="N11" s="54">
        <v>586</v>
      </c>
      <c r="O11" s="53">
        <v>50.171232876712303</v>
      </c>
      <c r="P11" s="54">
        <v>499</v>
      </c>
      <c r="Q11" s="53">
        <v>42.722602739726</v>
      </c>
      <c r="R11" s="54">
        <v>4</v>
      </c>
      <c r="S11" s="53">
        <v>0.34246575342465801</v>
      </c>
      <c r="T11" s="55">
        <v>5</v>
      </c>
      <c r="U11" s="51">
        <v>0.42808219178082202</v>
      </c>
      <c r="V11" s="52">
        <v>39</v>
      </c>
      <c r="W11" s="56">
        <v>3.12750601443464</v>
      </c>
      <c r="X11" s="28">
        <v>1097</v>
      </c>
      <c r="Y11" s="29">
        <v>100</v>
      </c>
    </row>
    <row r="12" spans="1:25" s="31" customFormat="1" ht="15" customHeight="1" x14ac:dyDescent="0.2">
      <c r="A12" s="26" t="s">
        <v>53</v>
      </c>
      <c r="B12" s="32" t="s">
        <v>2</v>
      </c>
      <c r="C12" s="57">
        <v>13918</v>
      </c>
      <c r="D12" s="58">
        <v>584</v>
      </c>
      <c r="E12" s="59">
        <v>4.1960051731570598</v>
      </c>
      <c r="F12" s="58">
        <v>13334</v>
      </c>
      <c r="G12" s="59">
        <v>95.803994826842896</v>
      </c>
      <c r="H12" s="58">
        <v>243</v>
      </c>
      <c r="I12" s="60">
        <v>1.82240887955602</v>
      </c>
      <c r="J12" s="62">
        <v>213</v>
      </c>
      <c r="K12" s="60">
        <v>1.5974201289935499</v>
      </c>
      <c r="L12" s="62">
        <v>6365</v>
      </c>
      <c r="M12" s="60">
        <v>47.735113244337803</v>
      </c>
      <c r="N12" s="62">
        <v>3115</v>
      </c>
      <c r="O12" s="60">
        <v>23.361331933403299</v>
      </c>
      <c r="P12" s="62">
        <v>2977</v>
      </c>
      <c r="Q12" s="60">
        <v>22.326383680816001</v>
      </c>
      <c r="R12" s="62">
        <v>82</v>
      </c>
      <c r="S12" s="60">
        <v>0.61496925153742299</v>
      </c>
      <c r="T12" s="63">
        <v>339</v>
      </c>
      <c r="U12" s="59">
        <v>2.5423728813559299</v>
      </c>
      <c r="V12" s="58">
        <v>2898</v>
      </c>
      <c r="W12" s="64">
        <v>20.821957177755401</v>
      </c>
      <c r="X12" s="33">
        <v>9866</v>
      </c>
      <c r="Y12" s="34">
        <v>99.908777620109504</v>
      </c>
    </row>
    <row r="13" spans="1:25" s="31" customFormat="1" ht="15" customHeight="1" x14ac:dyDescent="0.2">
      <c r="A13" s="26" t="s">
        <v>53</v>
      </c>
      <c r="B13" s="35" t="s">
        <v>27</v>
      </c>
      <c r="C13" s="49">
        <v>1480</v>
      </c>
      <c r="D13" s="52">
        <v>36</v>
      </c>
      <c r="E13" s="51">
        <v>2.4324324324324298</v>
      </c>
      <c r="F13" s="52">
        <v>1444</v>
      </c>
      <c r="G13" s="51">
        <v>97.567567567567593</v>
      </c>
      <c r="H13" s="52">
        <v>25</v>
      </c>
      <c r="I13" s="53">
        <v>1.7313019390581701</v>
      </c>
      <c r="J13" s="54">
        <v>10</v>
      </c>
      <c r="K13" s="53">
        <v>0.69252077562326897</v>
      </c>
      <c r="L13" s="54">
        <v>584</v>
      </c>
      <c r="M13" s="53">
        <v>40.443213296398902</v>
      </c>
      <c r="N13" s="54">
        <v>189</v>
      </c>
      <c r="O13" s="53">
        <v>13.088642659279801</v>
      </c>
      <c r="P13" s="54">
        <v>584</v>
      </c>
      <c r="Q13" s="53">
        <v>40.443213296398902</v>
      </c>
      <c r="R13" s="54">
        <v>5</v>
      </c>
      <c r="S13" s="53">
        <v>0.34626038781163399</v>
      </c>
      <c r="T13" s="55">
        <v>47</v>
      </c>
      <c r="U13" s="51">
        <v>3.25484764542936</v>
      </c>
      <c r="V13" s="52">
        <v>167</v>
      </c>
      <c r="W13" s="56">
        <v>11.2837837837838</v>
      </c>
      <c r="X13" s="28">
        <v>1811</v>
      </c>
      <c r="Y13" s="29">
        <v>100</v>
      </c>
    </row>
    <row r="14" spans="1:25" s="31" customFormat="1" ht="15" customHeight="1" x14ac:dyDescent="0.2">
      <c r="A14" s="26" t="s">
        <v>53</v>
      </c>
      <c r="B14" s="32" t="s">
        <v>28</v>
      </c>
      <c r="C14" s="57">
        <v>1635</v>
      </c>
      <c r="D14" s="58">
        <v>102</v>
      </c>
      <c r="E14" s="59">
        <v>6.2385321100917404</v>
      </c>
      <c r="F14" s="58">
        <v>1533</v>
      </c>
      <c r="G14" s="59">
        <v>93.761467889908303</v>
      </c>
      <c r="H14" s="58">
        <v>7</v>
      </c>
      <c r="I14" s="60">
        <v>0.45662100456621002</v>
      </c>
      <c r="J14" s="61" t="s">
        <v>75</v>
      </c>
      <c r="K14" s="60">
        <v>0.13046314416177399</v>
      </c>
      <c r="L14" s="62">
        <v>585</v>
      </c>
      <c r="M14" s="60">
        <v>38.160469667318999</v>
      </c>
      <c r="N14" s="62">
        <v>479</v>
      </c>
      <c r="O14" s="60">
        <v>31.245923026744901</v>
      </c>
      <c r="P14" s="62">
        <v>417</v>
      </c>
      <c r="Q14" s="60">
        <v>27.2015655577299</v>
      </c>
      <c r="R14" s="61" t="s">
        <v>75</v>
      </c>
      <c r="S14" s="60">
        <v>0.13046314416177399</v>
      </c>
      <c r="T14" s="63">
        <v>41</v>
      </c>
      <c r="U14" s="59">
        <v>2.6744944553163701</v>
      </c>
      <c r="V14" s="58">
        <v>136</v>
      </c>
      <c r="W14" s="64">
        <v>8.3180428134556603</v>
      </c>
      <c r="X14" s="33">
        <v>1122</v>
      </c>
      <c r="Y14" s="34">
        <v>100</v>
      </c>
    </row>
    <row r="15" spans="1:25" s="31" customFormat="1" ht="15" customHeight="1" x14ac:dyDescent="0.2">
      <c r="A15" s="26" t="s">
        <v>53</v>
      </c>
      <c r="B15" s="35" t="s">
        <v>29</v>
      </c>
      <c r="C15" s="49">
        <v>842</v>
      </c>
      <c r="D15" s="52">
        <v>64</v>
      </c>
      <c r="E15" s="51">
        <v>7.6009501187648496</v>
      </c>
      <c r="F15" s="52">
        <v>778</v>
      </c>
      <c r="G15" s="51">
        <v>92.3990498812352</v>
      </c>
      <c r="H15" s="65" t="s">
        <v>75</v>
      </c>
      <c r="I15" s="53">
        <v>0.25706940874035999</v>
      </c>
      <c r="J15" s="66" t="s">
        <v>75</v>
      </c>
      <c r="K15" s="53">
        <v>0.25706940874035999</v>
      </c>
      <c r="L15" s="54">
        <v>96</v>
      </c>
      <c r="M15" s="53">
        <v>12.339331619537299</v>
      </c>
      <c r="N15" s="54">
        <v>495</v>
      </c>
      <c r="O15" s="53">
        <v>63.624678663239102</v>
      </c>
      <c r="P15" s="54">
        <v>179</v>
      </c>
      <c r="Q15" s="53">
        <v>23.007712082262199</v>
      </c>
      <c r="R15" s="54">
        <v>0</v>
      </c>
      <c r="S15" s="53">
        <v>0</v>
      </c>
      <c r="T15" s="55">
        <v>4</v>
      </c>
      <c r="U15" s="51">
        <v>0.51413881748071999</v>
      </c>
      <c r="V15" s="52">
        <v>27</v>
      </c>
      <c r="W15" s="56">
        <v>3.2066508313539202</v>
      </c>
      <c r="X15" s="28">
        <v>232</v>
      </c>
      <c r="Y15" s="29">
        <v>100</v>
      </c>
    </row>
    <row r="16" spans="1:25" s="31" customFormat="1" ht="15" customHeight="1" x14ac:dyDescent="0.2">
      <c r="A16" s="26" t="s">
        <v>53</v>
      </c>
      <c r="B16" s="32" t="s">
        <v>3</v>
      </c>
      <c r="C16" s="57">
        <v>644</v>
      </c>
      <c r="D16" s="58">
        <v>4</v>
      </c>
      <c r="E16" s="59">
        <v>0.62111801242235998</v>
      </c>
      <c r="F16" s="58">
        <v>640</v>
      </c>
      <c r="G16" s="59">
        <v>99.3788819875776</v>
      </c>
      <c r="H16" s="68" t="s">
        <v>75</v>
      </c>
      <c r="I16" s="60">
        <v>0.3125</v>
      </c>
      <c r="J16" s="61" t="s">
        <v>75</v>
      </c>
      <c r="K16" s="60">
        <v>0.3125</v>
      </c>
      <c r="L16" s="62">
        <v>15</v>
      </c>
      <c r="M16" s="60">
        <v>2.34375</v>
      </c>
      <c r="N16" s="62">
        <v>617</v>
      </c>
      <c r="O16" s="60">
        <v>96.40625</v>
      </c>
      <c r="P16" s="61" t="s">
        <v>75</v>
      </c>
      <c r="Q16" s="60">
        <v>0.3125</v>
      </c>
      <c r="R16" s="62">
        <v>0</v>
      </c>
      <c r="S16" s="60">
        <v>0</v>
      </c>
      <c r="T16" s="69" t="s">
        <v>75</v>
      </c>
      <c r="U16" s="59">
        <v>0.3125</v>
      </c>
      <c r="V16" s="58">
        <v>12</v>
      </c>
      <c r="W16" s="64">
        <v>1.86335403726708</v>
      </c>
      <c r="X16" s="33">
        <v>211</v>
      </c>
      <c r="Y16" s="34">
        <v>99.526066350710906</v>
      </c>
    </row>
    <row r="17" spans="1:25" s="31" customFormat="1" ht="15" customHeight="1" x14ac:dyDescent="0.2">
      <c r="A17" s="26" t="s">
        <v>53</v>
      </c>
      <c r="B17" s="35" t="s">
        <v>30</v>
      </c>
      <c r="C17" s="49">
        <v>13621</v>
      </c>
      <c r="D17" s="52">
        <v>84</v>
      </c>
      <c r="E17" s="51">
        <v>0.61669480948535305</v>
      </c>
      <c r="F17" s="52">
        <v>13537</v>
      </c>
      <c r="G17" s="51">
        <v>99.383305190514605</v>
      </c>
      <c r="H17" s="52">
        <v>52</v>
      </c>
      <c r="I17" s="53">
        <v>0.38413237792716298</v>
      </c>
      <c r="J17" s="54">
        <v>56</v>
      </c>
      <c r="K17" s="53">
        <v>0.41368102238309801</v>
      </c>
      <c r="L17" s="54">
        <v>5762</v>
      </c>
      <c r="M17" s="53">
        <v>42.564822338775201</v>
      </c>
      <c r="N17" s="54">
        <v>2726</v>
      </c>
      <c r="O17" s="53">
        <v>20.137401196720099</v>
      </c>
      <c r="P17" s="54">
        <v>4463</v>
      </c>
      <c r="Q17" s="53">
        <v>32.968900051710101</v>
      </c>
      <c r="R17" s="54">
        <v>11</v>
      </c>
      <c r="S17" s="53">
        <v>8.12587722538229E-2</v>
      </c>
      <c r="T17" s="55">
        <v>467</v>
      </c>
      <c r="U17" s="51">
        <v>3.4498042402304798</v>
      </c>
      <c r="V17" s="52">
        <v>317</v>
      </c>
      <c r="W17" s="56">
        <v>2.3272887453197302</v>
      </c>
      <c r="X17" s="28">
        <v>3886</v>
      </c>
      <c r="Y17" s="29">
        <v>100</v>
      </c>
    </row>
    <row r="18" spans="1:25" s="31" customFormat="1" ht="15" customHeight="1" x14ac:dyDescent="0.2">
      <c r="A18" s="26" t="s">
        <v>53</v>
      </c>
      <c r="B18" s="32" t="s">
        <v>31</v>
      </c>
      <c r="C18" s="57">
        <v>5002</v>
      </c>
      <c r="D18" s="58">
        <v>100</v>
      </c>
      <c r="E18" s="59">
        <v>1.99920031987205</v>
      </c>
      <c r="F18" s="58">
        <v>4902</v>
      </c>
      <c r="G18" s="59">
        <v>98.000799680127997</v>
      </c>
      <c r="H18" s="58">
        <v>7</v>
      </c>
      <c r="I18" s="60">
        <v>0.14279885760913899</v>
      </c>
      <c r="J18" s="62">
        <v>16</v>
      </c>
      <c r="K18" s="60">
        <v>0.32639738882088898</v>
      </c>
      <c r="L18" s="62">
        <v>319</v>
      </c>
      <c r="M18" s="60">
        <v>6.5075479396164804</v>
      </c>
      <c r="N18" s="62">
        <v>3411</v>
      </c>
      <c r="O18" s="60">
        <v>69.583843329253398</v>
      </c>
      <c r="P18" s="62">
        <v>998</v>
      </c>
      <c r="Q18" s="60">
        <v>20.359037127703001</v>
      </c>
      <c r="R18" s="62">
        <v>8</v>
      </c>
      <c r="S18" s="60">
        <v>0.16319869441044499</v>
      </c>
      <c r="T18" s="63">
        <v>143</v>
      </c>
      <c r="U18" s="59">
        <v>2.9171766625867002</v>
      </c>
      <c r="V18" s="58">
        <v>71</v>
      </c>
      <c r="W18" s="64">
        <v>1.4194322271091599</v>
      </c>
      <c r="X18" s="33">
        <v>2422</v>
      </c>
      <c r="Y18" s="34">
        <v>100</v>
      </c>
    </row>
    <row r="19" spans="1:25" s="31" customFormat="1" ht="15" customHeight="1" x14ac:dyDescent="0.2">
      <c r="A19" s="26" t="s">
        <v>53</v>
      </c>
      <c r="B19" s="35" t="s">
        <v>32</v>
      </c>
      <c r="C19" s="49">
        <v>471</v>
      </c>
      <c r="D19" s="52">
        <v>57</v>
      </c>
      <c r="E19" s="51">
        <v>12.101910828025501</v>
      </c>
      <c r="F19" s="52">
        <v>414</v>
      </c>
      <c r="G19" s="51">
        <v>87.898089171974505</v>
      </c>
      <c r="H19" s="52">
        <v>4</v>
      </c>
      <c r="I19" s="53">
        <v>0.96618357487922701</v>
      </c>
      <c r="J19" s="54">
        <v>44</v>
      </c>
      <c r="K19" s="53">
        <v>10.6280193236715</v>
      </c>
      <c r="L19" s="54">
        <v>40</v>
      </c>
      <c r="M19" s="53">
        <v>9.6618357487922708</v>
      </c>
      <c r="N19" s="54">
        <v>10</v>
      </c>
      <c r="O19" s="53">
        <v>2.4154589371980699</v>
      </c>
      <c r="P19" s="54">
        <v>54</v>
      </c>
      <c r="Q19" s="53">
        <v>13.0434782608696</v>
      </c>
      <c r="R19" s="54">
        <v>234</v>
      </c>
      <c r="S19" s="53">
        <v>56.521739130434803</v>
      </c>
      <c r="T19" s="55">
        <v>28</v>
      </c>
      <c r="U19" s="51">
        <v>6.7632850241545901</v>
      </c>
      <c r="V19" s="52">
        <v>32</v>
      </c>
      <c r="W19" s="56">
        <v>6.7940552016985096</v>
      </c>
      <c r="X19" s="28">
        <v>286</v>
      </c>
      <c r="Y19" s="29">
        <v>100</v>
      </c>
    </row>
    <row r="20" spans="1:25" s="31" customFormat="1" ht="15" customHeight="1" x14ac:dyDescent="0.2">
      <c r="A20" s="26" t="s">
        <v>53</v>
      </c>
      <c r="B20" s="32" t="s">
        <v>4</v>
      </c>
      <c r="C20" s="57">
        <v>247</v>
      </c>
      <c r="D20" s="58">
        <v>19</v>
      </c>
      <c r="E20" s="59">
        <v>7.6923076923076898</v>
      </c>
      <c r="F20" s="58">
        <v>228</v>
      </c>
      <c r="G20" s="59">
        <v>92.307692307692307</v>
      </c>
      <c r="H20" s="58">
        <v>7</v>
      </c>
      <c r="I20" s="60">
        <v>3.0701754385964901</v>
      </c>
      <c r="J20" s="62">
        <v>0</v>
      </c>
      <c r="K20" s="60">
        <v>0</v>
      </c>
      <c r="L20" s="62">
        <v>42</v>
      </c>
      <c r="M20" s="60">
        <v>18.421052631578899</v>
      </c>
      <c r="N20" s="62">
        <v>4</v>
      </c>
      <c r="O20" s="60">
        <v>1.7543859649122799</v>
      </c>
      <c r="P20" s="62">
        <v>162</v>
      </c>
      <c r="Q20" s="60">
        <v>71.052631578947398</v>
      </c>
      <c r="R20" s="61" t="s">
        <v>75</v>
      </c>
      <c r="S20" s="60">
        <v>0.87719298245613997</v>
      </c>
      <c r="T20" s="63">
        <v>11</v>
      </c>
      <c r="U20" s="59">
        <v>4.8245614035087696</v>
      </c>
      <c r="V20" s="58">
        <v>6</v>
      </c>
      <c r="W20" s="64">
        <v>2.42914979757085</v>
      </c>
      <c r="X20" s="33">
        <v>703</v>
      </c>
      <c r="Y20" s="34">
        <v>99.715504978662906</v>
      </c>
    </row>
    <row r="21" spans="1:25" s="31" customFormat="1" ht="15" customHeight="1" x14ac:dyDescent="0.2">
      <c r="A21" s="26" t="s">
        <v>53</v>
      </c>
      <c r="B21" s="35" t="s">
        <v>5</v>
      </c>
      <c r="C21" s="49">
        <v>6419</v>
      </c>
      <c r="D21" s="52">
        <v>198</v>
      </c>
      <c r="E21" s="51">
        <v>3.0845926156722201</v>
      </c>
      <c r="F21" s="52">
        <v>6221</v>
      </c>
      <c r="G21" s="51">
        <v>96.915407384327807</v>
      </c>
      <c r="H21" s="52">
        <v>24</v>
      </c>
      <c r="I21" s="53">
        <v>0.385790065905803</v>
      </c>
      <c r="J21" s="54">
        <v>19</v>
      </c>
      <c r="K21" s="53">
        <v>0.30541713550876098</v>
      </c>
      <c r="L21" s="54">
        <v>961</v>
      </c>
      <c r="M21" s="53">
        <v>15.4476772223115</v>
      </c>
      <c r="N21" s="54">
        <v>3272</v>
      </c>
      <c r="O21" s="53">
        <v>52.596045651824497</v>
      </c>
      <c r="P21" s="54">
        <v>1751</v>
      </c>
      <c r="Q21" s="53">
        <v>28.1466002250442</v>
      </c>
      <c r="R21" s="66" t="s">
        <v>75</v>
      </c>
      <c r="S21" s="53">
        <v>3.2149172158816901E-2</v>
      </c>
      <c r="T21" s="55">
        <v>192</v>
      </c>
      <c r="U21" s="51">
        <v>3.08632052724642</v>
      </c>
      <c r="V21" s="52">
        <v>222</v>
      </c>
      <c r="W21" s="56">
        <v>3.4584826296930999</v>
      </c>
      <c r="X21" s="28">
        <v>4221</v>
      </c>
      <c r="Y21" s="29">
        <v>100</v>
      </c>
    </row>
    <row r="22" spans="1:25" s="31" customFormat="1" ht="15" customHeight="1" x14ac:dyDescent="0.2">
      <c r="A22" s="26" t="s">
        <v>53</v>
      </c>
      <c r="B22" s="32" t="s">
        <v>6</v>
      </c>
      <c r="C22" s="57">
        <v>4160</v>
      </c>
      <c r="D22" s="58">
        <v>93</v>
      </c>
      <c r="E22" s="59">
        <v>2.2355769230769198</v>
      </c>
      <c r="F22" s="58">
        <v>4067</v>
      </c>
      <c r="G22" s="59">
        <v>97.764423076923094</v>
      </c>
      <c r="H22" s="58">
        <v>16</v>
      </c>
      <c r="I22" s="60">
        <v>0.39341037619867197</v>
      </c>
      <c r="J22" s="62">
        <v>13</v>
      </c>
      <c r="K22" s="60">
        <v>0.319645930661421</v>
      </c>
      <c r="L22" s="62">
        <v>236</v>
      </c>
      <c r="M22" s="60">
        <v>5.8028030489304196</v>
      </c>
      <c r="N22" s="62">
        <v>1392</v>
      </c>
      <c r="O22" s="60">
        <v>34.226702729284497</v>
      </c>
      <c r="P22" s="62">
        <v>2179</v>
      </c>
      <c r="Q22" s="60">
        <v>53.5775756085567</v>
      </c>
      <c r="R22" s="62">
        <v>4</v>
      </c>
      <c r="S22" s="60">
        <v>9.8352594049668104E-2</v>
      </c>
      <c r="T22" s="63">
        <v>227</v>
      </c>
      <c r="U22" s="59">
        <v>5.5815097123186597</v>
      </c>
      <c r="V22" s="58">
        <v>103</v>
      </c>
      <c r="W22" s="64">
        <v>2.4759615384615401</v>
      </c>
      <c r="X22" s="33">
        <v>1875</v>
      </c>
      <c r="Y22" s="34">
        <v>99.84</v>
      </c>
    </row>
    <row r="23" spans="1:25" s="31" customFormat="1" ht="15" customHeight="1" x14ac:dyDescent="0.2">
      <c r="A23" s="26" t="s">
        <v>53</v>
      </c>
      <c r="B23" s="35" t="s">
        <v>33</v>
      </c>
      <c r="C23" s="49">
        <v>1167</v>
      </c>
      <c r="D23" s="52">
        <v>6</v>
      </c>
      <c r="E23" s="51">
        <v>0.51413881748071999</v>
      </c>
      <c r="F23" s="52">
        <v>1161</v>
      </c>
      <c r="G23" s="51">
        <v>99.485861182519301</v>
      </c>
      <c r="H23" s="52">
        <v>12</v>
      </c>
      <c r="I23" s="53">
        <v>1.03359173126615</v>
      </c>
      <c r="J23" s="66" t="s">
        <v>75</v>
      </c>
      <c r="K23" s="53">
        <v>0.17226528854435799</v>
      </c>
      <c r="L23" s="54">
        <v>212</v>
      </c>
      <c r="M23" s="53">
        <v>18.260120585702001</v>
      </c>
      <c r="N23" s="54">
        <v>357</v>
      </c>
      <c r="O23" s="53">
        <v>30.749354005168001</v>
      </c>
      <c r="P23" s="54">
        <v>533</v>
      </c>
      <c r="Q23" s="53">
        <v>45.908699397071501</v>
      </c>
      <c r="R23" s="66" t="s">
        <v>75</v>
      </c>
      <c r="S23" s="53">
        <v>0.17226528854435799</v>
      </c>
      <c r="T23" s="55">
        <v>43</v>
      </c>
      <c r="U23" s="51">
        <v>3.7037037037037002</v>
      </c>
      <c r="V23" s="52">
        <v>44</v>
      </c>
      <c r="W23" s="56">
        <v>3.7703513281919498</v>
      </c>
      <c r="X23" s="28">
        <v>1458</v>
      </c>
      <c r="Y23" s="29">
        <v>100</v>
      </c>
    </row>
    <row r="24" spans="1:25" s="31" customFormat="1" ht="15" customHeight="1" x14ac:dyDescent="0.2">
      <c r="A24" s="26" t="s">
        <v>53</v>
      </c>
      <c r="B24" s="32" t="s">
        <v>7</v>
      </c>
      <c r="C24" s="57">
        <v>977</v>
      </c>
      <c r="D24" s="58">
        <v>11</v>
      </c>
      <c r="E24" s="59">
        <v>1.1258955987717501</v>
      </c>
      <c r="F24" s="58">
        <v>966</v>
      </c>
      <c r="G24" s="59">
        <v>98.874104401228294</v>
      </c>
      <c r="H24" s="58">
        <v>14</v>
      </c>
      <c r="I24" s="60">
        <v>1.4492753623188399</v>
      </c>
      <c r="J24" s="62">
        <v>4</v>
      </c>
      <c r="K24" s="60">
        <v>0.41407867494824002</v>
      </c>
      <c r="L24" s="62">
        <v>191</v>
      </c>
      <c r="M24" s="60">
        <v>19.772256728778501</v>
      </c>
      <c r="N24" s="62">
        <v>303</v>
      </c>
      <c r="O24" s="60">
        <v>31.366459627329199</v>
      </c>
      <c r="P24" s="62">
        <v>409</v>
      </c>
      <c r="Q24" s="60">
        <v>42.339544513457597</v>
      </c>
      <c r="R24" s="62">
        <v>0</v>
      </c>
      <c r="S24" s="60">
        <v>0</v>
      </c>
      <c r="T24" s="63">
        <v>45</v>
      </c>
      <c r="U24" s="59">
        <v>4.6583850931677002</v>
      </c>
      <c r="V24" s="58">
        <v>98</v>
      </c>
      <c r="W24" s="64">
        <v>10.0307062436029</v>
      </c>
      <c r="X24" s="33">
        <v>1389</v>
      </c>
      <c r="Y24" s="34">
        <v>99.856011519078507</v>
      </c>
    </row>
    <row r="25" spans="1:25" s="31" customFormat="1" ht="15" customHeight="1" x14ac:dyDescent="0.2">
      <c r="A25" s="26" t="s">
        <v>53</v>
      </c>
      <c r="B25" s="35" t="s">
        <v>34</v>
      </c>
      <c r="C25" s="49">
        <v>1474</v>
      </c>
      <c r="D25" s="52">
        <v>58</v>
      </c>
      <c r="E25" s="51">
        <v>3.9348710990501998</v>
      </c>
      <c r="F25" s="52">
        <v>1416</v>
      </c>
      <c r="G25" s="51">
        <v>96.065128900949802</v>
      </c>
      <c r="H25" s="65" t="s">
        <v>75</v>
      </c>
      <c r="I25" s="53">
        <v>0.14124293785310699</v>
      </c>
      <c r="J25" s="54">
        <v>4</v>
      </c>
      <c r="K25" s="53">
        <v>0.28248587570621497</v>
      </c>
      <c r="L25" s="54">
        <v>30</v>
      </c>
      <c r="M25" s="53">
        <v>2.1186440677966099</v>
      </c>
      <c r="N25" s="54">
        <v>465</v>
      </c>
      <c r="O25" s="53">
        <v>32.838983050847503</v>
      </c>
      <c r="P25" s="54">
        <v>867</v>
      </c>
      <c r="Q25" s="53">
        <v>61.228813559321999</v>
      </c>
      <c r="R25" s="66" t="s">
        <v>75</v>
      </c>
      <c r="S25" s="53">
        <v>0.14124293785310699</v>
      </c>
      <c r="T25" s="55">
        <v>46</v>
      </c>
      <c r="U25" s="51">
        <v>3.2485875706214702</v>
      </c>
      <c r="V25" s="52">
        <v>19</v>
      </c>
      <c r="W25" s="56">
        <v>1.28900949796472</v>
      </c>
      <c r="X25" s="28">
        <v>1417</v>
      </c>
      <c r="Y25" s="29">
        <v>100</v>
      </c>
    </row>
    <row r="26" spans="1:25" s="31" customFormat="1" ht="15" customHeight="1" x14ac:dyDescent="0.2">
      <c r="A26" s="26" t="s">
        <v>53</v>
      </c>
      <c r="B26" s="32" t="s">
        <v>35</v>
      </c>
      <c r="C26" s="57">
        <v>3466</v>
      </c>
      <c r="D26" s="58">
        <v>835</v>
      </c>
      <c r="E26" s="59">
        <v>24.091171379111401</v>
      </c>
      <c r="F26" s="58">
        <v>2631</v>
      </c>
      <c r="G26" s="59">
        <v>75.908828620888599</v>
      </c>
      <c r="H26" s="58">
        <v>28</v>
      </c>
      <c r="I26" s="60">
        <v>1.0642341315089301</v>
      </c>
      <c r="J26" s="62">
        <v>6</v>
      </c>
      <c r="K26" s="60">
        <v>0.22805017103762801</v>
      </c>
      <c r="L26" s="62">
        <v>33</v>
      </c>
      <c r="M26" s="60">
        <v>1.2542759407069599</v>
      </c>
      <c r="N26" s="62">
        <v>1934</v>
      </c>
      <c r="O26" s="60">
        <v>73.508171797795498</v>
      </c>
      <c r="P26" s="62">
        <v>610</v>
      </c>
      <c r="Q26" s="60">
        <v>23.1851007221589</v>
      </c>
      <c r="R26" s="61" t="s">
        <v>75</v>
      </c>
      <c r="S26" s="60">
        <v>7.6016723679209405E-2</v>
      </c>
      <c r="T26" s="63">
        <v>18</v>
      </c>
      <c r="U26" s="59">
        <v>0.68415051311288499</v>
      </c>
      <c r="V26" s="58">
        <v>17</v>
      </c>
      <c r="W26" s="64">
        <v>0.490478938257357</v>
      </c>
      <c r="X26" s="33">
        <v>1394</v>
      </c>
      <c r="Y26" s="34">
        <v>100</v>
      </c>
    </row>
    <row r="27" spans="1:25" s="31" customFormat="1" ht="15" customHeight="1" x14ac:dyDescent="0.2">
      <c r="A27" s="26" t="s">
        <v>53</v>
      </c>
      <c r="B27" s="35" t="s">
        <v>8</v>
      </c>
      <c r="C27" s="49">
        <v>478</v>
      </c>
      <c r="D27" s="52">
        <v>18</v>
      </c>
      <c r="E27" s="51">
        <v>3.7656903765690402</v>
      </c>
      <c r="F27" s="52">
        <v>460</v>
      </c>
      <c r="G27" s="51">
        <v>96.234309623431002</v>
      </c>
      <c r="H27" s="52">
        <v>7</v>
      </c>
      <c r="I27" s="53">
        <v>1.52173913043478</v>
      </c>
      <c r="J27" s="66" t="s">
        <v>75</v>
      </c>
      <c r="K27" s="53">
        <v>0.434782608695652</v>
      </c>
      <c r="L27" s="54">
        <v>13</v>
      </c>
      <c r="M27" s="53">
        <v>2.8260869565217401</v>
      </c>
      <c r="N27" s="54">
        <v>22</v>
      </c>
      <c r="O27" s="53">
        <v>4.7826086956521703</v>
      </c>
      <c r="P27" s="54">
        <v>409</v>
      </c>
      <c r="Q27" s="53">
        <v>88.913043478260903</v>
      </c>
      <c r="R27" s="54">
        <v>0</v>
      </c>
      <c r="S27" s="53">
        <v>0</v>
      </c>
      <c r="T27" s="55">
        <v>7</v>
      </c>
      <c r="U27" s="51">
        <v>1.52173913043478</v>
      </c>
      <c r="V27" s="52">
        <v>9</v>
      </c>
      <c r="W27" s="56">
        <v>1.8828451882845201</v>
      </c>
      <c r="X27" s="28">
        <v>595</v>
      </c>
      <c r="Y27" s="29">
        <v>98.823529411764696</v>
      </c>
    </row>
    <row r="28" spans="1:25" s="31" customFormat="1" ht="15" customHeight="1" x14ac:dyDescent="0.2">
      <c r="A28" s="26" t="s">
        <v>53</v>
      </c>
      <c r="B28" s="32" t="s">
        <v>36</v>
      </c>
      <c r="C28" s="57">
        <v>2516</v>
      </c>
      <c r="D28" s="58">
        <v>167</v>
      </c>
      <c r="E28" s="59">
        <v>6.6375198728139901</v>
      </c>
      <c r="F28" s="58">
        <v>2349</v>
      </c>
      <c r="G28" s="59">
        <v>93.362480127186004</v>
      </c>
      <c r="H28" s="58">
        <v>6</v>
      </c>
      <c r="I28" s="60">
        <v>0.25542784163473797</v>
      </c>
      <c r="J28" s="62">
        <v>12</v>
      </c>
      <c r="K28" s="60">
        <v>0.51085568326947595</v>
      </c>
      <c r="L28" s="62">
        <v>136</v>
      </c>
      <c r="M28" s="60">
        <v>5.7896977437207298</v>
      </c>
      <c r="N28" s="62">
        <v>1561</v>
      </c>
      <c r="O28" s="60">
        <v>66.453810131971096</v>
      </c>
      <c r="P28" s="62">
        <v>566</v>
      </c>
      <c r="Q28" s="60">
        <v>24.095359727543599</v>
      </c>
      <c r="R28" s="62">
        <v>5</v>
      </c>
      <c r="S28" s="60">
        <v>0.212856534695615</v>
      </c>
      <c r="T28" s="63">
        <v>63</v>
      </c>
      <c r="U28" s="59">
        <v>2.6819923371647501</v>
      </c>
      <c r="V28" s="58">
        <v>22</v>
      </c>
      <c r="W28" s="64">
        <v>0.87440381558028601</v>
      </c>
      <c r="X28" s="33">
        <v>1444</v>
      </c>
      <c r="Y28" s="34">
        <v>100</v>
      </c>
    </row>
    <row r="29" spans="1:25" s="31" customFormat="1" ht="15" customHeight="1" x14ac:dyDescent="0.2">
      <c r="A29" s="26" t="s">
        <v>53</v>
      </c>
      <c r="B29" s="35" t="s">
        <v>37</v>
      </c>
      <c r="C29" s="49">
        <v>3989</v>
      </c>
      <c r="D29" s="52">
        <v>235</v>
      </c>
      <c r="E29" s="51">
        <v>5.89120080220607</v>
      </c>
      <c r="F29" s="52">
        <v>3754</v>
      </c>
      <c r="G29" s="51">
        <v>94.1087991977939</v>
      </c>
      <c r="H29" s="52">
        <v>17</v>
      </c>
      <c r="I29" s="53">
        <v>0.45285029302077801</v>
      </c>
      <c r="J29" s="54">
        <v>46</v>
      </c>
      <c r="K29" s="53">
        <v>1.22535961640916</v>
      </c>
      <c r="L29" s="54">
        <v>1156</v>
      </c>
      <c r="M29" s="53">
        <v>30.793819925412901</v>
      </c>
      <c r="N29" s="54">
        <v>702</v>
      </c>
      <c r="O29" s="53">
        <v>18.700053276505098</v>
      </c>
      <c r="P29" s="54">
        <v>1634</v>
      </c>
      <c r="Q29" s="53">
        <v>43.526904635055899</v>
      </c>
      <c r="R29" s="66" t="s">
        <v>75</v>
      </c>
      <c r="S29" s="53">
        <v>5.3276505061267999E-2</v>
      </c>
      <c r="T29" s="55">
        <v>197</v>
      </c>
      <c r="U29" s="51">
        <v>5.2477357485349003</v>
      </c>
      <c r="V29" s="52">
        <v>305</v>
      </c>
      <c r="W29" s="56">
        <v>7.64602657307596</v>
      </c>
      <c r="X29" s="28">
        <v>1834</v>
      </c>
      <c r="Y29" s="29">
        <v>100</v>
      </c>
    </row>
    <row r="30" spans="1:25" s="31" customFormat="1" ht="15" customHeight="1" x14ac:dyDescent="0.2">
      <c r="A30" s="26" t="s">
        <v>53</v>
      </c>
      <c r="B30" s="32" t="s">
        <v>38</v>
      </c>
      <c r="C30" s="57">
        <v>6066</v>
      </c>
      <c r="D30" s="58">
        <v>117</v>
      </c>
      <c r="E30" s="59">
        <v>1.9287833827893199</v>
      </c>
      <c r="F30" s="58">
        <v>5949</v>
      </c>
      <c r="G30" s="59">
        <v>98.071216617210695</v>
      </c>
      <c r="H30" s="58">
        <v>74</v>
      </c>
      <c r="I30" s="60">
        <v>1.2439065389141</v>
      </c>
      <c r="J30" s="62">
        <v>22</v>
      </c>
      <c r="K30" s="60">
        <v>0.369810052109598</v>
      </c>
      <c r="L30" s="62">
        <v>289</v>
      </c>
      <c r="M30" s="60">
        <v>4.8579593208942704</v>
      </c>
      <c r="N30" s="62">
        <v>2794</v>
      </c>
      <c r="O30" s="60">
        <v>46.965876617919001</v>
      </c>
      <c r="P30" s="62">
        <v>2634</v>
      </c>
      <c r="Q30" s="60">
        <v>44.276348966212801</v>
      </c>
      <c r="R30" s="62">
        <v>4</v>
      </c>
      <c r="S30" s="60">
        <v>6.7238191292654195E-2</v>
      </c>
      <c r="T30" s="63">
        <v>132</v>
      </c>
      <c r="U30" s="59">
        <v>2.2188603126575899</v>
      </c>
      <c r="V30" s="58">
        <v>121</v>
      </c>
      <c r="W30" s="64">
        <v>1.9947246950214299</v>
      </c>
      <c r="X30" s="33">
        <v>3626</v>
      </c>
      <c r="Y30" s="34">
        <v>100</v>
      </c>
    </row>
    <row r="31" spans="1:25" s="31" customFormat="1" ht="15" customHeight="1" x14ac:dyDescent="0.2">
      <c r="A31" s="26" t="s">
        <v>53</v>
      </c>
      <c r="B31" s="35" t="s">
        <v>9</v>
      </c>
      <c r="C31" s="49">
        <v>2453</v>
      </c>
      <c r="D31" s="52">
        <v>21</v>
      </c>
      <c r="E31" s="51">
        <v>0.85609457806767197</v>
      </c>
      <c r="F31" s="52">
        <v>2432</v>
      </c>
      <c r="G31" s="51">
        <v>99.143905421932303</v>
      </c>
      <c r="H31" s="52">
        <v>142</v>
      </c>
      <c r="I31" s="53">
        <v>5.8388157894736796</v>
      </c>
      <c r="J31" s="54">
        <v>28</v>
      </c>
      <c r="K31" s="53">
        <v>1.1513157894736801</v>
      </c>
      <c r="L31" s="54">
        <v>176</v>
      </c>
      <c r="M31" s="53">
        <v>7.2368421052631602</v>
      </c>
      <c r="N31" s="54">
        <v>1140</v>
      </c>
      <c r="O31" s="53">
        <v>46.875</v>
      </c>
      <c r="P31" s="54">
        <v>860</v>
      </c>
      <c r="Q31" s="53">
        <v>35.3618421052632</v>
      </c>
      <c r="R31" s="66" t="s">
        <v>75</v>
      </c>
      <c r="S31" s="53">
        <v>8.2236842105263205E-2</v>
      </c>
      <c r="T31" s="55">
        <v>84</v>
      </c>
      <c r="U31" s="51">
        <v>3.45394736842105</v>
      </c>
      <c r="V31" s="52">
        <v>98</v>
      </c>
      <c r="W31" s="56">
        <v>3.99510803098247</v>
      </c>
      <c r="X31" s="28">
        <v>2077</v>
      </c>
      <c r="Y31" s="29">
        <v>99.133365430910004</v>
      </c>
    </row>
    <row r="32" spans="1:25" s="31" customFormat="1" ht="15" customHeight="1" x14ac:dyDescent="0.2">
      <c r="A32" s="26" t="s">
        <v>53</v>
      </c>
      <c r="B32" s="32" t="s">
        <v>39</v>
      </c>
      <c r="C32" s="57">
        <v>1545</v>
      </c>
      <c r="D32" s="58">
        <v>4</v>
      </c>
      <c r="E32" s="59">
        <v>0.25889967637540501</v>
      </c>
      <c r="F32" s="58">
        <v>1541</v>
      </c>
      <c r="G32" s="59">
        <v>99.741100323624593</v>
      </c>
      <c r="H32" s="58">
        <v>0</v>
      </c>
      <c r="I32" s="60">
        <v>0</v>
      </c>
      <c r="J32" s="61" t="s">
        <v>75</v>
      </c>
      <c r="K32" s="60">
        <v>0.129785853341986</v>
      </c>
      <c r="L32" s="62">
        <v>8</v>
      </c>
      <c r="M32" s="60">
        <v>0.51914341336794301</v>
      </c>
      <c r="N32" s="62">
        <v>1181</v>
      </c>
      <c r="O32" s="60">
        <v>76.6385463984426</v>
      </c>
      <c r="P32" s="62">
        <v>350</v>
      </c>
      <c r="Q32" s="60">
        <v>22.712524334847501</v>
      </c>
      <c r="R32" s="62">
        <v>0</v>
      </c>
      <c r="S32" s="60">
        <v>0</v>
      </c>
      <c r="T32" s="63">
        <v>0</v>
      </c>
      <c r="U32" s="59">
        <v>0</v>
      </c>
      <c r="V32" s="58">
        <v>5</v>
      </c>
      <c r="W32" s="64">
        <v>0.32362459546925598</v>
      </c>
      <c r="X32" s="33">
        <v>973</v>
      </c>
      <c r="Y32" s="34">
        <v>100</v>
      </c>
    </row>
    <row r="33" spans="1:25" s="31" customFormat="1" ht="15" customHeight="1" x14ac:dyDescent="0.2">
      <c r="A33" s="26" t="s">
        <v>53</v>
      </c>
      <c r="B33" s="35" t="s">
        <v>23</v>
      </c>
      <c r="C33" s="49">
        <v>2672</v>
      </c>
      <c r="D33" s="52">
        <v>55</v>
      </c>
      <c r="E33" s="51">
        <v>2.05838323353293</v>
      </c>
      <c r="F33" s="52">
        <v>2617</v>
      </c>
      <c r="G33" s="51">
        <v>97.941616766467106</v>
      </c>
      <c r="H33" s="52">
        <v>13</v>
      </c>
      <c r="I33" s="53">
        <v>0.49675200611387099</v>
      </c>
      <c r="J33" s="54">
        <v>11</v>
      </c>
      <c r="K33" s="53">
        <v>0.420328620557891</v>
      </c>
      <c r="L33" s="54">
        <v>69</v>
      </c>
      <c r="M33" s="53">
        <v>2.6366068016813098</v>
      </c>
      <c r="N33" s="54">
        <v>1300</v>
      </c>
      <c r="O33" s="53">
        <v>49.675200611387098</v>
      </c>
      <c r="P33" s="54">
        <v>1185</v>
      </c>
      <c r="Q33" s="53">
        <v>45.280855941918198</v>
      </c>
      <c r="R33" s="66" t="s">
        <v>75</v>
      </c>
      <c r="S33" s="53">
        <v>7.6423385555980106E-2</v>
      </c>
      <c r="T33" s="55">
        <v>37</v>
      </c>
      <c r="U33" s="51">
        <v>1.4138326327856301</v>
      </c>
      <c r="V33" s="52">
        <v>21</v>
      </c>
      <c r="W33" s="56">
        <v>0.78592814371257502</v>
      </c>
      <c r="X33" s="28">
        <v>2312</v>
      </c>
      <c r="Y33" s="29">
        <v>100</v>
      </c>
    </row>
    <row r="34" spans="1:25" s="31" customFormat="1" ht="15" customHeight="1" x14ac:dyDescent="0.2">
      <c r="A34" s="26" t="s">
        <v>53</v>
      </c>
      <c r="B34" s="32" t="s">
        <v>10</v>
      </c>
      <c r="C34" s="57">
        <v>277</v>
      </c>
      <c r="D34" s="58">
        <v>6</v>
      </c>
      <c r="E34" s="59">
        <v>2.16606498194946</v>
      </c>
      <c r="F34" s="58">
        <v>271</v>
      </c>
      <c r="G34" s="59">
        <v>97.833935018050497</v>
      </c>
      <c r="H34" s="58">
        <v>83</v>
      </c>
      <c r="I34" s="60">
        <v>30.6273062730627</v>
      </c>
      <c r="J34" s="62">
        <v>0</v>
      </c>
      <c r="K34" s="60">
        <v>0</v>
      </c>
      <c r="L34" s="62">
        <v>7</v>
      </c>
      <c r="M34" s="60">
        <v>2.5830258302583</v>
      </c>
      <c r="N34" s="62">
        <v>4</v>
      </c>
      <c r="O34" s="60">
        <v>1.4760147601475999</v>
      </c>
      <c r="P34" s="62">
        <v>175</v>
      </c>
      <c r="Q34" s="60">
        <v>64.575645756457604</v>
      </c>
      <c r="R34" s="62">
        <v>0</v>
      </c>
      <c r="S34" s="60">
        <v>0</v>
      </c>
      <c r="T34" s="69" t="s">
        <v>75</v>
      </c>
      <c r="U34" s="59">
        <v>0.73800738007380096</v>
      </c>
      <c r="V34" s="58">
        <v>12</v>
      </c>
      <c r="W34" s="64">
        <v>4.3321299638989199</v>
      </c>
      <c r="X34" s="33">
        <v>781</v>
      </c>
      <c r="Y34" s="34">
        <v>99.231754161331594</v>
      </c>
    </row>
    <row r="35" spans="1:25" s="31" customFormat="1" ht="15" customHeight="1" x14ac:dyDescent="0.2">
      <c r="A35" s="26" t="s">
        <v>53</v>
      </c>
      <c r="B35" s="35" t="s">
        <v>40</v>
      </c>
      <c r="C35" s="49">
        <v>823</v>
      </c>
      <c r="D35" s="52">
        <v>7</v>
      </c>
      <c r="E35" s="51">
        <v>0.85054678007290396</v>
      </c>
      <c r="F35" s="52">
        <v>816</v>
      </c>
      <c r="G35" s="51">
        <v>99.149453219927096</v>
      </c>
      <c r="H35" s="52">
        <v>46</v>
      </c>
      <c r="I35" s="53">
        <v>5.6372549019607803</v>
      </c>
      <c r="J35" s="54">
        <v>4</v>
      </c>
      <c r="K35" s="53">
        <v>0.49019607843137297</v>
      </c>
      <c r="L35" s="54">
        <v>92</v>
      </c>
      <c r="M35" s="53">
        <v>11.2745098039216</v>
      </c>
      <c r="N35" s="54">
        <v>255</v>
      </c>
      <c r="O35" s="53">
        <v>31.25</v>
      </c>
      <c r="P35" s="54">
        <v>383</v>
      </c>
      <c r="Q35" s="53">
        <v>46.936274509803901</v>
      </c>
      <c r="R35" s="66" t="s">
        <v>75</v>
      </c>
      <c r="S35" s="53">
        <v>0.24509803921568599</v>
      </c>
      <c r="T35" s="55">
        <v>34</v>
      </c>
      <c r="U35" s="51">
        <v>4.1666666666666696</v>
      </c>
      <c r="V35" s="52">
        <v>13</v>
      </c>
      <c r="W35" s="56">
        <v>1.57958687727825</v>
      </c>
      <c r="X35" s="28">
        <v>1073</v>
      </c>
      <c r="Y35" s="29">
        <v>100</v>
      </c>
    </row>
    <row r="36" spans="1:25" s="31" customFormat="1" ht="15" customHeight="1" x14ac:dyDescent="0.2">
      <c r="A36" s="26" t="s">
        <v>53</v>
      </c>
      <c r="B36" s="32" t="s">
        <v>41</v>
      </c>
      <c r="C36" s="57">
        <v>1633</v>
      </c>
      <c r="D36" s="68" t="s">
        <v>75</v>
      </c>
      <c r="E36" s="59">
        <v>0.122473974280465</v>
      </c>
      <c r="F36" s="58">
        <v>1631</v>
      </c>
      <c r="G36" s="59">
        <v>99.877526025719504</v>
      </c>
      <c r="H36" s="58">
        <v>23</v>
      </c>
      <c r="I36" s="60">
        <v>1.4101778050275899</v>
      </c>
      <c r="J36" s="62">
        <v>9</v>
      </c>
      <c r="K36" s="60">
        <v>0.551808706315144</v>
      </c>
      <c r="L36" s="62">
        <v>570</v>
      </c>
      <c r="M36" s="60">
        <v>34.947884733292497</v>
      </c>
      <c r="N36" s="62">
        <v>528</v>
      </c>
      <c r="O36" s="60">
        <v>32.372777437155101</v>
      </c>
      <c r="P36" s="62">
        <v>402</v>
      </c>
      <c r="Q36" s="60">
        <v>24.6474555487431</v>
      </c>
      <c r="R36" s="62">
        <v>12</v>
      </c>
      <c r="S36" s="60">
        <v>0.73574494175352501</v>
      </c>
      <c r="T36" s="63">
        <v>87</v>
      </c>
      <c r="U36" s="59">
        <v>5.33415082771306</v>
      </c>
      <c r="V36" s="58">
        <v>280</v>
      </c>
      <c r="W36" s="64">
        <v>17.146356399265201</v>
      </c>
      <c r="X36" s="33">
        <v>649</v>
      </c>
      <c r="Y36" s="34">
        <v>100</v>
      </c>
    </row>
    <row r="37" spans="1:25" s="31" customFormat="1" ht="15" customHeight="1" x14ac:dyDescent="0.2">
      <c r="A37" s="26" t="s">
        <v>53</v>
      </c>
      <c r="B37" s="35" t="s">
        <v>11</v>
      </c>
      <c r="C37" s="49">
        <v>787</v>
      </c>
      <c r="D37" s="52">
        <v>98</v>
      </c>
      <c r="E37" s="51">
        <v>12.452350698856399</v>
      </c>
      <c r="F37" s="52">
        <v>689</v>
      </c>
      <c r="G37" s="51">
        <v>87.547649301143593</v>
      </c>
      <c r="H37" s="65" t="s">
        <v>75</v>
      </c>
      <c r="I37" s="53">
        <v>0.290275761973875</v>
      </c>
      <c r="J37" s="66" t="s">
        <v>75</v>
      </c>
      <c r="K37" s="53">
        <v>0.290275761973875</v>
      </c>
      <c r="L37" s="54">
        <v>35</v>
      </c>
      <c r="M37" s="53">
        <v>5.0798258345428202</v>
      </c>
      <c r="N37" s="54">
        <v>32</v>
      </c>
      <c r="O37" s="53">
        <v>4.644412191582</v>
      </c>
      <c r="P37" s="54">
        <v>612</v>
      </c>
      <c r="Q37" s="53">
        <v>88.824383164005795</v>
      </c>
      <c r="R37" s="54">
        <v>0</v>
      </c>
      <c r="S37" s="53">
        <v>0</v>
      </c>
      <c r="T37" s="55">
        <v>6</v>
      </c>
      <c r="U37" s="51">
        <v>0.87082728592162595</v>
      </c>
      <c r="V37" s="52">
        <v>14</v>
      </c>
      <c r="W37" s="56">
        <v>1.77890724269377</v>
      </c>
      <c r="X37" s="28">
        <v>478</v>
      </c>
      <c r="Y37" s="29">
        <v>98.535564853556494</v>
      </c>
    </row>
    <row r="38" spans="1:25" s="31" customFormat="1" ht="15" customHeight="1" x14ac:dyDescent="0.2">
      <c r="A38" s="26" t="s">
        <v>53</v>
      </c>
      <c r="B38" s="32" t="s">
        <v>12</v>
      </c>
      <c r="C38" s="57">
        <v>4186</v>
      </c>
      <c r="D38" s="58">
        <v>72</v>
      </c>
      <c r="E38" s="59">
        <v>1.72001911132346</v>
      </c>
      <c r="F38" s="58">
        <v>4114</v>
      </c>
      <c r="G38" s="59">
        <v>98.279980888676505</v>
      </c>
      <c r="H38" s="58">
        <v>7</v>
      </c>
      <c r="I38" s="60">
        <v>0.17015070491006301</v>
      </c>
      <c r="J38" s="62">
        <v>31</v>
      </c>
      <c r="K38" s="60">
        <v>0.75352455031599397</v>
      </c>
      <c r="L38" s="62">
        <v>1000</v>
      </c>
      <c r="M38" s="60">
        <v>24.307243558580499</v>
      </c>
      <c r="N38" s="62">
        <v>1816</v>
      </c>
      <c r="O38" s="60">
        <v>44.141954302382103</v>
      </c>
      <c r="P38" s="62">
        <v>1218</v>
      </c>
      <c r="Q38" s="60">
        <v>29.606222654351001</v>
      </c>
      <c r="R38" s="62">
        <v>5</v>
      </c>
      <c r="S38" s="60">
        <v>0.121536217792902</v>
      </c>
      <c r="T38" s="63">
        <v>37</v>
      </c>
      <c r="U38" s="59">
        <v>0.89936801166747704</v>
      </c>
      <c r="V38" s="58">
        <v>34</v>
      </c>
      <c r="W38" s="64">
        <v>0.81223124701385596</v>
      </c>
      <c r="X38" s="33">
        <v>2538</v>
      </c>
      <c r="Y38" s="34">
        <v>100</v>
      </c>
    </row>
    <row r="39" spans="1:25" s="31" customFormat="1" ht="15" customHeight="1" x14ac:dyDescent="0.2">
      <c r="A39" s="26" t="s">
        <v>53</v>
      </c>
      <c r="B39" s="35" t="s">
        <v>13</v>
      </c>
      <c r="C39" s="49">
        <v>997</v>
      </c>
      <c r="D39" s="52">
        <v>15</v>
      </c>
      <c r="E39" s="51">
        <v>1.5045135406218699</v>
      </c>
      <c r="F39" s="52">
        <v>982</v>
      </c>
      <c r="G39" s="51">
        <v>98.4954864593781</v>
      </c>
      <c r="H39" s="52">
        <v>138</v>
      </c>
      <c r="I39" s="53">
        <v>14.052953156822801</v>
      </c>
      <c r="J39" s="54">
        <v>4</v>
      </c>
      <c r="K39" s="53">
        <v>0.40733197556008099</v>
      </c>
      <c r="L39" s="54">
        <v>645</v>
      </c>
      <c r="M39" s="53">
        <v>65.682281059063101</v>
      </c>
      <c r="N39" s="54">
        <v>40</v>
      </c>
      <c r="O39" s="53">
        <v>4.0733197556008101</v>
      </c>
      <c r="P39" s="54">
        <v>140</v>
      </c>
      <c r="Q39" s="53">
        <v>14.256619144602899</v>
      </c>
      <c r="R39" s="54">
        <v>0</v>
      </c>
      <c r="S39" s="53">
        <v>0</v>
      </c>
      <c r="T39" s="55">
        <v>15</v>
      </c>
      <c r="U39" s="51">
        <v>1.52749490835031</v>
      </c>
      <c r="V39" s="52">
        <v>185</v>
      </c>
      <c r="W39" s="56">
        <v>18.555667001002998</v>
      </c>
      <c r="X39" s="28">
        <v>853</v>
      </c>
      <c r="Y39" s="29">
        <v>98.827667057444302</v>
      </c>
    </row>
    <row r="40" spans="1:25" s="31" customFormat="1" ht="15" customHeight="1" x14ac:dyDescent="0.2">
      <c r="A40" s="26" t="s">
        <v>53</v>
      </c>
      <c r="B40" s="32" t="s">
        <v>14</v>
      </c>
      <c r="C40" s="57">
        <v>6653</v>
      </c>
      <c r="D40" s="58">
        <v>306</v>
      </c>
      <c r="E40" s="59">
        <v>4.5994288290996499</v>
      </c>
      <c r="F40" s="58">
        <v>6347</v>
      </c>
      <c r="G40" s="59">
        <v>95.400571170900307</v>
      </c>
      <c r="H40" s="58">
        <v>57</v>
      </c>
      <c r="I40" s="60">
        <v>0.89806207657160897</v>
      </c>
      <c r="J40" s="62">
        <v>22</v>
      </c>
      <c r="K40" s="60">
        <v>0.34662045060658597</v>
      </c>
      <c r="L40" s="62">
        <v>984</v>
      </c>
      <c r="M40" s="60">
        <v>15.5033874271309</v>
      </c>
      <c r="N40" s="62">
        <v>2452</v>
      </c>
      <c r="O40" s="60">
        <v>38.6324247676067</v>
      </c>
      <c r="P40" s="62">
        <v>2738</v>
      </c>
      <c r="Q40" s="60">
        <v>43.138490625492402</v>
      </c>
      <c r="R40" s="61" t="s">
        <v>75</v>
      </c>
      <c r="S40" s="60">
        <v>3.1510950055144198E-2</v>
      </c>
      <c r="T40" s="63">
        <v>92</v>
      </c>
      <c r="U40" s="59">
        <v>1.44950370253663</v>
      </c>
      <c r="V40" s="58">
        <v>175</v>
      </c>
      <c r="W40" s="64">
        <v>2.6303923042236601</v>
      </c>
      <c r="X40" s="33">
        <v>4864</v>
      </c>
      <c r="Y40" s="34">
        <v>99.876644736842096</v>
      </c>
    </row>
    <row r="41" spans="1:25" s="31" customFormat="1" ht="15" customHeight="1" x14ac:dyDescent="0.2">
      <c r="A41" s="26" t="s">
        <v>53</v>
      </c>
      <c r="B41" s="35" t="s">
        <v>15</v>
      </c>
      <c r="C41" s="49">
        <v>5544</v>
      </c>
      <c r="D41" s="52">
        <v>156</v>
      </c>
      <c r="E41" s="51">
        <v>2.8138528138528098</v>
      </c>
      <c r="F41" s="52">
        <v>5388</v>
      </c>
      <c r="G41" s="51">
        <v>97.186147186147195</v>
      </c>
      <c r="H41" s="52">
        <v>168</v>
      </c>
      <c r="I41" s="53">
        <v>3.1180400890868598</v>
      </c>
      <c r="J41" s="54">
        <v>6</v>
      </c>
      <c r="K41" s="53">
        <v>0.111358574610245</v>
      </c>
      <c r="L41" s="54">
        <v>348</v>
      </c>
      <c r="M41" s="53">
        <v>6.4587973273942101</v>
      </c>
      <c r="N41" s="54">
        <v>2971</v>
      </c>
      <c r="O41" s="53">
        <v>55.141054194506303</v>
      </c>
      <c r="P41" s="54">
        <v>1667</v>
      </c>
      <c r="Q41" s="53">
        <v>30.9391239792131</v>
      </c>
      <c r="R41" s="54">
        <v>5</v>
      </c>
      <c r="S41" s="53">
        <v>9.2798812175204207E-2</v>
      </c>
      <c r="T41" s="55">
        <v>223</v>
      </c>
      <c r="U41" s="51">
        <v>4.1388270230141098</v>
      </c>
      <c r="V41" s="52">
        <v>129</v>
      </c>
      <c r="W41" s="56">
        <v>2.32683982683983</v>
      </c>
      <c r="X41" s="28">
        <v>2535</v>
      </c>
      <c r="Y41" s="29">
        <v>99.960552268244598</v>
      </c>
    </row>
    <row r="42" spans="1:25" s="31" customFormat="1" ht="15" customHeight="1" x14ac:dyDescent="0.2">
      <c r="A42" s="26" t="s">
        <v>53</v>
      </c>
      <c r="B42" s="32" t="s">
        <v>16</v>
      </c>
      <c r="C42" s="57">
        <v>104</v>
      </c>
      <c r="D42" s="58">
        <v>6</v>
      </c>
      <c r="E42" s="59">
        <v>5.7692307692307701</v>
      </c>
      <c r="F42" s="58">
        <v>98</v>
      </c>
      <c r="G42" s="59">
        <v>94.230769230769198</v>
      </c>
      <c r="H42" s="58">
        <v>53</v>
      </c>
      <c r="I42" s="60">
        <v>54.081632653061199</v>
      </c>
      <c r="J42" s="62">
        <v>0</v>
      </c>
      <c r="K42" s="60">
        <v>0</v>
      </c>
      <c r="L42" s="61" t="s">
        <v>75</v>
      </c>
      <c r="M42" s="60">
        <v>2.0408163265306101</v>
      </c>
      <c r="N42" s="61" t="s">
        <v>75</v>
      </c>
      <c r="O42" s="60">
        <v>2.0408163265306101</v>
      </c>
      <c r="P42" s="62">
        <v>39</v>
      </c>
      <c r="Q42" s="60">
        <v>39.7959183673469</v>
      </c>
      <c r="R42" s="61" t="s">
        <v>75</v>
      </c>
      <c r="S42" s="60">
        <v>2.0408163265306101</v>
      </c>
      <c r="T42" s="63">
        <v>0</v>
      </c>
      <c r="U42" s="59">
        <v>0</v>
      </c>
      <c r="V42" s="58">
        <v>15</v>
      </c>
      <c r="W42" s="64">
        <v>14.4230769230769</v>
      </c>
      <c r="X42" s="33">
        <v>468</v>
      </c>
      <c r="Y42" s="34">
        <v>99.572649572649595</v>
      </c>
    </row>
    <row r="43" spans="1:25" s="31" customFormat="1" ht="15" customHeight="1" x14ac:dyDescent="0.2">
      <c r="A43" s="26" t="s">
        <v>53</v>
      </c>
      <c r="B43" s="35" t="s">
        <v>17</v>
      </c>
      <c r="C43" s="49">
        <v>7101</v>
      </c>
      <c r="D43" s="52">
        <v>248</v>
      </c>
      <c r="E43" s="51">
        <v>3.4924658498803001</v>
      </c>
      <c r="F43" s="52">
        <v>6853</v>
      </c>
      <c r="G43" s="51">
        <v>96.507534150119696</v>
      </c>
      <c r="H43" s="52">
        <v>14</v>
      </c>
      <c r="I43" s="53">
        <v>0.20429009193054101</v>
      </c>
      <c r="J43" s="54">
        <v>18</v>
      </c>
      <c r="K43" s="53">
        <v>0.26265868962498201</v>
      </c>
      <c r="L43" s="54">
        <v>245</v>
      </c>
      <c r="M43" s="53">
        <v>3.5750766087844701</v>
      </c>
      <c r="N43" s="54">
        <v>3228</v>
      </c>
      <c r="O43" s="53">
        <v>47.1034583394134</v>
      </c>
      <c r="P43" s="54">
        <v>2956</v>
      </c>
      <c r="Q43" s="53">
        <v>43.134393696191502</v>
      </c>
      <c r="R43" s="66" t="s">
        <v>75</v>
      </c>
      <c r="S43" s="53">
        <v>2.9184298847220201E-2</v>
      </c>
      <c r="T43" s="55">
        <v>390</v>
      </c>
      <c r="U43" s="51">
        <v>5.69093827520794</v>
      </c>
      <c r="V43" s="52">
        <v>85</v>
      </c>
      <c r="W43" s="56">
        <v>1.1970145049993</v>
      </c>
      <c r="X43" s="28">
        <v>3702</v>
      </c>
      <c r="Y43" s="29">
        <v>99.891950297136702</v>
      </c>
    </row>
    <row r="44" spans="1:25" s="31" customFormat="1" ht="15" customHeight="1" x14ac:dyDescent="0.2">
      <c r="A44" s="26" t="s">
        <v>53</v>
      </c>
      <c r="B44" s="32" t="s">
        <v>18</v>
      </c>
      <c r="C44" s="57">
        <v>1808</v>
      </c>
      <c r="D44" s="58">
        <v>18</v>
      </c>
      <c r="E44" s="59">
        <v>0.99557522123893805</v>
      </c>
      <c r="F44" s="58">
        <v>1790</v>
      </c>
      <c r="G44" s="59">
        <v>99.004424778761106</v>
      </c>
      <c r="H44" s="58">
        <v>305</v>
      </c>
      <c r="I44" s="60">
        <v>17.039106145251399</v>
      </c>
      <c r="J44" s="62">
        <v>7</v>
      </c>
      <c r="K44" s="60">
        <v>0.39106145251396601</v>
      </c>
      <c r="L44" s="62">
        <v>196</v>
      </c>
      <c r="M44" s="60">
        <v>10.9497206703911</v>
      </c>
      <c r="N44" s="62">
        <v>530</v>
      </c>
      <c r="O44" s="60">
        <v>29.608938547486002</v>
      </c>
      <c r="P44" s="62">
        <v>704</v>
      </c>
      <c r="Q44" s="60">
        <v>39.329608938547501</v>
      </c>
      <c r="R44" s="62">
        <v>0</v>
      </c>
      <c r="S44" s="60">
        <v>0</v>
      </c>
      <c r="T44" s="63">
        <v>48</v>
      </c>
      <c r="U44" s="59">
        <v>2.6815642458100601</v>
      </c>
      <c r="V44" s="58">
        <v>113</v>
      </c>
      <c r="W44" s="64">
        <v>6.25</v>
      </c>
      <c r="X44" s="33">
        <v>1774</v>
      </c>
      <c r="Y44" s="34">
        <v>95.152198421646005</v>
      </c>
    </row>
    <row r="45" spans="1:25" s="31" customFormat="1" ht="15" customHeight="1" x14ac:dyDescent="0.2">
      <c r="A45" s="26" t="s">
        <v>53</v>
      </c>
      <c r="B45" s="35" t="s">
        <v>42</v>
      </c>
      <c r="C45" s="49">
        <v>1374</v>
      </c>
      <c r="D45" s="52">
        <v>42</v>
      </c>
      <c r="E45" s="51">
        <v>3.05676855895197</v>
      </c>
      <c r="F45" s="52">
        <v>1332</v>
      </c>
      <c r="G45" s="51">
        <v>96.943231441047999</v>
      </c>
      <c r="H45" s="52">
        <v>46</v>
      </c>
      <c r="I45" s="53">
        <v>3.45345345345345</v>
      </c>
      <c r="J45" s="54">
        <v>11</v>
      </c>
      <c r="K45" s="53">
        <v>0.82582582582582598</v>
      </c>
      <c r="L45" s="54">
        <v>333</v>
      </c>
      <c r="M45" s="53">
        <v>25</v>
      </c>
      <c r="N45" s="54">
        <v>123</v>
      </c>
      <c r="O45" s="53">
        <v>9.2342342342342292</v>
      </c>
      <c r="P45" s="54">
        <v>753</v>
      </c>
      <c r="Q45" s="53">
        <v>56.531531531531499</v>
      </c>
      <c r="R45" s="54">
        <v>5</v>
      </c>
      <c r="S45" s="53">
        <v>0.37537537537537502</v>
      </c>
      <c r="T45" s="55">
        <v>61</v>
      </c>
      <c r="U45" s="51">
        <v>4.5795795795795797</v>
      </c>
      <c r="V45" s="52">
        <v>110</v>
      </c>
      <c r="W45" s="56">
        <v>8.0058224163027596</v>
      </c>
      <c r="X45" s="28">
        <v>1312</v>
      </c>
      <c r="Y45" s="29">
        <v>100</v>
      </c>
    </row>
    <row r="46" spans="1:25" s="31" customFormat="1" ht="15" customHeight="1" x14ac:dyDescent="0.2">
      <c r="A46" s="26" t="s">
        <v>53</v>
      </c>
      <c r="B46" s="32" t="s">
        <v>19</v>
      </c>
      <c r="C46" s="57">
        <v>6310</v>
      </c>
      <c r="D46" s="58">
        <v>120</v>
      </c>
      <c r="E46" s="59">
        <v>1.90174326465927</v>
      </c>
      <c r="F46" s="58">
        <v>6190</v>
      </c>
      <c r="G46" s="59">
        <v>98.098256735340698</v>
      </c>
      <c r="H46" s="58">
        <v>14</v>
      </c>
      <c r="I46" s="60">
        <v>0.22617124394184199</v>
      </c>
      <c r="J46" s="62">
        <v>14</v>
      </c>
      <c r="K46" s="60">
        <v>0.22617124394184199</v>
      </c>
      <c r="L46" s="62">
        <v>812</v>
      </c>
      <c r="M46" s="60">
        <v>13.117932148626799</v>
      </c>
      <c r="N46" s="62">
        <v>2545</v>
      </c>
      <c r="O46" s="60">
        <v>41.114701130856197</v>
      </c>
      <c r="P46" s="62">
        <v>2655</v>
      </c>
      <c r="Q46" s="60">
        <v>42.891760904685</v>
      </c>
      <c r="R46" s="61" t="s">
        <v>75</v>
      </c>
      <c r="S46" s="60">
        <v>3.2310177705977397E-2</v>
      </c>
      <c r="T46" s="63">
        <v>148</v>
      </c>
      <c r="U46" s="59">
        <v>2.3909531502423298</v>
      </c>
      <c r="V46" s="58">
        <v>131</v>
      </c>
      <c r="W46" s="64">
        <v>2.07606973058637</v>
      </c>
      <c r="X46" s="33">
        <v>3220</v>
      </c>
      <c r="Y46" s="34">
        <v>99.596273291925499</v>
      </c>
    </row>
    <row r="47" spans="1:25" s="31" customFormat="1" ht="15" customHeight="1" x14ac:dyDescent="0.2">
      <c r="A47" s="26" t="s">
        <v>53</v>
      </c>
      <c r="B47" s="35" t="s">
        <v>43</v>
      </c>
      <c r="C47" s="49">
        <v>737</v>
      </c>
      <c r="D47" s="52">
        <v>16</v>
      </c>
      <c r="E47" s="51">
        <v>2.1709633649932201</v>
      </c>
      <c r="F47" s="52">
        <v>721</v>
      </c>
      <c r="G47" s="51">
        <v>97.829036635006801</v>
      </c>
      <c r="H47" s="52">
        <v>12</v>
      </c>
      <c r="I47" s="53">
        <v>1.6643550624133101</v>
      </c>
      <c r="J47" s="54">
        <v>4</v>
      </c>
      <c r="K47" s="53">
        <v>0.55478502080443803</v>
      </c>
      <c r="L47" s="54">
        <v>210</v>
      </c>
      <c r="M47" s="53">
        <v>29.126213592233</v>
      </c>
      <c r="N47" s="54">
        <v>122</v>
      </c>
      <c r="O47" s="53">
        <v>16.920943134535399</v>
      </c>
      <c r="P47" s="54">
        <v>336</v>
      </c>
      <c r="Q47" s="53">
        <v>46.601941747572802</v>
      </c>
      <c r="R47" s="54">
        <v>5</v>
      </c>
      <c r="S47" s="53">
        <v>0.69348127600554799</v>
      </c>
      <c r="T47" s="55">
        <v>32</v>
      </c>
      <c r="U47" s="51">
        <v>4.4382801664355096</v>
      </c>
      <c r="V47" s="52">
        <v>11</v>
      </c>
      <c r="W47" s="56">
        <v>1.4925373134328399</v>
      </c>
      <c r="X47" s="28">
        <v>291</v>
      </c>
      <c r="Y47" s="29">
        <v>100</v>
      </c>
    </row>
    <row r="48" spans="1:25" s="31" customFormat="1" ht="15" customHeight="1" x14ac:dyDescent="0.2">
      <c r="A48" s="26" t="s">
        <v>53</v>
      </c>
      <c r="B48" s="32" t="s">
        <v>20</v>
      </c>
      <c r="C48" s="57">
        <v>3321</v>
      </c>
      <c r="D48" s="58">
        <v>173</v>
      </c>
      <c r="E48" s="59">
        <v>5.20927431496537</v>
      </c>
      <c r="F48" s="58">
        <v>3148</v>
      </c>
      <c r="G48" s="59">
        <v>94.790725685034602</v>
      </c>
      <c r="H48" s="58">
        <v>15</v>
      </c>
      <c r="I48" s="60">
        <v>0.476493011435832</v>
      </c>
      <c r="J48" s="61" t="s">
        <v>75</v>
      </c>
      <c r="K48" s="60">
        <v>6.3532401524777599E-2</v>
      </c>
      <c r="L48" s="62">
        <v>85</v>
      </c>
      <c r="M48" s="60">
        <v>2.7001270648030502</v>
      </c>
      <c r="N48" s="62">
        <v>2009</v>
      </c>
      <c r="O48" s="60">
        <v>63.818297331639101</v>
      </c>
      <c r="P48" s="62">
        <v>968</v>
      </c>
      <c r="Q48" s="60">
        <v>30.7496823379924</v>
      </c>
      <c r="R48" s="62">
        <v>6</v>
      </c>
      <c r="S48" s="60">
        <v>0.19059720457433299</v>
      </c>
      <c r="T48" s="63">
        <v>63</v>
      </c>
      <c r="U48" s="59">
        <v>2.0012706480304998</v>
      </c>
      <c r="V48" s="58">
        <v>47</v>
      </c>
      <c r="W48" s="64">
        <v>1.41523637458597</v>
      </c>
      <c r="X48" s="33">
        <v>1219</v>
      </c>
      <c r="Y48" s="34">
        <v>100</v>
      </c>
    </row>
    <row r="49" spans="1:25" s="31" customFormat="1" ht="15" customHeight="1" x14ac:dyDescent="0.2">
      <c r="A49" s="26" t="s">
        <v>53</v>
      </c>
      <c r="B49" s="35" t="s">
        <v>44</v>
      </c>
      <c r="C49" s="49">
        <v>205</v>
      </c>
      <c r="D49" s="65" t="s">
        <v>75</v>
      </c>
      <c r="E49" s="51">
        <v>0.97560975609756095</v>
      </c>
      <c r="F49" s="52">
        <v>203</v>
      </c>
      <c r="G49" s="51">
        <v>99.024390243902403</v>
      </c>
      <c r="H49" s="52">
        <v>63</v>
      </c>
      <c r="I49" s="53">
        <v>31.034482758620701</v>
      </c>
      <c r="J49" s="66" t="s">
        <v>75</v>
      </c>
      <c r="K49" s="53">
        <v>0.98522167487684698</v>
      </c>
      <c r="L49" s="54">
        <v>18</v>
      </c>
      <c r="M49" s="53">
        <v>8.8669950738916299</v>
      </c>
      <c r="N49" s="54">
        <v>21</v>
      </c>
      <c r="O49" s="53">
        <v>10.3448275862069</v>
      </c>
      <c r="P49" s="54">
        <v>97</v>
      </c>
      <c r="Q49" s="53">
        <v>47.783251231527103</v>
      </c>
      <c r="R49" s="54">
        <v>0</v>
      </c>
      <c r="S49" s="53">
        <v>0</v>
      </c>
      <c r="T49" s="67" t="s">
        <v>75</v>
      </c>
      <c r="U49" s="51">
        <v>0.98522167487684698</v>
      </c>
      <c r="V49" s="52">
        <v>15</v>
      </c>
      <c r="W49" s="56">
        <v>7.3170731707317103</v>
      </c>
      <c r="X49" s="28">
        <v>668</v>
      </c>
      <c r="Y49" s="29">
        <v>100</v>
      </c>
    </row>
    <row r="50" spans="1:25" s="31" customFormat="1" ht="15" customHeight="1" x14ac:dyDescent="0.2">
      <c r="A50" s="26" t="s">
        <v>53</v>
      </c>
      <c r="B50" s="32" t="s">
        <v>45</v>
      </c>
      <c r="C50" s="57">
        <v>3456</v>
      </c>
      <c r="D50" s="58">
        <v>97</v>
      </c>
      <c r="E50" s="59">
        <v>2.8067129629629601</v>
      </c>
      <c r="F50" s="58">
        <v>3359</v>
      </c>
      <c r="G50" s="59">
        <v>97.193287037036995</v>
      </c>
      <c r="H50" s="68" t="s">
        <v>75</v>
      </c>
      <c r="I50" s="60">
        <v>5.9541530217326603E-2</v>
      </c>
      <c r="J50" s="62">
        <v>6</v>
      </c>
      <c r="K50" s="60">
        <v>0.17862459065198</v>
      </c>
      <c r="L50" s="62">
        <v>79</v>
      </c>
      <c r="M50" s="60">
        <v>2.3518904435843999</v>
      </c>
      <c r="N50" s="62">
        <v>2089</v>
      </c>
      <c r="O50" s="60">
        <v>62.191128311997602</v>
      </c>
      <c r="P50" s="62">
        <v>1171</v>
      </c>
      <c r="Q50" s="60">
        <v>34.861565942244702</v>
      </c>
      <c r="R50" s="61" t="s">
        <v>75</v>
      </c>
      <c r="S50" s="60">
        <v>5.9541530217326603E-2</v>
      </c>
      <c r="T50" s="63">
        <v>10</v>
      </c>
      <c r="U50" s="59">
        <v>0.297707651086633</v>
      </c>
      <c r="V50" s="58">
        <v>62</v>
      </c>
      <c r="W50" s="64">
        <v>1.7939814814814801</v>
      </c>
      <c r="X50" s="33">
        <v>1802</v>
      </c>
      <c r="Y50" s="34">
        <v>100</v>
      </c>
    </row>
    <row r="51" spans="1:25" s="31" customFormat="1" ht="15" customHeight="1" x14ac:dyDescent="0.2">
      <c r="A51" s="26" t="s">
        <v>53</v>
      </c>
      <c r="B51" s="35" t="s">
        <v>21</v>
      </c>
      <c r="C51" s="49">
        <v>11156</v>
      </c>
      <c r="D51" s="52">
        <v>1745</v>
      </c>
      <c r="E51" s="51">
        <v>15.6418070993188</v>
      </c>
      <c r="F51" s="52">
        <v>9411</v>
      </c>
      <c r="G51" s="51">
        <v>84.358192900681203</v>
      </c>
      <c r="H51" s="52">
        <v>37</v>
      </c>
      <c r="I51" s="53">
        <v>0.39315694400169998</v>
      </c>
      <c r="J51" s="54">
        <v>27</v>
      </c>
      <c r="K51" s="53">
        <v>0.28689831048772702</v>
      </c>
      <c r="L51" s="54">
        <v>4004</v>
      </c>
      <c r="M51" s="53">
        <v>42.545956858994799</v>
      </c>
      <c r="N51" s="54">
        <v>3604</v>
      </c>
      <c r="O51" s="53">
        <v>38.295611518435898</v>
      </c>
      <c r="P51" s="54">
        <v>1587</v>
      </c>
      <c r="Q51" s="53">
        <v>16.863245138667502</v>
      </c>
      <c r="R51" s="66" t="s">
        <v>75</v>
      </c>
      <c r="S51" s="53">
        <v>2.1251726702794599E-2</v>
      </c>
      <c r="T51" s="55">
        <v>150</v>
      </c>
      <c r="U51" s="51">
        <v>1.5938795027096</v>
      </c>
      <c r="V51" s="52">
        <v>998</v>
      </c>
      <c r="W51" s="56">
        <v>8.9458587307278599</v>
      </c>
      <c r="X51" s="28">
        <v>8472</v>
      </c>
      <c r="Y51" s="29">
        <v>99.988196411709197</v>
      </c>
    </row>
    <row r="52" spans="1:25" s="31" customFormat="1" ht="15" customHeight="1" x14ac:dyDescent="0.2">
      <c r="A52" s="26" t="s">
        <v>53</v>
      </c>
      <c r="B52" s="32" t="s">
        <v>46</v>
      </c>
      <c r="C52" s="57">
        <v>551</v>
      </c>
      <c r="D52" s="58">
        <v>8</v>
      </c>
      <c r="E52" s="59">
        <v>1.4519056261343</v>
      </c>
      <c r="F52" s="58">
        <v>543</v>
      </c>
      <c r="G52" s="59">
        <v>98.548094373865695</v>
      </c>
      <c r="H52" s="58">
        <v>16</v>
      </c>
      <c r="I52" s="60">
        <v>2.9465930018416202</v>
      </c>
      <c r="J52" s="61" t="s">
        <v>75</v>
      </c>
      <c r="K52" s="60">
        <v>0.36832412523020303</v>
      </c>
      <c r="L52" s="62">
        <v>139</v>
      </c>
      <c r="M52" s="60">
        <v>25.5985267034991</v>
      </c>
      <c r="N52" s="62">
        <v>31</v>
      </c>
      <c r="O52" s="60">
        <v>5.70902394106814</v>
      </c>
      <c r="P52" s="62">
        <v>333</v>
      </c>
      <c r="Q52" s="60">
        <v>61.325966850828699</v>
      </c>
      <c r="R52" s="62">
        <v>11</v>
      </c>
      <c r="S52" s="60">
        <v>2.0257826887661099</v>
      </c>
      <c r="T52" s="63">
        <v>11</v>
      </c>
      <c r="U52" s="59">
        <v>2.0257826887661099</v>
      </c>
      <c r="V52" s="58">
        <v>68</v>
      </c>
      <c r="W52" s="64">
        <v>12.3411978221416</v>
      </c>
      <c r="X52" s="33">
        <v>981</v>
      </c>
      <c r="Y52" s="34">
        <v>100</v>
      </c>
    </row>
    <row r="53" spans="1:25" s="31" customFormat="1" ht="15" customHeight="1" x14ac:dyDescent="0.2">
      <c r="A53" s="26" t="s">
        <v>53</v>
      </c>
      <c r="B53" s="35" t="s">
        <v>47</v>
      </c>
      <c r="C53" s="49">
        <v>269</v>
      </c>
      <c r="D53" s="52">
        <v>30</v>
      </c>
      <c r="E53" s="51">
        <v>11.1524163568773</v>
      </c>
      <c r="F53" s="52">
        <v>239</v>
      </c>
      <c r="G53" s="51">
        <v>88.847583643122704</v>
      </c>
      <c r="H53" s="52">
        <v>6</v>
      </c>
      <c r="I53" s="53">
        <v>2.5104602510460299</v>
      </c>
      <c r="J53" s="54">
        <v>0</v>
      </c>
      <c r="K53" s="53">
        <v>0</v>
      </c>
      <c r="L53" s="66" t="s">
        <v>75</v>
      </c>
      <c r="M53" s="53">
        <v>0.836820083682008</v>
      </c>
      <c r="N53" s="54">
        <v>8</v>
      </c>
      <c r="O53" s="53">
        <v>3.3472803347280302</v>
      </c>
      <c r="P53" s="54">
        <v>221</v>
      </c>
      <c r="Q53" s="53">
        <v>92.468619246861905</v>
      </c>
      <c r="R53" s="54">
        <v>0</v>
      </c>
      <c r="S53" s="53">
        <v>0</v>
      </c>
      <c r="T53" s="67" t="s">
        <v>75</v>
      </c>
      <c r="U53" s="51">
        <v>0.836820083682008</v>
      </c>
      <c r="V53" s="65" t="s">
        <v>75</v>
      </c>
      <c r="W53" s="56">
        <v>0.74349442379182196</v>
      </c>
      <c r="X53" s="28">
        <v>295</v>
      </c>
      <c r="Y53" s="29">
        <v>100</v>
      </c>
    </row>
    <row r="54" spans="1:25" s="31" customFormat="1" ht="15" customHeight="1" x14ac:dyDescent="0.2">
      <c r="A54" s="26" t="s">
        <v>53</v>
      </c>
      <c r="B54" s="32" t="s">
        <v>48</v>
      </c>
      <c r="C54" s="57">
        <v>4208</v>
      </c>
      <c r="D54" s="58">
        <v>271</v>
      </c>
      <c r="E54" s="59">
        <v>6.4401140684410603</v>
      </c>
      <c r="F54" s="58">
        <v>3937</v>
      </c>
      <c r="G54" s="59">
        <v>93.559885931558895</v>
      </c>
      <c r="H54" s="58">
        <v>13</v>
      </c>
      <c r="I54" s="60">
        <v>0.33020066040132101</v>
      </c>
      <c r="J54" s="62">
        <v>12</v>
      </c>
      <c r="K54" s="60">
        <v>0.30480060960121902</v>
      </c>
      <c r="L54" s="62">
        <v>241</v>
      </c>
      <c r="M54" s="60">
        <v>6.1214122428244897</v>
      </c>
      <c r="N54" s="62">
        <v>2215</v>
      </c>
      <c r="O54" s="60">
        <v>56.261112522224998</v>
      </c>
      <c r="P54" s="62">
        <v>1333</v>
      </c>
      <c r="Q54" s="60">
        <v>33.858267716535401</v>
      </c>
      <c r="R54" s="61" t="s">
        <v>75</v>
      </c>
      <c r="S54" s="60">
        <v>5.08001016002032E-2</v>
      </c>
      <c r="T54" s="63">
        <v>121</v>
      </c>
      <c r="U54" s="59">
        <v>3.0734061468122902</v>
      </c>
      <c r="V54" s="58">
        <v>100</v>
      </c>
      <c r="W54" s="64">
        <v>2.3764258555133102</v>
      </c>
      <c r="X54" s="33">
        <v>1984</v>
      </c>
      <c r="Y54" s="34">
        <v>100</v>
      </c>
    </row>
    <row r="55" spans="1:25" s="31" customFormat="1" ht="15" customHeight="1" x14ac:dyDescent="0.2">
      <c r="A55" s="26" t="s">
        <v>53</v>
      </c>
      <c r="B55" s="35" t="s">
        <v>49</v>
      </c>
      <c r="C55" s="49">
        <v>2752</v>
      </c>
      <c r="D55" s="52">
        <v>276</v>
      </c>
      <c r="E55" s="51">
        <v>10.0290697674419</v>
      </c>
      <c r="F55" s="52">
        <v>2476</v>
      </c>
      <c r="G55" s="51">
        <v>89.970930232558104</v>
      </c>
      <c r="H55" s="52">
        <v>89</v>
      </c>
      <c r="I55" s="53">
        <v>3.5945072697899798</v>
      </c>
      <c r="J55" s="54">
        <v>31</v>
      </c>
      <c r="K55" s="53">
        <v>1.25201938610662</v>
      </c>
      <c r="L55" s="54">
        <v>489</v>
      </c>
      <c r="M55" s="53">
        <v>19.749596122778701</v>
      </c>
      <c r="N55" s="54">
        <v>364</v>
      </c>
      <c r="O55" s="53">
        <v>14.701130856219701</v>
      </c>
      <c r="P55" s="54">
        <v>1322</v>
      </c>
      <c r="Q55" s="53">
        <v>53.392568659127598</v>
      </c>
      <c r="R55" s="54">
        <v>23</v>
      </c>
      <c r="S55" s="53">
        <v>0.92891760904684995</v>
      </c>
      <c r="T55" s="55">
        <v>158</v>
      </c>
      <c r="U55" s="51">
        <v>6.3812600969305304</v>
      </c>
      <c r="V55" s="52">
        <v>204</v>
      </c>
      <c r="W55" s="56">
        <v>7.4127906976744198</v>
      </c>
      <c r="X55" s="28">
        <v>2256</v>
      </c>
      <c r="Y55" s="29">
        <v>100</v>
      </c>
    </row>
    <row r="56" spans="1:25" s="31" customFormat="1" ht="15" customHeight="1" x14ac:dyDescent="0.2">
      <c r="A56" s="26" t="s">
        <v>53</v>
      </c>
      <c r="B56" s="32" t="s">
        <v>50</v>
      </c>
      <c r="C56" s="57">
        <v>1079</v>
      </c>
      <c r="D56" s="58">
        <v>17</v>
      </c>
      <c r="E56" s="59">
        <v>1.5755329008341099</v>
      </c>
      <c r="F56" s="58">
        <v>1062</v>
      </c>
      <c r="G56" s="59">
        <v>98.424467099165895</v>
      </c>
      <c r="H56" s="68" t="s">
        <v>75</v>
      </c>
      <c r="I56" s="60">
        <v>0.18832391713747601</v>
      </c>
      <c r="J56" s="62">
        <v>0</v>
      </c>
      <c r="K56" s="60">
        <v>0</v>
      </c>
      <c r="L56" s="62">
        <v>9</v>
      </c>
      <c r="M56" s="60">
        <v>0.84745762711864403</v>
      </c>
      <c r="N56" s="62">
        <v>117</v>
      </c>
      <c r="O56" s="60">
        <v>11.0169491525424</v>
      </c>
      <c r="P56" s="62">
        <v>921</v>
      </c>
      <c r="Q56" s="60">
        <v>86.723163841807903</v>
      </c>
      <c r="R56" s="62">
        <v>0</v>
      </c>
      <c r="S56" s="60">
        <v>0</v>
      </c>
      <c r="T56" s="63">
        <v>13</v>
      </c>
      <c r="U56" s="59">
        <v>1.2241054613936</v>
      </c>
      <c r="V56" s="58">
        <v>0</v>
      </c>
      <c r="W56" s="64">
        <v>0</v>
      </c>
      <c r="X56" s="33">
        <v>733</v>
      </c>
      <c r="Y56" s="34">
        <v>100</v>
      </c>
    </row>
    <row r="57" spans="1:25" s="31" customFormat="1" ht="15" customHeight="1" x14ac:dyDescent="0.2">
      <c r="A57" s="26" t="s">
        <v>53</v>
      </c>
      <c r="B57" s="35" t="s">
        <v>22</v>
      </c>
      <c r="C57" s="49">
        <v>3519</v>
      </c>
      <c r="D57" s="52">
        <v>55</v>
      </c>
      <c r="E57" s="51">
        <v>1.56294401818698</v>
      </c>
      <c r="F57" s="52">
        <v>3464</v>
      </c>
      <c r="G57" s="51">
        <v>98.437055981813003</v>
      </c>
      <c r="H57" s="52">
        <v>92</v>
      </c>
      <c r="I57" s="53">
        <v>2.6558891454965399</v>
      </c>
      <c r="J57" s="54">
        <v>12</v>
      </c>
      <c r="K57" s="53">
        <v>0.34642032332563499</v>
      </c>
      <c r="L57" s="54">
        <v>285</v>
      </c>
      <c r="M57" s="53">
        <v>8.2274826789838293</v>
      </c>
      <c r="N57" s="54">
        <v>1980</v>
      </c>
      <c r="O57" s="53">
        <v>57.159353348729802</v>
      </c>
      <c r="P57" s="54">
        <v>1019</v>
      </c>
      <c r="Q57" s="53">
        <v>29.416859122401799</v>
      </c>
      <c r="R57" s="66" t="s">
        <v>75</v>
      </c>
      <c r="S57" s="53">
        <v>5.7736720554272501E-2</v>
      </c>
      <c r="T57" s="55">
        <v>74</v>
      </c>
      <c r="U57" s="51">
        <v>2.13625866050808</v>
      </c>
      <c r="V57" s="52">
        <v>105</v>
      </c>
      <c r="W57" s="56">
        <v>2.9838022165387899</v>
      </c>
      <c r="X57" s="28">
        <v>2242</v>
      </c>
      <c r="Y57" s="29">
        <v>99.955396966993803</v>
      </c>
    </row>
    <row r="58" spans="1:25" s="31" customFormat="1" ht="15" customHeight="1" thickBot="1" x14ac:dyDescent="0.25">
      <c r="A58" s="26" t="s">
        <v>53</v>
      </c>
      <c r="B58" s="36" t="s">
        <v>51</v>
      </c>
      <c r="C58" s="77">
        <v>153</v>
      </c>
      <c r="D58" s="70">
        <v>0</v>
      </c>
      <c r="E58" s="71">
        <v>0</v>
      </c>
      <c r="F58" s="70">
        <v>153</v>
      </c>
      <c r="G58" s="71">
        <v>100</v>
      </c>
      <c r="H58" s="70">
        <v>9</v>
      </c>
      <c r="I58" s="72">
        <v>5.8823529411764701</v>
      </c>
      <c r="J58" s="73">
        <v>0</v>
      </c>
      <c r="K58" s="72">
        <v>0</v>
      </c>
      <c r="L58" s="73">
        <v>28</v>
      </c>
      <c r="M58" s="72">
        <v>18.300653594771202</v>
      </c>
      <c r="N58" s="73">
        <v>7</v>
      </c>
      <c r="O58" s="72">
        <v>4.5751633986928102</v>
      </c>
      <c r="P58" s="73">
        <v>107</v>
      </c>
      <c r="Q58" s="72">
        <v>69.934640522875796</v>
      </c>
      <c r="R58" s="73">
        <v>0</v>
      </c>
      <c r="S58" s="72">
        <v>0</v>
      </c>
      <c r="T58" s="78" t="s">
        <v>75</v>
      </c>
      <c r="U58" s="71">
        <v>1.3071895424836599</v>
      </c>
      <c r="V58" s="70">
        <v>4</v>
      </c>
      <c r="W58" s="76">
        <v>2.6143790849673199</v>
      </c>
      <c r="X58" s="37">
        <v>349</v>
      </c>
      <c r="Y58" s="38">
        <v>100</v>
      </c>
    </row>
    <row r="59" spans="1:25"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5" s="31" customFormat="1" ht="15" customHeight="1" x14ac:dyDescent="0.2">
      <c r="A60" s="26"/>
      <c r="B60" s="39" t="s">
        <v>71</v>
      </c>
      <c r="C60" s="41"/>
      <c r="D60" s="41"/>
      <c r="E60" s="41"/>
      <c r="F60" s="41"/>
      <c r="G60" s="41"/>
      <c r="H60" s="40"/>
      <c r="I60" s="40"/>
      <c r="J60" s="40"/>
      <c r="K60" s="40"/>
      <c r="L60" s="40"/>
      <c r="M60" s="40"/>
      <c r="N60" s="40"/>
      <c r="O60" s="40"/>
      <c r="P60" s="40"/>
      <c r="Q60" s="40"/>
      <c r="R60" s="40"/>
      <c r="S60" s="40"/>
      <c r="T60" s="40"/>
      <c r="U60" s="40"/>
      <c r="V60" s="41"/>
      <c r="W60" s="41"/>
      <c r="X60" s="40"/>
      <c r="Y60" s="40"/>
    </row>
    <row r="61" spans="1:25" s="31" customFormat="1" ht="15" customHeight="1" x14ac:dyDescent="0.2">
      <c r="A61" s="26"/>
      <c r="B61" s="42" t="s">
        <v>72</v>
      </c>
      <c r="C61" s="41"/>
      <c r="D61" s="41"/>
      <c r="E61" s="41"/>
      <c r="F61" s="41"/>
      <c r="G61" s="41"/>
      <c r="H61" s="40"/>
      <c r="I61" s="40"/>
      <c r="J61" s="40"/>
      <c r="K61" s="40"/>
      <c r="L61" s="40"/>
      <c r="M61" s="40"/>
      <c r="N61" s="40"/>
      <c r="O61" s="40"/>
      <c r="P61" s="40"/>
      <c r="Q61" s="40"/>
      <c r="R61" s="40"/>
      <c r="S61" s="40"/>
      <c r="T61" s="40"/>
      <c r="U61" s="40"/>
      <c r="V61" s="41"/>
      <c r="W61" s="41"/>
      <c r="X61" s="40"/>
      <c r="Y61" s="40"/>
    </row>
    <row r="62" spans="1:25" s="31" customFormat="1" ht="15" customHeight="1" x14ac:dyDescent="0.2">
      <c r="A62" s="26"/>
      <c r="B62" s="42" t="s">
        <v>78</v>
      </c>
      <c r="C62" s="41"/>
      <c r="D62" s="41"/>
      <c r="E62" s="41"/>
      <c r="F62" s="41"/>
      <c r="G62" s="41"/>
      <c r="H62" s="40"/>
      <c r="I62" s="40"/>
      <c r="J62" s="40"/>
      <c r="K62" s="40"/>
      <c r="L62" s="40"/>
      <c r="M62" s="40"/>
      <c r="N62" s="40"/>
      <c r="O62" s="40"/>
      <c r="P62" s="40"/>
      <c r="Q62" s="40"/>
      <c r="R62" s="40"/>
      <c r="S62" s="40"/>
      <c r="T62" s="40"/>
      <c r="U62" s="40"/>
      <c r="V62" s="41"/>
      <c r="W62" s="41"/>
      <c r="X62" s="40"/>
      <c r="Y62" s="40"/>
    </row>
    <row r="63" spans="1:25" s="31" customFormat="1" ht="15" customHeight="1" x14ac:dyDescent="0.2">
      <c r="A63" s="26"/>
      <c r="B63" s="42" t="str">
        <f>CONCATENATE("NOTE: Table reads (for US Totals):  Of all ", C69," public school female students with disabilities who received ", LOWER(A7), ", ",D69," (",TEXT(E7,"0.0"),"%) were served solely under Section 504 and ", F69," (",TEXT(G7,"0.0"),"%) were served under IDEA.")</f>
        <v>NOTE: Table reads (for US Totals):  Of all 151,176 public school female students with disabilities who received one or more out-of-school suspensions, 6,865 (4.5%) were served solely under Section 504 and 144,311 (95.5%) were served under IDEA.</v>
      </c>
      <c r="C63" s="41"/>
      <c r="D63" s="41"/>
      <c r="E63" s="41"/>
      <c r="F63" s="41"/>
      <c r="G63" s="41"/>
      <c r="H63" s="40"/>
      <c r="I63" s="40"/>
      <c r="J63" s="40"/>
      <c r="K63" s="40"/>
      <c r="L63" s="40"/>
      <c r="M63" s="40"/>
      <c r="N63" s="40"/>
      <c r="O63" s="40"/>
      <c r="P63" s="40"/>
      <c r="Q63" s="40"/>
      <c r="R63" s="40"/>
      <c r="S63" s="40"/>
      <c r="T63" s="40"/>
      <c r="U63" s="40"/>
      <c r="V63" s="41"/>
      <c r="W63" s="30"/>
      <c r="X63" s="40"/>
      <c r="Y63" s="40"/>
    </row>
    <row r="64" spans="1:25" s="31" customFormat="1" ht="15" customHeight="1" x14ac:dyDescent="0.2">
      <c r="A64" s="26"/>
      <c r="B64" s="42" t="str">
        <f>CONCATENATE("            Table reads (for US Race/Ethnicity):  Of all ",TEXT(F7,"#,##0")," public school female students with disabilities served under IDEA who received ",LOWER(A7), ", ",TEXT(H7,"#,##0")," (",TEXT(I7,"0.0"),"%) were American Indian or Alaska Native.")</f>
        <v xml:space="preserve">            Table reads (for US Race/Ethnicity):  Of all 144,311 public school female students with disabilities served under IDEA who received one or more out-of-school suspensions, 2,406 (1.7%)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row>
    <row r="65" spans="1:26" s="31" customFormat="1" ht="15" customHeight="1" x14ac:dyDescent="0.2">
      <c r="A65" s="26"/>
      <c r="B65" s="42" t="s">
        <v>74</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76</v>
      </c>
      <c r="C66" s="31"/>
      <c r="D66" s="31"/>
      <c r="E66" s="43"/>
      <c r="F66" s="43"/>
      <c r="G66" s="43"/>
      <c r="H66" s="43"/>
      <c r="I66" s="43"/>
      <c r="J66" s="43"/>
      <c r="K66" s="44"/>
      <c r="L66" s="44"/>
      <c r="M66" s="44"/>
      <c r="N66" s="44"/>
      <c r="O66" s="44"/>
      <c r="P66" s="44"/>
      <c r="Q66" s="44"/>
      <c r="R66" s="44"/>
      <c r="S66" s="44"/>
      <c r="T66" s="44"/>
      <c r="U66" s="44"/>
      <c r="V66" s="44"/>
      <c r="W66" s="44"/>
      <c r="X66" s="44"/>
      <c r="Y66" s="43"/>
    </row>
    <row r="69" spans="1:26" s="47" customFormat="1" ht="15" customHeight="1" x14ac:dyDescent="0.2">
      <c r="B69" s="79"/>
      <c r="C69" s="80" t="str">
        <f>IF(ISTEXT(C7),LEFT(C7,3),TEXT(C7,"#,##0"))</f>
        <v>151,176</v>
      </c>
      <c r="D69" s="80" t="str">
        <f>IF(ISTEXT(D7),LEFT(D7,3),TEXT(D7,"#,##0"))</f>
        <v>6,865</v>
      </c>
      <c r="E69" s="80"/>
      <c r="F69" s="80" t="str">
        <f>IF(ISTEXT(F7),LEFT(F7,3),TEXT(F7,"#,##0"))</f>
        <v>144,311</v>
      </c>
      <c r="G69" s="80"/>
      <c r="H69" s="80" t="str">
        <f>IF(ISTEXT(H7),LEFT(H7,3),TEXT(H7,"#,##0"))</f>
        <v>2,406</v>
      </c>
      <c r="I69" s="5"/>
      <c r="J69" s="5"/>
      <c r="K69" s="5"/>
      <c r="L69" s="5"/>
      <c r="M69" s="5"/>
      <c r="N69" s="5"/>
      <c r="O69" s="5"/>
      <c r="P69" s="5"/>
      <c r="Q69" s="5"/>
      <c r="R69" s="5"/>
      <c r="S69" s="5"/>
      <c r="T69" s="5"/>
      <c r="U69" s="5"/>
      <c r="V69" s="81"/>
      <c r="W69" s="82"/>
      <c r="X69" s="5"/>
      <c r="Y69" s="5"/>
      <c r="Z69" s="82"/>
    </row>
  </sheetData>
  <mergeCells count="15">
    <mergeCell ref="X4:X5"/>
    <mergeCell ref="Y4:Y5"/>
    <mergeCell ref="H5:I5"/>
    <mergeCell ref="J5:K5"/>
    <mergeCell ref="L5:M5"/>
    <mergeCell ref="N5:O5"/>
    <mergeCell ref="P5:Q5"/>
    <mergeCell ref="R5:S5"/>
    <mergeCell ref="T5:U5"/>
    <mergeCell ref="V4:W5"/>
    <mergeCell ref="B4:B5"/>
    <mergeCell ref="C4:C5"/>
    <mergeCell ref="D4:E5"/>
    <mergeCell ref="F4:G5"/>
    <mergeCell ref="H4:U4"/>
  </mergeCells>
  <phoneticPr fontId="19" type="noConversion"/>
  <printOptions horizontalCentered="1"/>
  <pageMargins left="0.25" right="0.25" top="0.75" bottom="0.75" header="0.3" footer="0.3"/>
  <pageSetup scale="47" orientation="landscape" horizontalDpi="4294967292" verticalDpi="4294967292"/>
  <extLst>
    <ext xmlns:mx="http://schemas.microsoft.com/office/mac/excel/2008/main" uri="{64002731-A6B0-56B0-2670-7721B7C09600}">
      <mx:PLV Mode="0" OnePage="0" WScale="10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0"/>
  <sheetViews>
    <sheetView workbookViewId="0">
      <selection sqref="A1:XFD1048576"/>
    </sheetView>
  </sheetViews>
  <sheetFormatPr defaultColWidth="10.140625" defaultRowHeight="14.25" x14ac:dyDescent="0.2"/>
  <cols>
    <col min="1" max="1" width="8.28515625" style="46" customWidth="1"/>
    <col min="2" max="2" width="16.85546875" style="6" customWidth="1"/>
    <col min="3" max="17" width="10.85546875" style="6" customWidth="1"/>
    <col min="18" max="18" width="10.85546875" style="5" customWidth="1"/>
    <col min="19" max="19" width="10.85546875" style="47" customWidth="1"/>
    <col min="20" max="21" width="10.85546875" style="6" customWidth="1"/>
    <col min="22" max="16384" width="10.140625" style="48"/>
  </cols>
  <sheetData>
    <row r="1" spans="1:21" s="6" customFormat="1" ht="15" customHeight="1" x14ac:dyDescent="0.2">
      <c r="A1" s="1" t="s">
        <v>82</v>
      </c>
      <c r="B1" s="2"/>
      <c r="C1" s="3"/>
      <c r="D1" s="3"/>
      <c r="E1" s="3"/>
      <c r="F1" s="3"/>
      <c r="G1" s="3"/>
      <c r="H1" s="3"/>
      <c r="I1" s="3"/>
      <c r="J1" s="3"/>
      <c r="K1" s="3"/>
      <c r="L1" s="3"/>
      <c r="M1" s="3"/>
      <c r="N1" s="3"/>
      <c r="O1" s="3"/>
      <c r="P1" s="3"/>
      <c r="Q1" s="3"/>
      <c r="R1" s="4"/>
      <c r="S1" s="5"/>
      <c r="T1" s="3"/>
      <c r="U1" s="3"/>
    </row>
    <row r="2" spans="1:21" s="12" customFormat="1" ht="15" customHeight="1" x14ac:dyDescent="0.25">
      <c r="A2" s="7"/>
      <c r="B2" s="8" t="str">
        <f>CONCATENATE("Number and percentage of public school students without disabilities receiving ",LOWER(A7), " by race/ethnicity, by state: SY 2011-12")</f>
        <v>Number and percentage of public school students without disabilities receiving one or more out-of-school suspensions by race/ethnicity, by state: SY 2011-12</v>
      </c>
      <c r="C2" s="9"/>
      <c r="D2" s="9"/>
      <c r="E2" s="9"/>
      <c r="F2" s="9"/>
      <c r="G2" s="9"/>
      <c r="H2" s="9"/>
      <c r="I2" s="9"/>
      <c r="J2" s="9"/>
      <c r="K2" s="9"/>
      <c r="L2" s="9"/>
      <c r="M2" s="9"/>
      <c r="N2" s="9"/>
      <c r="O2" s="9"/>
      <c r="P2" s="9"/>
      <c r="Q2" s="9"/>
      <c r="R2" s="10"/>
      <c r="S2" s="10"/>
      <c r="T2" s="9"/>
      <c r="U2" s="9"/>
    </row>
    <row r="3" spans="1:21" s="6" customFormat="1" ht="15" customHeight="1" thickBot="1" x14ac:dyDescent="0.3">
      <c r="A3" s="1"/>
      <c r="B3" s="13"/>
      <c r="C3" s="14"/>
      <c r="D3" s="14"/>
      <c r="E3" s="14"/>
      <c r="F3" s="14"/>
      <c r="G3" s="14"/>
      <c r="H3" s="14"/>
      <c r="I3" s="14"/>
      <c r="J3" s="14"/>
      <c r="K3" s="14"/>
      <c r="L3" s="14"/>
      <c r="M3" s="14"/>
      <c r="N3" s="14"/>
      <c r="O3" s="14"/>
      <c r="P3" s="14"/>
      <c r="Q3" s="14"/>
      <c r="R3" s="14"/>
      <c r="S3" s="5"/>
      <c r="T3" s="14"/>
      <c r="U3" s="14"/>
    </row>
    <row r="4" spans="1:21" s="16" customFormat="1" ht="24.95" customHeight="1" x14ac:dyDescent="0.2">
      <c r="A4" s="15"/>
      <c r="B4" s="83" t="s">
        <v>0</v>
      </c>
      <c r="C4" s="85" t="s">
        <v>79</v>
      </c>
      <c r="D4" s="91" t="s">
        <v>80</v>
      </c>
      <c r="E4" s="92"/>
      <c r="F4" s="92"/>
      <c r="G4" s="92"/>
      <c r="H4" s="92"/>
      <c r="I4" s="92"/>
      <c r="J4" s="92"/>
      <c r="K4" s="92"/>
      <c r="L4" s="92"/>
      <c r="M4" s="92"/>
      <c r="N4" s="92"/>
      <c r="O4" s="92"/>
      <c r="P4" s="92"/>
      <c r="Q4" s="93"/>
      <c r="R4" s="87" t="s">
        <v>81</v>
      </c>
      <c r="S4" s="88"/>
      <c r="T4" s="94" t="s">
        <v>59</v>
      </c>
      <c r="U4" s="96" t="s">
        <v>60</v>
      </c>
    </row>
    <row r="5" spans="1:21" s="16" customFormat="1" ht="24.95" customHeight="1" x14ac:dyDescent="0.2">
      <c r="A5" s="15"/>
      <c r="B5" s="84"/>
      <c r="C5" s="86"/>
      <c r="D5" s="98" t="s">
        <v>61</v>
      </c>
      <c r="E5" s="99"/>
      <c r="F5" s="100" t="s">
        <v>62</v>
      </c>
      <c r="G5" s="99"/>
      <c r="H5" s="101" t="s">
        <v>63</v>
      </c>
      <c r="I5" s="99"/>
      <c r="J5" s="101" t="s">
        <v>64</v>
      </c>
      <c r="K5" s="99"/>
      <c r="L5" s="101" t="s">
        <v>65</v>
      </c>
      <c r="M5" s="99"/>
      <c r="N5" s="101" t="s">
        <v>66</v>
      </c>
      <c r="O5" s="99"/>
      <c r="P5" s="101" t="s">
        <v>67</v>
      </c>
      <c r="Q5" s="102"/>
      <c r="R5" s="89"/>
      <c r="S5" s="90"/>
      <c r="T5" s="95"/>
      <c r="U5" s="97"/>
    </row>
    <row r="6" spans="1:21" s="16" customFormat="1" ht="15" customHeight="1" thickBot="1" x14ac:dyDescent="0.25">
      <c r="A6" s="15"/>
      <c r="B6" s="17"/>
      <c r="C6" s="18"/>
      <c r="D6" s="19" t="s">
        <v>68</v>
      </c>
      <c r="E6" s="103" t="s">
        <v>70</v>
      </c>
      <c r="F6" s="22" t="s">
        <v>68</v>
      </c>
      <c r="G6" s="103" t="s">
        <v>70</v>
      </c>
      <c r="H6" s="22" t="s">
        <v>68</v>
      </c>
      <c r="I6" s="103" t="s">
        <v>70</v>
      </c>
      <c r="J6" s="22" t="s">
        <v>68</v>
      </c>
      <c r="K6" s="103" t="s">
        <v>70</v>
      </c>
      <c r="L6" s="22" t="s">
        <v>68</v>
      </c>
      <c r="M6" s="103" t="s">
        <v>70</v>
      </c>
      <c r="N6" s="22" t="s">
        <v>68</v>
      </c>
      <c r="O6" s="103" t="s">
        <v>70</v>
      </c>
      <c r="P6" s="22" t="s">
        <v>68</v>
      </c>
      <c r="Q6" s="104" t="s">
        <v>70</v>
      </c>
      <c r="R6" s="22" t="s">
        <v>68</v>
      </c>
      <c r="S6" s="104" t="s">
        <v>70</v>
      </c>
      <c r="T6" s="24"/>
      <c r="U6" s="25"/>
    </row>
    <row r="7" spans="1:21" s="31" customFormat="1" ht="15" customHeight="1" x14ac:dyDescent="0.2">
      <c r="A7" s="26" t="s">
        <v>53</v>
      </c>
      <c r="B7" s="27" t="s">
        <v>52</v>
      </c>
      <c r="C7" s="105">
        <v>2451475</v>
      </c>
      <c r="D7" s="52">
        <v>33737</v>
      </c>
      <c r="E7" s="53">
        <v>1.3761918844777099</v>
      </c>
      <c r="F7" s="54">
        <v>29555</v>
      </c>
      <c r="G7" s="53">
        <v>1.20560070977677</v>
      </c>
      <c r="H7" s="54">
        <v>549792</v>
      </c>
      <c r="I7" s="53">
        <v>22.426987833855101</v>
      </c>
      <c r="J7" s="54">
        <v>962403</v>
      </c>
      <c r="K7" s="53">
        <v>39.258120111361499</v>
      </c>
      <c r="L7" s="54">
        <v>808997</v>
      </c>
      <c r="M7" s="53">
        <v>33.000418115624299</v>
      </c>
      <c r="N7" s="54">
        <v>5869</v>
      </c>
      <c r="O7" s="53">
        <v>0.23940688769006399</v>
      </c>
      <c r="P7" s="55">
        <v>61122</v>
      </c>
      <c r="Q7" s="51">
        <v>2.4932744572145298</v>
      </c>
      <c r="R7" s="50">
        <v>156536</v>
      </c>
      <c r="S7" s="56">
        <v>6.3853802302695302</v>
      </c>
      <c r="T7" s="106">
        <v>95635</v>
      </c>
      <c r="U7" s="29">
        <v>99.789825900559407</v>
      </c>
    </row>
    <row r="8" spans="1:21" s="31" customFormat="1" ht="15" customHeight="1" x14ac:dyDescent="0.2">
      <c r="A8" s="26" t="s">
        <v>53</v>
      </c>
      <c r="B8" s="32" t="s">
        <v>24</v>
      </c>
      <c r="C8" s="107">
        <v>60533</v>
      </c>
      <c r="D8" s="58">
        <v>343</v>
      </c>
      <c r="E8" s="60">
        <v>0.56663307617332703</v>
      </c>
      <c r="F8" s="62">
        <v>169</v>
      </c>
      <c r="G8" s="60">
        <v>0.27918655939735298</v>
      </c>
      <c r="H8" s="62">
        <v>1129</v>
      </c>
      <c r="I8" s="60">
        <v>1.8650983760923801</v>
      </c>
      <c r="J8" s="62">
        <v>38748</v>
      </c>
      <c r="K8" s="60">
        <v>64.011365701353</v>
      </c>
      <c r="L8" s="62">
        <v>19757</v>
      </c>
      <c r="M8" s="60">
        <v>32.638395585878797</v>
      </c>
      <c r="N8" s="62">
        <v>18</v>
      </c>
      <c r="O8" s="60">
        <v>2.9735846563031701E-2</v>
      </c>
      <c r="P8" s="63">
        <v>369</v>
      </c>
      <c r="Q8" s="59">
        <v>0.60958485454215094</v>
      </c>
      <c r="R8" s="58">
        <v>328</v>
      </c>
      <c r="S8" s="64">
        <v>0.54185320403746695</v>
      </c>
      <c r="T8" s="108">
        <v>1432</v>
      </c>
      <c r="U8" s="34">
        <v>100</v>
      </c>
    </row>
    <row r="9" spans="1:21" s="31" customFormat="1" ht="15" customHeight="1" x14ac:dyDescent="0.2">
      <c r="A9" s="26" t="s">
        <v>53</v>
      </c>
      <c r="B9" s="35" t="s">
        <v>25</v>
      </c>
      <c r="C9" s="105">
        <v>5051</v>
      </c>
      <c r="D9" s="52">
        <v>1932</v>
      </c>
      <c r="E9" s="53">
        <v>38.249851514551601</v>
      </c>
      <c r="F9" s="54">
        <v>143</v>
      </c>
      <c r="G9" s="53">
        <v>2.8311225499900998</v>
      </c>
      <c r="H9" s="54">
        <v>283</v>
      </c>
      <c r="I9" s="53">
        <v>5.6028509206097796</v>
      </c>
      <c r="J9" s="54">
        <v>295</v>
      </c>
      <c r="K9" s="53">
        <v>5.8404276380914704</v>
      </c>
      <c r="L9" s="54">
        <v>1896</v>
      </c>
      <c r="M9" s="53">
        <v>37.537121362106497</v>
      </c>
      <c r="N9" s="54">
        <v>152</v>
      </c>
      <c r="O9" s="53">
        <v>3.0093050881013701</v>
      </c>
      <c r="P9" s="55">
        <v>350</v>
      </c>
      <c r="Q9" s="51">
        <v>6.9293209265491997</v>
      </c>
      <c r="R9" s="52">
        <v>1145</v>
      </c>
      <c r="S9" s="56">
        <v>22.668778459711</v>
      </c>
      <c r="T9" s="106">
        <v>493</v>
      </c>
      <c r="U9" s="29">
        <v>100</v>
      </c>
    </row>
    <row r="10" spans="1:21" s="31" customFormat="1" ht="15" customHeight="1" x14ac:dyDescent="0.2">
      <c r="A10" s="26" t="s">
        <v>53</v>
      </c>
      <c r="B10" s="32" t="s">
        <v>1</v>
      </c>
      <c r="C10" s="107">
        <v>52713</v>
      </c>
      <c r="D10" s="58">
        <v>4558</v>
      </c>
      <c r="E10" s="60">
        <v>8.6468233642554999</v>
      </c>
      <c r="F10" s="62">
        <v>539</v>
      </c>
      <c r="G10" s="60">
        <v>1.0225181643996699</v>
      </c>
      <c r="H10" s="62">
        <v>24344</v>
      </c>
      <c r="I10" s="60">
        <v>46.182156204351898</v>
      </c>
      <c r="J10" s="62">
        <v>5657</v>
      </c>
      <c r="K10" s="60">
        <v>10.731698063096401</v>
      </c>
      <c r="L10" s="62">
        <v>16525</v>
      </c>
      <c r="M10" s="60">
        <v>31.3490030922163</v>
      </c>
      <c r="N10" s="62">
        <v>145</v>
      </c>
      <c r="O10" s="60">
        <v>0.27507445981067302</v>
      </c>
      <c r="P10" s="63">
        <v>945</v>
      </c>
      <c r="Q10" s="59">
        <v>1.7927266518695599</v>
      </c>
      <c r="R10" s="58">
        <v>2814</v>
      </c>
      <c r="S10" s="64">
        <v>5.3383415855671297</v>
      </c>
      <c r="T10" s="108">
        <v>1920</v>
      </c>
      <c r="U10" s="34">
        <v>99.7916666666667</v>
      </c>
    </row>
    <row r="11" spans="1:21" s="31" customFormat="1" ht="15" customHeight="1" x14ac:dyDescent="0.2">
      <c r="A11" s="26" t="s">
        <v>53</v>
      </c>
      <c r="B11" s="35" t="s">
        <v>26</v>
      </c>
      <c r="C11" s="105">
        <v>30595</v>
      </c>
      <c r="D11" s="52">
        <v>119</v>
      </c>
      <c r="E11" s="53">
        <v>0.38895244320967498</v>
      </c>
      <c r="F11" s="54">
        <v>122</v>
      </c>
      <c r="G11" s="53">
        <v>0.39875796698806998</v>
      </c>
      <c r="H11" s="54">
        <v>1995</v>
      </c>
      <c r="I11" s="53">
        <v>6.5206733126327796</v>
      </c>
      <c r="J11" s="54">
        <v>15696</v>
      </c>
      <c r="K11" s="53">
        <v>51.302500408563503</v>
      </c>
      <c r="L11" s="54">
        <v>12281</v>
      </c>
      <c r="M11" s="53">
        <v>40.140545840823698</v>
      </c>
      <c r="N11" s="54">
        <v>139</v>
      </c>
      <c r="O11" s="53">
        <v>0.45432260173230898</v>
      </c>
      <c r="P11" s="55">
        <v>243</v>
      </c>
      <c r="Q11" s="51">
        <v>0.79424742605000798</v>
      </c>
      <c r="R11" s="52">
        <v>1108</v>
      </c>
      <c r="S11" s="56">
        <v>3.6215067821539502</v>
      </c>
      <c r="T11" s="106">
        <v>1097</v>
      </c>
      <c r="U11" s="29">
        <v>100</v>
      </c>
    </row>
    <row r="12" spans="1:21" s="31" customFormat="1" ht="15" customHeight="1" x14ac:dyDescent="0.2">
      <c r="A12" s="26" t="s">
        <v>53</v>
      </c>
      <c r="B12" s="32" t="s">
        <v>2</v>
      </c>
      <c r="C12" s="107">
        <v>286832</v>
      </c>
      <c r="D12" s="58">
        <v>3929</v>
      </c>
      <c r="E12" s="60">
        <v>1.3697913761365501</v>
      </c>
      <c r="F12" s="62">
        <v>10818</v>
      </c>
      <c r="G12" s="60">
        <v>3.77154571317008</v>
      </c>
      <c r="H12" s="62">
        <v>156676</v>
      </c>
      <c r="I12" s="60">
        <v>54.6229151559101</v>
      </c>
      <c r="J12" s="62">
        <v>46028</v>
      </c>
      <c r="K12" s="60">
        <v>16.0470240419479</v>
      </c>
      <c r="L12" s="62">
        <v>60462</v>
      </c>
      <c r="M12" s="60">
        <v>21.079238020862402</v>
      </c>
      <c r="N12" s="62">
        <v>2589</v>
      </c>
      <c r="O12" s="60">
        <v>0.902618954649412</v>
      </c>
      <c r="P12" s="63">
        <v>6330</v>
      </c>
      <c r="Q12" s="59">
        <v>2.20686673732359</v>
      </c>
      <c r="R12" s="58">
        <v>57117</v>
      </c>
      <c r="S12" s="64">
        <v>19.9130501478217</v>
      </c>
      <c r="T12" s="108">
        <v>9866</v>
      </c>
      <c r="U12" s="34">
        <v>99.898641800121595</v>
      </c>
    </row>
    <row r="13" spans="1:21" s="31" customFormat="1" ht="15" customHeight="1" x14ac:dyDescent="0.2">
      <c r="A13" s="26" t="s">
        <v>53</v>
      </c>
      <c r="B13" s="35" t="s">
        <v>27</v>
      </c>
      <c r="C13" s="105">
        <v>33898</v>
      </c>
      <c r="D13" s="52">
        <v>522</v>
      </c>
      <c r="E13" s="53">
        <v>1.5399138592247299</v>
      </c>
      <c r="F13" s="54">
        <v>505</v>
      </c>
      <c r="G13" s="53">
        <v>1.4897634078706701</v>
      </c>
      <c r="H13" s="54">
        <v>15106</v>
      </c>
      <c r="I13" s="53">
        <v>44.563101067909599</v>
      </c>
      <c r="J13" s="54">
        <v>3720</v>
      </c>
      <c r="K13" s="53">
        <v>10.974098766888901</v>
      </c>
      <c r="L13" s="54">
        <v>12943</v>
      </c>
      <c r="M13" s="53">
        <v>38.182193639742799</v>
      </c>
      <c r="N13" s="54">
        <v>63</v>
      </c>
      <c r="O13" s="53">
        <v>0.18585167266505401</v>
      </c>
      <c r="P13" s="55">
        <v>1039</v>
      </c>
      <c r="Q13" s="51">
        <v>3.0650775856982699</v>
      </c>
      <c r="R13" s="52">
        <v>4152</v>
      </c>
      <c r="S13" s="56">
        <v>12.2485102365921</v>
      </c>
      <c r="T13" s="106">
        <v>1811</v>
      </c>
      <c r="U13" s="29">
        <v>100</v>
      </c>
    </row>
    <row r="14" spans="1:21" s="31" customFormat="1" ht="15" customHeight="1" x14ac:dyDescent="0.2">
      <c r="A14" s="26" t="s">
        <v>53</v>
      </c>
      <c r="B14" s="32" t="s">
        <v>28</v>
      </c>
      <c r="C14" s="107">
        <v>18890</v>
      </c>
      <c r="D14" s="58">
        <v>112</v>
      </c>
      <c r="E14" s="60">
        <v>0.59290629962943397</v>
      </c>
      <c r="F14" s="62">
        <v>182</v>
      </c>
      <c r="G14" s="60">
        <v>0.96347273689782997</v>
      </c>
      <c r="H14" s="62">
        <v>6329</v>
      </c>
      <c r="I14" s="60">
        <v>33.5044997353097</v>
      </c>
      <c r="J14" s="62">
        <v>6739</v>
      </c>
      <c r="K14" s="60">
        <v>35.6749602964532</v>
      </c>
      <c r="L14" s="62">
        <v>5131</v>
      </c>
      <c r="M14" s="60">
        <v>27.1625198517734</v>
      </c>
      <c r="N14" s="62">
        <v>14</v>
      </c>
      <c r="O14" s="60">
        <v>7.4113287453679205E-2</v>
      </c>
      <c r="P14" s="63">
        <v>383</v>
      </c>
      <c r="Q14" s="59">
        <v>2.0275277924827999</v>
      </c>
      <c r="R14" s="58">
        <v>1063</v>
      </c>
      <c r="S14" s="64">
        <v>5.6273160402329303</v>
      </c>
      <c r="T14" s="108">
        <v>1122</v>
      </c>
      <c r="U14" s="34">
        <v>100</v>
      </c>
    </row>
    <row r="15" spans="1:21" s="31" customFormat="1" ht="15" customHeight="1" x14ac:dyDescent="0.2">
      <c r="A15" s="26" t="s">
        <v>53</v>
      </c>
      <c r="B15" s="35" t="s">
        <v>29</v>
      </c>
      <c r="C15" s="105">
        <v>10093</v>
      </c>
      <c r="D15" s="52">
        <v>25</v>
      </c>
      <c r="E15" s="53">
        <v>0.24769642326364799</v>
      </c>
      <c r="F15" s="54">
        <v>78</v>
      </c>
      <c r="G15" s="53">
        <v>0.77281284058258204</v>
      </c>
      <c r="H15" s="54">
        <v>1071</v>
      </c>
      <c r="I15" s="53">
        <v>10.611314772614699</v>
      </c>
      <c r="J15" s="54">
        <v>5904</v>
      </c>
      <c r="K15" s="53">
        <v>58.495987317943097</v>
      </c>
      <c r="L15" s="54">
        <v>2903</v>
      </c>
      <c r="M15" s="53">
        <v>28.7625086693748</v>
      </c>
      <c r="N15" s="54">
        <v>4</v>
      </c>
      <c r="O15" s="53">
        <v>3.9631427722183699E-2</v>
      </c>
      <c r="P15" s="55">
        <v>108</v>
      </c>
      <c r="Q15" s="51">
        <v>1.0700485484989599</v>
      </c>
      <c r="R15" s="52">
        <v>265</v>
      </c>
      <c r="S15" s="56">
        <v>2.6255820865946702</v>
      </c>
      <c r="T15" s="106">
        <v>232</v>
      </c>
      <c r="U15" s="29">
        <v>100</v>
      </c>
    </row>
    <row r="16" spans="1:21" s="31" customFormat="1" ht="15" customHeight="1" x14ac:dyDescent="0.2">
      <c r="A16" s="26" t="s">
        <v>53</v>
      </c>
      <c r="B16" s="32" t="s">
        <v>3</v>
      </c>
      <c r="C16" s="107">
        <v>7243</v>
      </c>
      <c r="D16" s="68" t="s">
        <v>75</v>
      </c>
      <c r="E16" s="60">
        <v>2.7612867596299901E-2</v>
      </c>
      <c r="F16" s="62">
        <v>15</v>
      </c>
      <c r="G16" s="60">
        <v>0.20709650697224899</v>
      </c>
      <c r="H16" s="62">
        <v>368</v>
      </c>
      <c r="I16" s="60">
        <v>5.0807676377191804</v>
      </c>
      <c r="J16" s="62">
        <v>6806</v>
      </c>
      <c r="K16" s="60">
        <v>93.966588430208503</v>
      </c>
      <c r="L16" s="62">
        <v>37</v>
      </c>
      <c r="M16" s="60">
        <v>0.51083805053154796</v>
      </c>
      <c r="N16" s="61" t="s">
        <v>75</v>
      </c>
      <c r="O16" s="60">
        <v>2.7612867596299901E-2</v>
      </c>
      <c r="P16" s="63">
        <v>13</v>
      </c>
      <c r="Q16" s="59">
        <v>0.17948363937594899</v>
      </c>
      <c r="R16" s="58">
        <v>178</v>
      </c>
      <c r="S16" s="64">
        <v>2.4575452160706899</v>
      </c>
      <c r="T16" s="108">
        <v>211</v>
      </c>
      <c r="U16" s="34">
        <v>99.526066350710906</v>
      </c>
    </row>
    <row r="17" spans="1:21" s="31" customFormat="1" ht="15" customHeight="1" x14ac:dyDescent="0.2">
      <c r="A17" s="26" t="s">
        <v>53</v>
      </c>
      <c r="B17" s="35" t="s">
        <v>30</v>
      </c>
      <c r="C17" s="105">
        <v>241941</v>
      </c>
      <c r="D17" s="52">
        <v>868</v>
      </c>
      <c r="E17" s="53">
        <v>0.358765153487834</v>
      </c>
      <c r="F17" s="54">
        <v>1135</v>
      </c>
      <c r="G17" s="53">
        <v>0.469122637337202</v>
      </c>
      <c r="H17" s="54">
        <v>52759</v>
      </c>
      <c r="I17" s="53">
        <v>21.8065561438533</v>
      </c>
      <c r="J17" s="54">
        <v>107758</v>
      </c>
      <c r="K17" s="53">
        <v>44.538957845094501</v>
      </c>
      <c r="L17" s="54">
        <v>71620</v>
      </c>
      <c r="M17" s="53">
        <v>29.602258401841802</v>
      </c>
      <c r="N17" s="54">
        <v>163</v>
      </c>
      <c r="O17" s="53">
        <v>6.7371797256355906E-2</v>
      </c>
      <c r="P17" s="55">
        <v>7638</v>
      </c>
      <c r="Q17" s="51">
        <v>3.1569680211291198</v>
      </c>
      <c r="R17" s="52">
        <v>8510</v>
      </c>
      <c r="S17" s="56">
        <v>3.5173864702551398</v>
      </c>
      <c r="T17" s="106">
        <v>3886</v>
      </c>
      <c r="U17" s="29">
        <v>100</v>
      </c>
    </row>
    <row r="18" spans="1:21" s="31" customFormat="1" ht="15" customHeight="1" x14ac:dyDescent="0.2">
      <c r="A18" s="26" t="s">
        <v>53</v>
      </c>
      <c r="B18" s="32" t="s">
        <v>31</v>
      </c>
      <c r="C18" s="107">
        <v>126914</v>
      </c>
      <c r="D18" s="58">
        <v>219</v>
      </c>
      <c r="E18" s="60">
        <v>0.172557795042312</v>
      </c>
      <c r="F18" s="62">
        <v>1036</v>
      </c>
      <c r="G18" s="60">
        <v>0.81630080211796996</v>
      </c>
      <c r="H18" s="62">
        <v>9675</v>
      </c>
      <c r="I18" s="60">
        <v>7.6232724522117303</v>
      </c>
      <c r="J18" s="62">
        <v>86488</v>
      </c>
      <c r="K18" s="60">
        <v>68.146934144381206</v>
      </c>
      <c r="L18" s="62">
        <v>26479</v>
      </c>
      <c r="M18" s="60">
        <v>20.8637344973762</v>
      </c>
      <c r="N18" s="62">
        <v>124</v>
      </c>
      <c r="O18" s="60">
        <v>9.7703957010258899E-2</v>
      </c>
      <c r="P18" s="63">
        <v>2893</v>
      </c>
      <c r="Q18" s="59">
        <v>2.27949635186032</v>
      </c>
      <c r="R18" s="58">
        <v>2774</v>
      </c>
      <c r="S18" s="64">
        <v>2.1857320705359502</v>
      </c>
      <c r="T18" s="108">
        <v>2422</v>
      </c>
      <c r="U18" s="34">
        <v>99.958711808422805</v>
      </c>
    </row>
    <row r="19" spans="1:21" s="31" customFormat="1" ht="15" customHeight="1" x14ac:dyDescent="0.2">
      <c r="A19" s="26" t="s">
        <v>53</v>
      </c>
      <c r="B19" s="35" t="s">
        <v>32</v>
      </c>
      <c r="C19" s="105">
        <v>2</v>
      </c>
      <c r="D19" s="52">
        <v>0</v>
      </c>
      <c r="E19" s="53">
        <v>0</v>
      </c>
      <c r="F19" s="66" t="s">
        <v>75</v>
      </c>
      <c r="G19" s="53">
        <v>100</v>
      </c>
      <c r="H19" s="54">
        <v>0</v>
      </c>
      <c r="I19" s="53">
        <v>0</v>
      </c>
      <c r="J19" s="54">
        <v>0</v>
      </c>
      <c r="K19" s="53">
        <v>0</v>
      </c>
      <c r="L19" s="54">
        <v>0</v>
      </c>
      <c r="M19" s="53">
        <v>0</v>
      </c>
      <c r="N19" s="54">
        <v>0</v>
      </c>
      <c r="O19" s="53">
        <v>0</v>
      </c>
      <c r="P19" s="55">
        <v>0</v>
      </c>
      <c r="Q19" s="51">
        <v>0</v>
      </c>
      <c r="R19" s="52">
        <v>0</v>
      </c>
      <c r="S19" s="56">
        <v>0</v>
      </c>
      <c r="T19" s="106">
        <v>286</v>
      </c>
      <c r="U19" s="29">
        <v>100</v>
      </c>
    </row>
    <row r="20" spans="1:21" s="31" customFormat="1" ht="15" customHeight="1" x14ac:dyDescent="0.2">
      <c r="A20" s="26" t="s">
        <v>53</v>
      </c>
      <c r="B20" s="32" t="s">
        <v>4</v>
      </c>
      <c r="C20" s="107">
        <v>7735</v>
      </c>
      <c r="D20" s="58">
        <v>209</v>
      </c>
      <c r="E20" s="60">
        <v>2.70200387847447</v>
      </c>
      <c r="F20" s="62">
        <v>46</v>
      </c>
      <c r="G20" s="60">
        <v>0.59469941822882999</v>
      </c>
      <c r="H20" s="62">
        <v>1701</v>
      </c>
      <c r="I20" s="60">
        <v>21.990950226244301</v>
      </c>
      <c r="J20" s="62">
        <v>141</v>
      </c>
      <c r="K20" s="60">
        <v>1.82288299935359</v>
      </c>
      <c r="L20" s="62">
        <v>5481</v>
      </c>
      <c r="M20" s="60">
        <v>70.859728506787306</v>
      </c>
      <c r="N20" s="62">
        <v>32</v>
      </c>
      <c r="O20" s="60">
        <v>0.41370394311570802</v>
      </c>
      <c r="P20" s="63">
        <v>125</v>
      </c>
      <c r="Q20" s="59">
        <v>1.6160310277957299</v>
      </c>
      <c r="R20" s="58">
        <v>355</v>
      </c>
      <c r="S20" s="64">
        <v>4.5895281189398798</v>
      </c>
      <c r="T20" s="108">
        <v>703</v>
      </c>
      <c r="U20" s="34">
        <v>99.573257467994296</v>
      </c>
    </row>
    <row r="21" spans="1:21" s="31" customFormat="1" ht="15" customHeight="1" x14ac:dyDescent="0.2">
      <c r="A21" s="26" t="s">
        <v>53</v>
      </c>
      <c r="B21" s="35" t="s">
        <v>5</v>
      </c>
      <c r="C21" s="105">
        <v>94638</v>
      </c>
      <c r="D21" s="52">
        <v>234</v>
      </c>
      <c r="E21" s="53">
        <v>0.247257972484626</v>
      </c>
      <c r="F21" s="54">
        <v>844</v>
      </c>
      <c r="G21" s="53">
        <v>0.89181935374796595</v>
      </c>
      <c r="H21" s="54">
        <v>19775</v>
      </c>
      <c r="I21" s="53">
        <v>20.895411990955001</v>
      </c>
      <c r="J21" s="54">
        <v>44903</v>
      </c>
      <c r="K21" s="53">
        <v>47.447114266996302</v>
      </c>
      <c r="L21" s="54">
        <v>26253</v>
      </c>
      <c r="M21" s="53">
        <v>27.7404425283713</v>
      </c>
      <c r="N21" s="54">
        <v>51</v>
      </c>
      <c r="O21" s="53">
        <v>5.38895581056235E-2</v>
      </c>
      <c r="P21" s="55">
        <v>2578</v>
      </c>
      <c r="Q21" s="51">
        <v>2.72406432933917</v>
      </c>
      <c r="R21" s="52">
        <v>4001</v>
      </c>
      <c r="S21" s="56">
        <v>4.2276886662862703</v>
      </c>
      <c r="T21" s="106">
        <v>4221</v>
      </c>
      <c r="U21" s="29">
        <v>100</v>
      </c>
    </row>
    <row r="22" spans="1:21" s="31" customFormat="1" ht="15" customHeight="1" x14ac:dyDescent="0.2">
      <c r="A22" s="26" t="s">
        <v>53</v>
      </c>
      <c r="B22" s="32" t="s">
        <v>6</v>
      </c>
      <c r="C22" s="107">
        <v>58207</v>
      </c>
      <c r="D22" s="58">
        <v>149</v>
      </c>
      <c r="E22" s="60">
        <v>0.25598295737626098</v>
      </c>
      <c r="F22" s="62">
        <v>299</v>
      </c>
      <c r="G22" s="60">
        <v>0.51368392117786499</v>
      </c>
      <c r="H22" s="62">
        <v>5644</v>
      </c>
      <c r="I22" s="60">
        <v>9.6964282646417104</v>
      </c>
      <c r="J22" s="62">
        <v>20211</v>
      </c>
      <c r="K22" s="60">
        <v>34.722627862628201</v>
      </c>
      <c r="L22" s="62">
        <v>28455</v>
      </c>
      <c r="M22" s="60">
        <v>48.885872833164399</v>
      </c>
      <c r="N22" s="62">
        <v>28</v>
      </c>
      <c r="O22" s="60">
        <v>4.8104179909632901E-2</v>
      </c>
      <c r="P22" s="63">
        <v>3421</v>
      </c>
      <c r="Q22" s="59">
        <v>5.8772999811019302</v>
      </c>
      <c r="R22" s="58">
        <v>2468</v>
      </c>
      <c r="S22" s="64">
        <v>4.2400398577490703</v>
      </c>
      <c r="T22" s="108">
        <v>1875</v>
      </c>
      <c r="U22" s="34">
        <v>99.84</v>
      </c>
    </row>
    <row r="23" spans="1:21" s="31" customFormat="1" ht="15" customHeight="1" x14ac:dyDescent="0.2">
      <c r="A23" s="26" t="s">
        <v>53</v>
      </c>
      <c r="B23" s="35" t="s">
        <v>33</v>
      </c>
      <c r="C23" s="105">
        <v>12948</v>
      </c>
      <c r="D23" s="52">
        <v>80</v>
      </c>
      <c r="E23" s="53">
        <v>0.61785603954278701</v>
      </c>
      <c r="F23" s="54">
        <v>116</v>
      </c>
      <c r="G23" s="53">
        <v>0.89589125733704</v>
      </c>
      <c r="H23" s="54">
        <v>1756</v>
      </c>
      <c r="I23" s="53">
        <v>13.561940067964199</v>
      </c>
      <c r="J23" s="54">
        <v>2735</v>
      </c>
      <c r="K23" s="53">
        <v>21.122953351869</v>
      </c>
      <c r="L23" s="54">
        <v>7783</v>
      </c>
      <c r="M23" s="53">
        <v>60.109669447018803</v>
      </c>
      <c r="N23" s="54">
        <v>16</v>
      </c>
      <c r="O23" s="53">
        <v>0.123571207908557</v>
      </c>
      <c r="P23" s="55">
        <v>462</v>
      </c>
      <c r="Q23" s="51">
        <v>3.5681186283595898</v>
      </c>
      <c r="R23" s="52">
        <v>593</v>
      </c>
      <c r="S23" s="56">
        <v>4.5798578931109004</v>
      </c>
      <c r="T23" s="106">
        <v>1458</v>
      </c>
      <c r="U23" s="29">
        <v>100</v>
      </c>
    </row>
    <row r="24" spans="1:21" s="31" customFormat="1" ht="15" customHeight="1" x14ac:dyDescent="0.2">
      <c r="A24" s="26" t="s">
        <v>53</v>
      </c>
      <c r="B24" s="32" t="s">
        <v>7</v>
      </c>
      <c r="C24" s="107">
        <v>14835</v>
      </c>
      <c r="D24" s="58">
        <v>247</v>
      </c>
      <c r="E24" s="60">
        <v>1.6649814627569901</v>
      </c>
      <c r="F24" s="62">
        <v>170</v>
      </c>
      <c r="G24" s="60">
        <v>1.1459386585776901</v>
      </c>
      <c r="H24" s="62">
        <v>3414</v>
      </c>
      <c r="I24" s="60">
        <v>23.0131445904955</v>
      </c>
      <c r="J24" s="62">
        <v>3469</v>
      </c>
      <c r="K24" s="60">
        <v>23.383889450623499</v>
      </c>
      <c r="L24" s="62">
        <v>6788</v>
      </c>
      <c r="M24" s="60">
        <v>45.7566565554432</v>
      </c>
      <c r="N24" s="62">
        <v>15</v>
      </c>
      <c r="O24" s="60">
        <v>0.101112234580384</v>
      </c>
      <c r="P24" s="63">
        <v>732</v>
      </c>
      <c r="Q24" s="59">
        <v>4.93427704752275</v>
      </c>
      <c r="R24" s="58">
        <v>1738</v>
      </c>
      <c r="S24" s="64">
        <v>11.715537580047201</v>
      </c>
      <c r="T24" s="108">
        <v>1389</v>
      </c>
      <c r="U24" s="34">
        <v>99.856011519078507</v>
      </c>
    </row>
    <row r="25" spans="1:21" s="31" customFormat="1" ht="15" customHeight="1" x14ac:dyDescent="0.2">
      <c r="A25" s="26" t="s">
        <v>53</v>
      </c>
      <c r="B25" s="35" t="s">
        <v>34</v>
      </c>
      <c r="C25" s="105">
        <v>28401</v>
      </c>
      <c r="D25" s="52">
        <v>33</v>
      </c>
      <c r="E25" s="53">
        <v>0.116193091792543</v>
      </c>
      <c r="F25" s="54">
        <v>111</v>
      </c>
      <c r="G25" s="53">
        <v>0.390831308756734</v>
      </c>
      <c r="H25" s="54">
        <v>939</v>
      </c>
      <c r="I25" s="53">
        <v>3.30622161191507</v>
      </c>
      <c r="J25" s="54">
        <v>7366</v>
      </c>
      <c r="K25" s="53">
        <v>25.935706489208101</v>
      </c>
      <c r="L25" s="54">
        <v>19263</v>
      </c>
      <c r="M25" s="53">
        <v>67.825076581810507</v>
      </c>
      <c r="N25" s="54">
        <v>9</v>
      </c>
      <c r="O25" s="53">
        <v>3.1689025034329799E-2</v>
      </c>
      <c r="P25" s="55">
        <v>680</v>
      </c>
      <c r="Q25" s="51">
        <v>2.3942818914826902</v>
      </c>
      <c r="R25" s="52">
        <v>464</v>
      </c>
      <c r="S25" s="56">
        <v>1.6337452906587799</v>
      </c>
      <c r="T25" s="106">
        <v>1417</v>
      </c>
      <c r="U25" s="29">
        <v>100</v>
      </c>
    </row>
    <row r="26" spans="1:21" s="31" customFormat="1" ht="15" customHeight="1" x14ac:dyDescent="0.2">
      <c r="A26" s="26" t="s">
        <v>53</v>
      </c>
      <c r="B26" s="32" t="s">
        <v>35</v>
      </c>
      <c r="C26" s="107">
        <v>50240</v>
      </c>
      <c r="D26" s="58">
        <v>329</v>
      </c>
      <c r="E26" s="60">
        <v>0.65485668789808904</v>
      </c>
      <c r="F26" s="62">
        <v>193</v>
      </c>
      <c r="G26" s="60">
        <v>0.384156050955414</v>
      </c>
      <c r="H26" s="62">
        <v>1212</v>
      </c>
      <c r="I26" s="60">
        <v>2.4124203821656001</v>
      </c>
      <c r="J26" s="62">
        <v>33620</v>
      </c>
      <c r="K26" s="60">
        <v>66.918789808917197</v>
      </c>
      <c r="L26" s="62">
        <v>14488</v>
      </c>
      <c r="M26" s="60">
        <v>28.8375796178344</v>
      </c>
      <c r="N26" s="62">
        <v>11</v>
      </c>
      <c r="O26" s="60">
        <v>2.18949044585987E-2</v>
      </c>
      <c r="P26" s="63">
        <v>387</v>
      </c>
      <c r="Q26" s="59">
        <v>0.77030254777070095</v>
      </c>
      <c r="R26" s="58">
        <v>494</v>
      </c>
      <c r="S26" s="64">
        <v>0.98328025477707004</v>
      </c>
      <c r="T26" s="108">
        <v>1394</v>
      </c>
      <c r="U26" s="34">
        <v>100</v>
      </c>
    </row>
    <row r="27" spans="1:21" s="31" customFormat="1" ht="15" customHeight="1" x14ac:dyDescent="0.2">
      <c r="A27" s="26" t="s">
        <v>53</v>
      </c>
      <c r="B27" s="35" t="s">
        <v>8</v>
      </c>
      <c r="C27" s="105">
        <v>4663</v>
      </c>
      <c r="D27" s="52">
        <v>37</v>
      </c>
      <c r="E27" s="53">
        <v>0.79348059189363096</v>
      </c>
      <c r="F27" s="54">
        <v>36</v>
      </c>
      <c r="G27" s="53">
        <v>0.77203517049110004</v>
      </c>
      <c r="H27" s="54">
        <v>85</v>
      </c>
      <c r="I27" s="53">
        <v>1.8228608192150999</v>
      </c>
      <c r="J27" s="54">
        <v>325</v>
      </c>
      <c r="K27" s="53">
        <v>6.9697619558224302</v>
      </c>
      <c r="L27" s="54">
        <v>4128</v>
      </c>
      <c r="M27" s="53">
        <v>88.526699549646196</v>
      </c>
      <c r="N27" s="54">
        <v>4</v>
      </c>
      <c r="O27" s="53">
        <v>8.5781685610122199E-2</v>
      </c>
      <c r="P27" s="55">
        <v>48</v>
      </c>
      <c r="Q27" s="51">
        <v>1.0293802273214701</v>
      </c>
      <c r="R27" s="52">
        <v>229</v>
      </c>
      <c r="S27" s="56">
        <v>4.9110015011795003</v>
      </c>
      <c r="T27" s="106">
        <v>595</v>
      </c>
      <c r="U27" s="29">
        <v>98.823529411764696</v>
      </c>
    </row>
    <row r="28" spans="1:21" s="31" customFormat="1" ht="15" customHeight="1" x14ac:dyDescent="0.2">
      <c r="A28" s="26" t="s">
        <v>53</v>
      </c>
      <c r="B28" s="32" t="s">
        <v>36</v>
      </c>
      <c r="C28" s="107">
        <v>36542</v>
      </c>
      <c r="D28" s="58">
        <v>122</v>
      </c>
      <c r="E28" s="60">
        <v>0.33386240490394598</v>
      </c>
      <c r="F28" s="62">
        <v>451</v>
      </c>
      <c r="G28" s="60">
        <v>1.23419626730885</v>
      </c>
      <c r="H28" s="62">
        <v>2912</v>
      </c>
      <c r="I28" s="60">
        <v>7.9689124842646804</v>
      </c>
      <c r="J28" s="62">
        <v>22900</v>
      </c>
      <c r="K28" s="60">
        <v>62.667615346724297</v>
      </c>
      <c r="L28" s="62">
        <v>8773</v>
      </c>
      <c r="M28" s="60">
        <v>24.007990805100999</v>
      </c>
      <c r="N28" s="62">
        <v>152</v>
      </c>
      <c r="O28" s="60">
        <v>0.41595971758524403</v>
      </c>
      <c r="P28" s="63">
        <v>1232</v>
      </c>
      <c r="Q28" s="59">
        <v>3.3714629741119801</v>
      </c>
      <c r="R28" s="58">
        <v>749</v>
      </c>
      <c r="S28" s="64">
        <v>2.04969623994308</v>
      </c>
      <c r="T28" s="108">
        <v>1444</v>
      </c>
      <c r="U28" s="34">
        <v>100</v>
      </c>
    </row>
    <row r="29" spans="1:21" s="31" customFormat="1" ht="15" customHeight="1" x14ac:dyDescent="0.2">
      <c r="A29" s="26" t="s">
        <v>53</v>
      </c>
      <c r="B29" s="35" t="s">
        <v>37</v>
      </c>
      <c r="C29" s="105">
        <v>31174</v>
      </c>
      <c r="D29" s="52">
        <v>120</v>
      </c>
      <c r="E29" s="53">
        <v>0.384936164752679</v>
      </c>
      <c r="F29" s="54">
        <v>645</v>
      </c>
      <c r="G29" s="53">
        <v>2.06903188554565</v>
      </c>
      <c r="H29" s="54">
        <v>8659</v>
      </c>
      <c r="I29" s="53">
        <v>27.776352088278699</v>
      </c>
      <c r="J29" s="54">
        <v>6042</v>
      </c>
      <c r="K29" s="53">
        <v>19.3815358952974</v>
      </c>
      <c r="L29" s="54">
        <v>14264</v>
      </c>
      <c r="M29" s="53">
        <v>45.756078783601701</v>
      </c>
      <c r="N29" s="54">
        <v>31</v>
      </c>
      <c r="O29" s="53">
        <v>9.9441842561108607E-2</v>
      </c>
      <c r="P29" s="55">
        <v>1413</v>
      </c>
      <c r="Q29" s="51">
        <v>4.5326233399627904</v>
      </c>
      <c r="R29" s="52">
        <v>2790</v>
      </c>
      <c r="S29" s="56">
        <v>8.9497658304997696</v>
      </c>
      <c r="T29" s="106">
        <v>1834</v>
      </c>
      <c r="U29" s="29">
        <v>100</v>
      </c>
    </row>
    <row r="30" spans="1:21" s="31" customFormat="1" ht="15" customHeight="1" x14ac:dyDescent="0.2">
      <c r="A30" s="26" t="s">
        <v>53</v>
      </c>
      <c r="B30" s="32" t="s">
        <v>38</v>
      </c>
      <c r="C30" s="107">
        <v>104470</v>
      </c>
      <c r="D30" s="58">
        <v>836</v>
      </c>
      <c r="E30" s="60">
        <v>0.80022973102326</v>
      </c>
      <c r="F30" s="62">
        <v>754</v>
      </c>
      <c r="G30" s="60">
        <v>0.72173829807600298</v>
      </c>
      <c r="H30" s="62">
        <v>5836</v>
      </c>
      <c r="I30" s="60">
        <v>5.5862927156121396</v>
      </c>
      <c r="J30" s="62">
        <v>49700</v>
      </c>
      <c r="K30" s="60">
        <v>47.573466066813403</v>
      </c>
      <c r="L30" s="62">
        <v>45129</v>
      </c>
      <c r="M30" s="60">
        <v>43.198047286302298</v>
      </c>
      <c r="N30" s="62">
        <v>39</v>
      </c>
      <c r="O30" s="60">
        <v>3.7331291279793198E-2</v>
      </c>
      <c r="P30" s="63">
        <v>2176</v>
      </c>
      <c r="Q30" s="59">
        <v>2.0828946108930801</v>
      </c>
      <c r="R30" s="58">
        <v>3204</v>
      </c>
      <c r="S30" s="64">
        <v>3.06690916052455</v>
      </c>
      <c r="T30" s="108">
        <v>3626</v>
      </c>
      <c r="U30" s="34">
        <v>99.889685603971301</v>
      </c>
    </row>
    <row r="31" spans="1:21" s="31" customFormat="1" ht="15" customHeight="1" x14ac:dyDescent="0.2">
      <c r="A31" s="26" t="s">
        <v>53</v>
      </c>
      <c r="B31" s="35" t="s">
        <v>9</v>
      </c>
      <c r="C31" s="105">
        <v>20342</v>
      </c>
      <c r="D31" s="52">
        <v>1066</v>
      </c>
      <c r="E31" s="53">
        <v>5.2403893422475702</v>
      </c>
      <c r="F31" s="54">
        <v>715</v>
      </c>
      <c r="G31" s="53">
        <v>3.5148952905319</v>
      </c>
      <c r="H31" s="54">
        <v>2057</v>
      </c>
      <c r="I31" s="53">
        <v>10.1120833742995</v>
      </c>
      <c r="J31" s="54">
        <v>7139</v>
      </c>
      <c r="K31" s="53">
        <v>35.094877593157001</v>
      </c>
      <c r="L31" s="54">
        <v>8893</v>
      </c>
      <c r="M31" s="53">
        <v>43.717431914266101</v>
      </c>
      <c r="N31" s="54">
        <v>14</v>
      </c>
      <c r="O31" s="53">
        <v>6.8823124569855496E-2</v>
      </c>
      <c r="P31" s="55">
        <v>458</v>
      </c>
      <c r="Q31" s="51">
        <v>2.25149936092813</v>
      </c>
      <c r="R31" s="52">
        <v>1546</v>
      </c>
      <c r="S31" s="56">
        <v>7.6000393274997498</v>
      </c>
      <c r="T31" s="106">
        <v>2077</v>
      </c>
      <c r="U31" s="29">
        <v>99.085219065960501</v>
      </c>
    </row>
    <row r="32" spans="1:21" s="31" customFormat="1" ht="15" customHeight="1" x14ac:dyDescent="0.2">
      <c r="A32" s="26" t="s">
        <v>53</v>
      </c>
      <c r="B32" s="32" t="s">
        <v>39</v>
      </c>
      <c r="C32" s="107">
        <v>43924</v>
      </c>
      <c r="D32" s="58">
        <v>36</v>
      </c>
      <c r="E32" s="60">
        <v>8.1959748656770803E-2</v>
      </c>
      <c r="F32" s="62">
        <v>114</v>
      </c>
      <c r="G32" s="60">
        <v>0.25953920407977399</v>
      </c>
      <c r="H32" s="62">
        <v>495</v>
      </c>
      <c r="I32" s="60">
        <v>1.1269465440305999</v>
      </c>
      <c r="J32" s="62">
        <v>32865</v>
      </c>
      <c r="K32" s="60">
        <v>74.822420544577</v>
      </c>
      <c r="L32" s="62">
        <v>10389</v>
      </c>
      <c r="M32" s="60">
        <v>23.652217466533099</v>
      </c>
      <c r="N32" s="62">
        <v>13</v>
      </c>
      <c r="O32" s="60">
        <v>2.95965759038339E-2</v>
      </c>
      <c r="P32" s="63">
        <v>12</v>
      </c>
      <c r="Q32" s="59">
        <v>2.7319916218923601E-2</v>
      </c>
      <c r="R32" s="58">
        <v>140</v>
      </c>
      <c r="S32" s="64">
        <v>0.31873235588744198</v>
      </c>
      <c r="T32" s="108">
        <v>973</v>
      </c>
      <c r="U32" s="34">
        <v>99.383350462487201</v>
      </c>
    </row>
    <row r="33" spans="1:21" s="31" customFormat="1" ht="15" customHeight="1" x14ac:dyDescent="0.2">
      <c r="A33" s="26" t="s">
        <v>53</v>
      </c>
      <c r="B33" s="35" t="s">
        <v>23</v>
      </c>
      <c r="C33" s="105">
        <v>51990</v>
      </c>
      <c r="D33" s="52">
        <v>226</v>
      </c>
      <c r="E33" s="53">
        <v>0.43469898057318701</v>
      </c>
      <c r="F33" s="54">
        <v>288</v>
      </c>
      <c r="G33" s="53">
        <v>0.55395268320830904</v>
      </c>
      <c r="H33" s="54">
        <v>2064</v>
      </c>
      <c r="I33" s="53">
        <v>3.9699942296595498</v>
      </c>
      <c r="J33" s="54">
        <v>25574</v>
      </c>
      <c r="K33" s="53">
        <v>49.190228890171198</v>
      </c>
      <c r="L33" s="54">
        <v>22962</v>
      </c>
      <c r="M33" s="53">
        <v>44.166185804962502</v>
      </c>
      <c r="N33" s="54">
        <v>65</v>
      </c>
      <c r="O33" s="53">
        <v>0.12502404308520901</v>
      </c>
      <c r="P33" s="55">
        <v>811</v>
      </c>
      <c r="Q33" s="51">
        <v>1.5599153683400699</v>
      </c>
      <c r="R33" s="52">
        <v>1062</v>
      </c>
      <c r="S33" s="56">
        <v>2.0427005193306398</v>
      </c>
      <c r="T33" s="106">
        <v>2312</v>
      </c>
      <c r="U33" s="29">
        <v>100</v>
      </c>
    </row>
    <row r="34" spans="1:21" s="31" customFormat="1" ht="15" customHeight="1" x14ac:dyDescent="0.2">
      <c r="A34" s="26" t="s">
        <v>53</v>
      </c>
      <c r="B34" s="32" t="s">
        <v>10</v>
      </c>
      <c r="C34" s="107">
        <v>4742</v>
      </c>
      <c r="D34" s="58">
        <v>1636</v>
      </c>
      <c r="E34" s="60">
        <v>34.500210881484598</v>
      </c>
      <c r="F34" s="62">
        <v>12</v>
      </c>
      <c r="G34" s="60">
        <v>0.25305778152678199</v>
      </c>
      <c r="H34" s="62">
        <v>149</v>
      </c>
      <c r="I34" s="60">
        <v>3.1421341206242102</v>
      </c>
      <c r="J34" s="62">
        <v>60</v>
      </c>
      <c r="K34" s="60">
        <v>1.26528890763391</v>
      </c>
      <c r="L34" s="62">
        <v>2817</v>
      </c>
      <c r="M34" s="60">
        <v>59.405314213412098</v>
      </c>
      <c r="N34" s="62">
        <v>11</v>
      </c>
      <c r="O34" s="60">
        <v>0.23196963306621701</v>
      </c>
      <c r="P34" s="63">
        <v>57</v>
      </c>
      <c r="Q34" s="59">
        <v>1.20202446225221</v>
      </c>
      <c r="R34" s="58">
        <v>217</v>
      </c>
      <c r="S34" s="64">
        <v>4.5761282159426404</v>
      </c>
      <c r="T34" s="108">
        <v>781</v>
      </c>
      <c r="U34" s="34">
        <v>99.231754161331594</v>
      </c>
    </row>
    <row r="35" spans="1:21" s="31" customFormat="1" ht="15" customHeight="1" x14ac:dyDescent="0.2">
      <c r="A35" s="26" t="s">
        <v>53</v>
      </c>
      <c r="B35" s="35" t="s">
        <v>40</v>
      </c>
      <c r="C35" s="105">
        <v>9922</v>
      </c>
      <c r="D35" s="52">
        <v>308</v>
      </c>
      <c r="E35" s="53">
        <v>3.1042128603104202</v>
      </c>
      <c r="F35" s="54">
        <v>117</v>
      </c>
      <c r="G35" s="53">
        <v>1.1791977423906499</v>
      </c>
      <c r="H35" s="54">
        <v>1846</v>
      </c>
      <c r="I35" s="53">
        <v>18.605119935496901</v>
      </c>
      <c r="J35" s="54">
        <v>2675</v>
      </c>
      <c r="K35" s="53">
        <v>26.960290264059701</v>
      </c>
      <c r="L35" s="54">
        <v>4635</v>
      </c>
      <c r="M35" s="53">
        <v>46.714372102398698</v>
      </c>
      <c r="N35" s="54">
        <v>10</v>
      </c>
      <c r="O35" s="53">
        <v>0.10078613182826</v>
      </c>
      <c r="P35" s="55">
        <v>331</v>
      </c>
      <c r="Q35" s="51">
        <v>3.3360209635154199</v>
      </c>
      <c r="R35" s="52">
        <v>497</v>
      </c>
      <c r="S35" s="56">
        <v>5.0090707518645399</v>
      </c>
      <c r="T35" s="106">
        <v>1073</v>
      </c>
      <c r="U35" s="29">
        <v>100</v>
      </c>
    </row>
    <row r="36" spans="1:21" s="31" customFormat="1" ht="15" customHeight="1" x14ac:dyDescent="0.2">
      <c r="A36" s="26" t="s">
        <v>53</v>
      </c>
      <c r="B36" s="32" t="s">
        <v>41</v>
      </c>
      <c r="C36" s="107">
        <v>16795</v>
      </c>
      <c r="D36" s="58">
        <v>280</v>
      </c>
      <c r="E36" s="60">
        <v>1.66716284608514</v>
      </c>
      <c r="F36" s="62">
        <v>351</v>
      </c>
      <c r="G36" s="60">
        <v>2.0899077106281601</v>
      </c>
      <c r="H36" s="62">
        <v>7419</v>
      </c>
      <c r="I36" s="60">
        <v>44.173861268234603</v>
      </c>
      <c r="J36" s="62">
        <v>2958</v>
      </c>
      <c r="K36" s="60">
        <v>17.612384638285199</v>
      </c>
      <c r="L36" s="62">
        <v>4793</v>
      </c>
      <c r="M36" s="60">
        <v>28.538255433164601</v>
      </c>
      <c r="N36" s="62">
        <v>207</v>
      </c>
      <c r="O36" s="60">
        <v>1.23250967549866</v>
      </c>
      <c r="P36" s="63">
        <v>787</v>
      </c>
      <c r="Q36" s="59">
        <v>4.6859184281035997</v>
      </c>
      <c r="R36" s="58">
        <v>1983</v>
      </c>
      <c r="S36" s="64">
        <v>11.8070854420959</v>
      </c>
      <c r="T36" s="108">
        <v>649</v>
      </c>
      <c r="U36" s="34">
        <v>100</v>
      </c>
    </row>
    <row r="37" spans="1:21" s="31" customFormat="1" ht="15" customHeight="1" x14ac:dyDescent="0.2">
      <c r="A37" s="26" t="s">
        <v>53</v>
      </c>
      <c r="B37" s="35" t="s">
        <v>11</v>
      </c>
      <c r="C37" s="105">
        <v>6557</v>
      </c>
      <c r="D37" s="52">
        <v>17</v>
      </c>
      <c r="E37" s="53">
        <v>0.25926490773219502</v>
      </c>
      <c r="F37" s="54">
        <v>82</v>
      </c>
      <c r="G37" s="53">
        <v>1.2505719078847</v>
      </c>
      <c r="H37" s="54">
        <v>368</v>
      </c>
      <c r="I37" s="53">
        <v>5.6123227085557401</v>
      </c>
      <c r="J37" s="54">
        <v>364</v>
      </c>
      <c r="K37" s="53">
        <v>5.5513192008540502</v>
      </c>
      <c r="L37" s="54">
        <v>5678</v>
      </c>
      <c r="M37" s="53">
        <v>86.594479182553002</v>
      </c>
      <c r="N37" s="54">
        <v>4</v>
      </c>
      <c r="O37" s="53">
        <v>6.10035077016928E-2</v>
      </c>
      <c r="P37" s="55">
        <v>44</v>
      </c>
      <c r="Q37" s="51">
        <v>0.67103858471862099</v>
      </c>
      <c r="R37" s="52">
        <v>209</v>
      </c>
      <c r="S37" s="56">
        <v>3.18743327741345</v>
      </c>
      <c r="T37" s="106">
        <v>478</v>
      </c>
      <c r="U37" s="29">
        <v>98.535564853556494</v>
      </c>
    </row>
    <row r="38" spans="1:21" s="31" customFormat="1" ht="15" customHeight="1" x14ac:dyDescent="0.2">
      <c r="A38" s="26" t="s">
        <v>53</v>
      </c>
      <c r="B38" s="32" t="s">
        <v>12</v>
      </c>
      <c r="C38" s="107">
        <v>45498</v>
      </c>
      <c r="D38" s="58">
        <v>45</v>
      </c>
      <c r="E38" s="60">
        <v>9.8905446393248095E-2</v>
      </c>
      <c r="F38" s="62">
        <v>1047</v>
      </c>
      <c r="G38" s="60">
        <v>2.3012000527495702</v>
      </c>
      <c r="H38" s="62">
        <v>12445</v>
      </c>
      <c r="I38" s="60">
        <v>27.352850674754901</v>
      </c>
      <c r="J38" s="62">
        <v>18381</v>
      </c>
      <c r="K38" s="60">
        <v>40.399578003428701</v>
      </c>
      <c r="L38" s="62">
        <v>13171</v>
      </c>
      <c r="M38" s="60">
        <v>28.948525209899302</v>
      </c>
      <c r="N38" s="62">
        <v>46</v>
      </c>
      <c r="O38" s="60">
        <v>0.10110334520198699</v>
      </c>
      <c r="P38" s="63">
        <v>363</v>
      </c>
      <c r="Q38" s="59">
        <v>0.79783726757220097</v>
      </c>
      <c r="R38" s="58">
        <v>1097</v>
      </c>
      <c r="S38" s="64">
        <v>2.4110949931865102</v>
      </c>
      <c r="T38" s="108">
        <v>2538</v>
      </c>
      <c r="U38" s="34">
        <v>100</v>
      </c>
    </row>
    <row r="39" spans="1:21" s="31" customFormat="1" ht="15" customHeight="1" x14ac:dyDescent="0.2">
      <c r="A39" s="26" t="s">
        <v>53</v>
      </c>
      <c r="B39" s="35" t="s">
        <v>13</v>
      </c>
      <c r="C39" s="105">
        <v>18952</v>
      </c>
      <c r="D39" s="52">
        <v>2162</v>
      </c>
      <c r="E39" s="53">
        <v>11.4077669902913</v>
      </c>
      <c r="F39" s="54">
        <v>82</v>
      </c>
      <c r="G39" s="53">
        <v>0.43267201350780898</v>
      </c>
      <c r="H39" s="54">
        <v>12664</v>
      </c>
      <c r="I39" s="53">
        <v>66.821443647108495</v>
      </c>
      <c r="J39" s="54">
        <v>550</v>
      </c>
      <c r="K39" s="53">
        <v>2.9020683832840901</v>
      </c>
      <c r="L39" s="54">
        <v>3261</v>
      </c>
      <c r="M39" s="53">
        <v>17.2066272688898</v>
      </c>
      <c r="N39" s="54">
        <v>7</v>
      </c>
      <c r="O39" s="53">
        <v>3.6935415787251999E-2</v>
      </c>
      <c r="P39" s="55">
        <v>226</v>
      </c>
      <c r="Q39" s="51">
        <v>1.19248628113128</v>
      </c>
      <c r="R39" s="52">
        <v>2399</v>
      </c>
      <c r="S39" s="56">
        <v>12.658294639088201</v>
      </c>
      <c r="T39" s="106">
        <v>853</v>
      </c>
      <c r="U39" s="29">
        <v>98.827667057444302</v>
      </c>
    </row>
    <row r="40" spans="1:21" s="31" customFormat="1" ht="15" customHeight="1" x14ac:dyDescent="0.2">
      <c r="A40" s="26" t="s">
        <v>53</v>
      </c>
      <c r="B40" s="32" t="s">
        <v>14</v>
      </c>
      <c r="C40" s="107">
        <v>65355</v>
      </c>
      <c r="D40" s="58">
        <v>466</v>
      </c>
      <c r="E40" s="60">
        <v>0.71302884247570997</v>
      </c>
      <c r="F40" s="62">
        <v>1015</v>
      </c>
      <c r="G40" s="60">
        <v>1.55305638436233</v>
      </c>
      <c r="H40" s="62">
        <v>10974</v>
      </c>
      <c r="I40" s="60">
        <v>16.791370208859298</v>
      </c>
      <c r="J40" s="62">
        <v>24504</v>
      </c>
      <c r="K40" s="60">
        <v>37.493688317649799</v>
      </c>
      <c r="L40" s="62">
        <v>27577</v>
      </c>
      <c r="M40" s="60">
        <v>42.195700405477801</v>
      </c>
      <c r="N40" s="62">
        <v>39</v>
      </c>
      <c r="O40" s="60">
        <v>5.9674087675005698E-2</v>
      </c>
      <c r="P40" s="63">
        <v>780</v>
      </c>
      <c r="Q40" s="59">
        <v>1.1934817535001101</v>
      </c>
      <c r="R40" s="58">
        <v>2161</v>
      </c>
      <c r="S40" s="64">
        <v>3.3065564991201901</v>
      </c>
      <c r="T40" s="108">
        <v>4864</v>
      </c>
      <c r="U40" s="34">
        <v>99.856085526315795</v>
      </c>
    </row>
    <row r="41" spans="1:21" s="31" customFormat="1" ht="15" customHeight="1" x14ac:dyDescent="0.2">
      <c r="A41" s="26" t="s">
        <v>53</v>
      </c>
      <c r="B41" s="35" t="s">
        <v>15</v>
      </c>
      <c r="C41" s="105">
        <v>101961</v>
      </c>
      <c r="D41" s="52">
        <v>2594</v>
      </c>
      <c r="E41" s="53">
        <v>2.5441100028442198</v>
      </c>
      <c r="F41" s="54">
        <v>574</v>
      </c>
      <c r="G41" s="53">
        <v>0.56296034758388003</v>
      </c>
      <c r="H41" s="54">
        <v>10820</v>
      </c>
      <c r="I41" s="53">
        <v>10.6119006286717</v>
      </c>
      <c r="J41" s="54">
        <v>53237</v>
      </c>
      <c r="K41" s="53">
        <v>52.2131010876708</v>
      </c>
      <c r="L41" s="54">
        <v>31004</v>
      </c>
      <c r="M41" s="53">
        <v>30.4077049067781</v>
      </c>
      <c r="N41" s="54">
        <v>66</v>
      </c>
      <c r="O41" s="53">
        <v>6.4730632300585497E-2</v>
      </c>
      <c r="P41" s="55">
        <v>3666</v>
      </c>
      <c r="Q41" s="51">
        <v>3.5954923941507002</v>
      </c>
      <c r="R41" s="52">
        <v>3673</v>
      </c>
      <c r="S41" s="56">
        <v>3.6023577642431901</v>
      </c>
      <c r="T41" s="106">
        <v>2535</v>
      </c>
      <c r="U41" s="29">
        <v>99.921104536489196</v>
      </c>
    </row>
    <row r="42" spans="1:21" s="31" customFormat="1" ht="15" customHeight="1" x14ac:dyDescent="0.2">
      <c r="A42" s="26" t="s">
        <v>53</v>
      </c>
      <c r="B42" s="32" t="s">
        <v>16</v>
      </c>
      <c r="C42" s="107">
        <v>1502</v>
      </c>
      <c r="D42" s="58">
        <v>495</v>
      </c>
      <c r="E42" s="60">
        <v>32.956058588548601</v>
      </c>
      <c r="F42" s="62">
        <v>5</v>
      </c>
      <c r="G42" s="60">
        <v>0.33288948069240998</v>
      </c>
      <c r="H42" s="62">
        <v>49</v>
      </c>
      <c r="I42" s="60">
        <v>3.26231691078562</v>
      </c>
      <c r="J42" s="62">
        <v>69</v>
      </c>
      <c r="K42" s="60">
        <v>4.5938748335552599</v>
      </c>
      <c r="L42" s="62">
        <v>878</v>
      </c>
      <c r="M42" s="60">
        <v>58.455392809587202</v>
      </c>
      <c r="N42" s="62">
        <v>4</v>
      </c>
      <c r="O42" s="60">
        <v>0.266311584553928</v>
      </c>
      <c r="P42" s="69" t="s">
        <v>75</v>
      </c>
      <c r="Q42" s="59">
        <v>0.133155792276964</v>
      </c>
      <c r="R42" s="58">
        <v>74</v>
      </c>
      <c r="S42" s="64">
        <v>4.92676431424767</v>
      </c>
      <c r="T42" s="108">
        <v>468</v>
      </c>
      <c r="U42" s="34">
        <v>99.572649572649595</v>
      </c>
    </row>
    <row r="43" spans="1:21" s="31" customFormat="1" ht="15" customHeight="1" x14ac:dyDescent="0.2">
      <c r="A43" s="26" t="s">
        <v>53</v>
      </c>
      <c r="B43" s="35" t="s">
        <v>17</v>
      </c>
      <c r="C43" s="105">
        <v>88966</v>
      </c>
      <c r="D43" s="52">
        <v>111</v>
      </c>
      <c r="E43" s="53">
        <v>0.124766764831509</v>
      </c>
      <c r="F43" s="54">
        <v>417</v>
      </c>
      <c r="G43" s="53">
        <v>0.46871838679945099</v>
      </c>
      <c r="H43" s="54">
        <v>3402</v>
      </c>
      <c r="I43" s="53">
        <v>3.8239327383494799</v>
      </c>
      <c r="J43" s="54">
        <v>38715</v>
      </c>
      <c r="K43" s="53">
        <v>43.516624328395103</v>
      </c>
      <c r="L43" s="54">
        <v>41368</v>
      </c>
      <c r="M43" s="53">
        <v>46.498662410359003</v>
      </c>
      <c r="N43" s="54">
        <v>37</v>
      </c>
      <c r="O43" s="53">
        <v>4.1588921610502899E-2</v>
      </c>
      <c r="P43" s="55">
        <v>4916</v>
      </c>
      <c r="Q43" s="51">
        <v>5.52570644965492</v>
      </c>
      <c r="R43" s="52">
        <v>1622</v>
      </c>
      <c r="S43" s="56">
        <v>1.8231684014117799</v>
      </c>
      <c r="T43" s="106">
        <v>3702</v>
      </c>
      <c r="U43" s="29">
        <v>99.891950297136702</v>
      </c>
    </row>
    <row r="44" spans="1:21" s="31" customFormat="1" ht="15" customHeight="1" x14ac:dyDescent="0.2">
      <c r="A44" s="26" t="s">
        <v>53</v>
      </c>
      <c r="B44" s="32" t="s">
        <v>18</v>
      </c>
      <c r="C44" s="107">
        <v>30077</v>
      </c>
      <c r="D44" s="58">
        <v>3745</v>
      </c>
      <c r="E44" s="60">
        <v>12.451374804667999</v>
      </c>
      <c r="F44" s="62">
        <v>216</v>
      </c>
      <c r="G44" s="60">
        <v>0.71815673105695399</v>
      </c>
      <c r="H44" s="62">
        <v>5340</v>
      </c>
      <c r="I44" s="60">
        <v>17.7544302955747</v>
      </c>
      <c r="J44" s="62">
        <v>7450</v>
      </c>
      <c r="K44" s="60">
        <v>24.769757622103299</v>
      </c>
      <c r="L44" s="62">
        <v>12496</v>
      </c>
      <c r="M44" s="60">
        <v>41.546696811517101</v>
      </c>
      <c r="N44" s="62">
        <v>79</v>
      </c>
      <c r="O44" s="60">
        <v>0.26265917478471901</v>
      </c>
      <c r="P44" s="63">
        <v>751</v>
      </c>
      <c r="Q44" s="59">
        <v>2.4969245602952399</v>
      </c>
      <c r="R44" s="58">
        <v>2058</v>
      </c>
      <c r="S44" s="64">
        <v>6.8424377431259797</v>
      </c>
      <c r="T44" s="108">
        <v>1774</v>
      </c>
      <c r="U44" s="34">
        <v>95.152198421646005</v>
      </c>
    </row>
    <row r="45" spans="1:21" s="31" customFormat="1" ht="15" customHeight="1" x14ac:dyDescent="0.2">
      <c r="A45" s="26" t="s">
        <v>53</v>
      </c>
      <c r="B45" s="35" t="s">
        <v>42</v>
      </c>
      <c r="C45" s="105">
        <v>21788</v>
      </c>
      <c r="D45" s="52">
        <v>619</v>
      </c>
      <c r="E45" s="53">
        <v>2.8410134018725901</v>
      </c>
      <c r="F45" s="54">
        <v>326</v>
      </c>
      <c r="G45" s="53">
        <v>1.49623646043694</v>
      </c>
      <c r="H45" s="54">
        <v>5344</v>
      </c>
      <c r="I45" s="53">
        <v>24.5272627134202</v>
      </c>
      <c r="J45" s="54">
        <v>1205</v>
      </c>
      <c r="K45" s="53">
        <v>5.5305672847439</v>
      </c>
      <c r="L45" s="54">
        <v>13000</v>
      </c>
      <c r="M45" s="53">
        <v>59.665871121718403</v>
      </c>
      <c r="N45" s="54">
        <v>168</v>
      </c>
      <c r="O45" s="53">
        <v>0.77106664218836096</v>
      </c>
      <c r="P45" s="55">
        <v>1126</v>
      </c>
      <c r="Q45" s="51">
        <v>5.1679823756196104</v>
      </c>
      <c r="R45" s="52">
        <v>1625</v>
      </c>
      <c r="S45" s="56">
        <v>7.4582338902148004</v>
      </c>
      <c r="T45" s="106">
        <v>1312</v>
      </c>
      <c r="U45" s="29">
        <v>99.923780487804905</v>
      </c>
    </row>
    <row r="46" spans="1:21" s="31" customFormat="1" ht="15" customHeight="1" x14ac:dyDescent="0.2">
      <c r="A46" s="26" t="s">
        <v>53</v>
      </c>
      <c r="B46" s="32" t="s">
        <v>19</v>
      </c>
      <c r="C46" s="107">
        <v>79601</v>
      </c>
      <c r="D46" s="58">
        <v>94</v>
      </c>
      <c r="E46" s="60">
        <v>0.118088968731549</v>
      </c>
      <c r="F46" s="62">
        <v>721</v>
      </c>
      <c r="G46" s="60">
        <v>0.90576751548347401</v>
      </c>
      <c r="H46" s="62">
        <v>10766</v>
      </c>
      <c r="I46" s="60">
        <v>13.5249557166367</v>
      </c>
      <c r="J46" s="62">
        <v>36029</v>
      </c>
      <c r="K46" s="60">
        <v>45.261994196052797</v>
      </c>
      <c r="L46" s="62">
        <v>30101</v>
      </c>
      <c r="M46" s="60">
        <v>37.814851572216398</v>
      </c>
      <c r="N46" s="62">
        <v>31</v>
      </c>
      <c r="O46" s="60">
        <v>3.8944234368914997E-2</v>
      </c>
      <c r="P46" s="63">
        <v>1859</v>
      </c>
      <c r="Q46" s="59">
        <v>2.3353977965100898</v>
      </c>
      <c r="R46" s="58">
        <v>1794</v>
      </c>
      <c r="S46" s="64">
        <v>2.2537405308978502</v>
      </c>
      <c r="T46" s="108">
        <v>3220</v>
      </c>
      <c r="U46" s="34">
        <v>99.596273291925499</v>
      </c>
    </row>
    <row r="47" spans="1:21" s="31" customFormat="1" ht="15" customHeight="1" x14ac:dyDescent="0.2">
      <c r="A47" s="26" t="s">
        <v>53</v>
      </c>
      <c r="B47" s="35" t="s">
        <v>43</v>
      </c>
      <c r="C47" s="105">
        <v>8804</v>
      </c>
      <c r="D47" s="52">
        <v>89</v>
      </c>
      <c r="E47" s="53">
        <v>1.0109041344843299</v>
      </c>
      <c r="F47" s="54">
        <v>159</v>
      </c>
      <c r="G47" s="53">
        <v>1.8059972739663801</v>
      </c>
      <c r="H47" s="54">
        <v>2741</v>
      </c>
      <c r="I47" s="53">
        <v>31.133575647432998</v>
      </c>
      <c r="J47" s="54">
        <v>1381</v>
      </c>
      <c r="K47" s="53">
        <v>15.6860517946388</v>
      </c>
      <c r="L47" s="54">
        <v>4104</v>
      </c>
      <c r="M47" s="53">
        <v>46.615174920490702</v>
      </c>
      <c r="N47" s="54">
        <v>5</v>
      </c>
      <c r="O47" s="53">
        <v>5.6792367105860997E-2</v>
      </c>
      <c r="P47" s="55">
        <v>325</v>
      </c>
      <c r="Q47" s="51">
        <v>3.6915038618809599</v>
      </c>
      <c r="R47" s="52">
        <v>518</v>
      </c>
      <c r="S47" s="56">
        <v>5.8836892321671996</v>
      </c>
      <c r="T47" s="106">
        <v>291</v>
      </c>
      <c r="U47" s="29">
        <v>100</v>
      </c>
    </row>
    <row r="48" spans="1:21" s="31" customFormat="1" ht="15" customHeight="1" x14ac:dyDescent="0.2">
      <c r="A48" s="26" t="s">
        <v>53</v>
      </c>
      <c r="B48" s="32" t="s">
        <v>20</v>
      </c>
      <c r="C48" s="107">
        <v>60627</v>
      </c>
      <c r="D48" s="58">
        <v>205</v>
      </c>
      <c r="E48" s="60">
        <v>0.33813317498804202</v>
      </c>
      <c r="F48" s="62">
        <v>198</v>
      </c>
      <c r="G48" s="60">
        <v>0.326587164134791</v>
      </c>
      <c r="H48" s="62">
        <v>2545</v>
      </c>
      <c r="I48" s="60">
        <v>4.1977996602173997</v>
      </c>
      <c r="J48" s="62">
        <v>36452</v>
      </c>
      <c r="K48" s="60">
        <v>60.1250268032395</v>
      </c>
      <c r="L48" s="62">
        <v>19871</v>
      </c>
      <c r="M48" s="60">
        <v>32.775825952133502</v>
      </c>
      <c r="N48" s="62">
        <v>45</v>
      </c>
      <c r="O48" s="60">
        <v>7.4224355485179902E-2</v>
      </c>
      <c r="P48" s="63">
        <v>1311</v>
      </c>
      <c r="Q48" s="59">
        <v>2.1624028898015699</v>
      </c>
      <c r="R48" s="58">
        <v>1462</v>
      </c>
      <c r="S48" s="64">
        <v>2.4114668382073998</v>
      </c>
      <c r="T48" s="108">
        <v>1219</v>
      </c>
      <c r="U48" s="34">
        <v>100</v>
      </c>
    </row>
    <row r="49" spans="1:21" s="31" customFormat="1" ht="15" customHeight="1" x14ac:dyDescent="0.2">
      <c r="A49" s="26" t="s">
        <v>53</v>
      </c>
      <c r="B49" s="35" t="s">
        <v>44</v>
      </c>
      <c r="C49" s="105">
        <v>3270</v>
      </c>
      <c r="D49" s="52">
        <v>1150</v>
      </c>
      <c r="E49" s="53">
        <v>35.168195718654403</v>
      </c>
      <c r="F49" s="54">
        <v>36</v>
      </c>
      <c r="G49" s="53">
        <v>1.1009174311926599</v>
      </c>
      <c r="H49" s="54">
        <v>170</v>
      </c>
      <c r="I49" s="53">
        <v>5.1987767584097897</v>
      </c>
      <c r="J49" s="54">
        <v>201</v>
      </c>
      <c r="K49" s="53">
        <v>6.1467889908256899</v>
      </c>
      <c r="L49" s="54">
        <v>1646</v>
      </c>
      <c r="M49" s="53">
        <v>50.336391437308897</v>
      </c>
      <c r="N49" s="54">
        <v>4</v>
      </c>
      <c r="O49" s="53">
        <v>0.122324159021407</v>
      </c>
      <c r="P49" s="55">
        <v>63</v>
      </c>
      <c r="Q49" s="51">
        <v>1.92660550458716</v>
      </c>
      <c r="R49" s="52">
        <v>181</v>
      </c>
      <c r="S49" s="56">
        <v>5.5351681957186498</v>
      </c>
      <c r="T49" s="106">
        <v>668</v>
      </c>
      <c r="U49" s="29">
        <v>100</v>
      </c>
    </row>
    <row r="50" spans="1:21" s="31" customFormat="1" ht="15" customHeight="1" x14ac:dyDescent="0.2">
      <c r="A50" s="26" t="s">
        <v>53</v>
      </c>
      <c r="B50" s="32" t="s">
        <v>45</v>
      </c>
      <c r="C50" s="107">
        <v>62169</v>
      </c>
      <c r="D50" s="58">
        <v>87</v>
      </c>
      <c r="E50" s="60">
        <v>0.13994112821502699</v>
      </c>
      <c r="F50" s="62">
        <v>347</v>
      </c>
      <c r="G50" s="60">
        <v>0.55815599414499195</v>
      </c>
      <c r="H50" s="62">
        <v>2069</v>
      </c>
      <c r="I50" s="60">
        <v>3.32802522157345</v>
      </c>
      <c r="J50" s="62">
        <v>35941</v>
      </c>
      <c r="K50" s="60">
        <v>57.811771139957202</v>
      </c>
      <c r="L50" s="62">
        <v>23333</v>
      </c>
      <c r="M50" s="60">
        <v>37.531567179784098</v>
      </c>
      <c r="N50" s="62">
        <v>34</v>
      </c>
      <c r="O50" s="60">
        <v>5.4689636313918502E-2</v>
      </c>
      <c r="P50" s="63">
        <v>358</v>
      </c>
      <c r="Q50" s="59">
        <v>0.57584970001126001</v>
      </c>
      <c r="R50" s="58">
        <v>1170</v>
      </c>
      <c r="S50" s="64">
        <v>1.88196689668484</v>
      </c>
      <c r="T50" s="108">
        <v>1802</v>
      </c>
      <c r="U50" s="34">
        <v>99.944506104328497</v>
      </c>
    </row>
    <row r="51" spans="1:21" s="31" customFormat="1" ht="15" customHeight="1" x14ac:dyDescent="0.2">
      <c r="A51" s="26" t="s">
        <v>53</v>
      </c>
      <c r="B51" s="35" t="s">
        <v>21</v>
      </c>
      <c r="C51" s="105">
        <v>216112</v>
      </c>
      <c r="D51" s="52">
        <v>751</v>
      </c>
      <c r="E51" s="53">
        <v>0.34750499740875102</v>
      </c>
      <c r="F51" s="54">
        <v>1880</v>
      </c>
      <c r="G51" s="53">
        <v>0.86991930110313198</v>
      </c>
      <c r="H51" s="54">
        <v>111381</v>
      </c>
      <c r="I51" s="53">
        <v>51.538554083068</v>
      </c>
      <c r="J51" s="54">
        <v>66791</v>
      </c>
      <c r="K51" s="53">
        <v>30.905734063818802</v>
      </c>
      <c r="L51" s="54">
        <v>31941</v>
      </c>
      <c r="M51" s="53">
        <v>14.7798363811357</v>
      </c>
      <c r="N51" s="54">
        <v>224</v>
      </c>
      <c r="O51" s="53">
        <v>0.103649959280373</v>
      </c>
      <c r="P51" s="55">
        <v>3144</v>
      </c>
      <c r="Q51" s="51">
        <v>1.45480121418524</v>
      </c>
      <c r="R51" s="52">
        <v>26299</v>
      </c>
      <c r="S51" s="56">
        <v>12.169153031761301</v>
      </c>
      <c r="T51" s="106">
        <v>8472</v>
      </c>
      <c r="U51" s="29">
        <v>99.988196411709197</v>
      </c>
    </row>
    <row r="52" spans="1:21" s="31" customFormat="1" ht="15" customHeight="1" x14ac:dyDescent="0.2">
      <c r="A52" s="26" t="s">
        <v>53</v>
      </c>
      <c r="B52" s="32" t="s">
        <v>46</v>
      </c>
      <c r="C52" s="107">
        <v>11459</v>
      </c>
      <c r="D52" s="58">
        <v>349</v>
      </c>
      <c r="E52" s="60">
        <v>3.04564098088838</v>
      </c>
      <c r="F52" s="62">
        <v>130</v>
      </c>
      <c r="G52" s="60">
        <v>1.1344794484684499</v>
      </c>
      <c r="H52" s="62">
        <v>3027</v>
      </c>
      <c r="I52" s="60">
        <v>26.415917619338501</v>
      </c>
      <c r="J52" s="62">
        <v>409</v>
      </c>
      <c r="K52" s="60">
        <v>3.5692468801815198</v>
      </c>
      <c r="L52" s="62">
        <v>7059</v>
      </c>
      <c r="M52" s="60">
        <v>61.602234051837002</v>
      </c>
      <c r="N52" s="62">
        <v>297</v>
      </c>
      <c r="O52" s="60">
        <v>2.5918492015010002</v>
      </c>
      <c r="P52" s="63">
        <v>188</v>
      </c>
      <c r="Q52" s="59">
        <v>1.64063181778515</v>
      </c>
      <c r="R52" s="58">
        <v>818</v>
      </c>
      <c r="S52" s="64">
        <v>7.1384937603630298</v>
      </c>
      <c r="T52" s="108">
        <v>981</v>
      </c>
      <c r="U52" s="34">
        <v>100</v>
      </c>
    </row>
    <row r="53" spans="1:21" s="31" customFormat="1" ht="15" customHeight="1" x14ac:dyDescent="0.2">
      <c r="A53" s="26" t="s">
        <v>53</v>
      </c>
      <c r="B53" s="35" t="s">
        <v>47</v>
      </c>
      <c r="C53" s="105">
        <v>2369</v>
      </c>
      <c r="D53" s="52">
        <v>48</v>
      </c>
      <c r="E53" s="53">
        <v>2.02617138032925</v>
      </c>
      <c r="F53" s="54">
        <v>11</v>
      </c>
      <c r="G53" s="53">
        <v>0.46433094132545399</v>
      </c>
      <c r="H53" s="54">
        <v>33</v>
      </c>
      <c r="I53" s="53">
        <v>1.39299282397636</v>
      </c>
      <c r="J53" s="54">
        <v>87</v>
      </c>
      <c r="K53" s="53">
        <v>3.6724356268467702</v>
      </c>
      <c r="L53" s="54">
        <v>2157</v>
      </c>
      <c r="M53" s="53">
        <v>91.051076403545807</v>
      </c>
      <c r="N53" s="54">
        <v>4</v>
      </c>
      <c r="O53" s="53">
        <v>0.168847615027438</v>
      </c>
      <c r="P53" s="55">
        <v>29</v>
      </c>
      <c r="Q53" s="51">
        <v>1.22414520894892</v>
      </c>
      <c r="R53" s="52">
        <v>41</v>
      </c>
      <c r="S53" s="56">
        <v>1.7306880540312399</v>
      </c>
      <c r="T53" s="106">
        <v>295</v>
      </c>
      <c r="U53" s="29">
        <v>100</v>
      </c>
    </row>
    <row r="54" spans="1:21" s="31" customFormat="1" ht="15" customHeight="1" x14ac:dyDescent="0.2">
      <c r="A54" s="26" t="s">
        <v>53</v>
      </c>
      <c r="B54" s="32" t="s">
        <v>48</v>
      </c>
      <c r="C54" s="107">
        <v>65402</v>
      </c>
      <c r="D54" s="58">
        <v>208</v>
      </c>
      <c r="E54" s="60">
        <v>0.31803308767316002</v>
      </c>
      <c r="F54" s="62">
        <v>681</v>
      </c>
      <c r="G54" s="60">
        <v>1.04125256108376</v>
      </c>
      <c r="H54" s="62">
        <v>5203</v>
      </c>
      <c r="I54" s="60">
        <v>7.9554142075165899</v>
      </c>
      <c r="J54" s="62">
        <v>33238</v>
      </c>
      <c r="K54" s="60">
        <v>50.8210758080793</v>
      </c>
      <c r="L54" s="62">
        <v>23697</v>
      </c>
      <c r="M54" s="60">
        <v>36.232836916302297</v>
      </c>
      <c r="N54" s="62">
        <v>59</v>
      </c>
      <c r="O54" s="60">
        <v>9.0211308522675102E-2</v>
      </c>
      <c r="P54" s="63">
        <v>2316</v>
      </c>
      <c r="Q54" s="59">
        <v>3.5411761108222999</v>
      </c>
      <c r="R54" s="58">
        <v>2273</v>
      </c>
      <c r="S54" s="64">
        <v>3.4754288859667901</v>
      </c>
      <c r="T54" s="108">
        <v>1984</v>
      </c>
      <c r="U54" s="34">
        <v>100</v>
      </c>
    </row>
    <row r="55" spans="1:21" s="31" customFormat="1" ht="15" customHeight="1" x14ac:dyDescent="0.2">
      <c r="A55" s="26" t="s">
        <v>53</v>
      </c>
      <c r="B55" s="35" t="s">
        <v>49</v>
      </c>
      <c r="C55" s="105">
        <v>42412</v>
      </c>
      <c r="D55" s="52">
        <v>1120</v>
      </c>
      <c r="E55" s="53">
        <v>2.6407620484768501</v>
      </c>
      <c r="F55" s="54">
        <v>1207</v>
      </c>
      <c r="G55" s="53">
        <v>2.8458926718853199</v>
      </c>
      <c r="H55" s="54">
        <v>10465</v>
      </c>
      <c r="I55" s="53">
        <v>24.674620390455502</v>
      </c>
      <c r="J55" s="54">
        <v>4272</v>
      </c>
      <c r="K55" s="53">
        <v>10.0726209563331</v>
      </c>
      <c r="L55" s="54">
        <v>21985</v>
      </c>
      <c r="M55" s="53">
        <v>51.836744317646001</v>
      </c>
      <c r="N55" s="54">
        <v>583</v>
      </c>
      <c r="O55" s="53">
        <v>1.3746109591625</v>
      </c>
      <c r="P55" s="55">
        <v>2780</v>
      </c>
      <c r="Q55" s="51">
        <v>6.55474865604074</v>
      </c>
      <c r="R55" s="52">
        <v>3463</v>
      </c>
      <c r="S55" s="56">
        <v>8.16514194096011</v>
      </c>
      <c r="T55" s="106">
        <v>2256</v>
      </c>
      <c r="U55" s="29">
        <v>100</v>
      </c>
    </row>
    <row r="56" spans="1:21" s="31" customFormat="1" ht="15" customHeight="1" x14ac:dyDescent="0.2">
      <c r="A56" s="26" t="s">
        <v>53</v>
      </c>
      <c r="B56" s="32" t="s">
        <v>50</v>
      </c>
      <c r="C56" s="107">
        <v>18730</v>
      </c>
      <c r="D56" s="58">
        <v>8</v>
      </c>
      <c r="E56" s="60">
        <v>4.2712226374799801E-2</v>
      </c>
      <c r="F56" s="62">
        <v>35</v>
      </c>
      <c r="G56" s="60">
        <v>0.18686599038974899</v>
      </c>
      <c r="H56" s="62">
        <v>174</v>
      </c>
      <c r="I56" s="60">
        <v>0.92899092365189495</v>
      </c>
      <c r="J56" s="62">
        <v>2116</v>
      </c>
      <c r="K56" s="60">
        <v>11.2973838761345</v>
      </c>
      <c r="L56" s="62">
        <v>16195</v>
      </c>
      <c r="M56" s="60">
        <v>86.465563267485294</v>
      </c>
      <c r="N56" s="62">
        <v>4</v>
      </c>
      <c r="O56" s="60">
        <v>2.1356113187399901E-2</v>
      </c>
      <c r="P56" s="63">
        <v>198</v>
      </c>
      <c r="Q56" s="59">
        <v>1.0571276027762899</v>
      </c>
      <c r="R56" s="58">
        <v>53</v>
      </c>
      <c r="S56" s="64">
        <v>0.28296849973304899</v>
      </c>
      <c r="T56" s="108">
        <v>733</v>
      </c>
      <c r="U56" s="34">
        <v>100</v>
      </c>
    </row>
    <row r="57" spans="1:21" s="31" customFormat="1" ht="15" customHeight="1" x14ac:dyDescent="0.2">
      <c r="A57" s="26" t="s">
        <v>53</v>
      </c>
      <c r="B57" s="35" t="s">
        <v>22</v>
      </c>
      <c r="C57" s="105">
        <v>30976</v>
      </c>
      <c r="D57" s="52">
        <v>622</v>
      </c>
      <c r="E57" s="53">
        <v>2.0080061983471098</v>
      </c>
      <c r="F57" s="54">
        <v>370</v>
      </c>
      <c r="G57" s="53">
        <v>1.1944731404958699</v>
      </c>
      <c r="H57" s="54">
        <v>3701</v>
      </c>
      <c r="I57" s="53">
        <v>11.947959710743801</v>
      </c>
      <c r="J57" s="54">
        <v>14406</v>
      </c>
      <c r="K57" s="53">
        <v>46.506973140495901</v>
      </c>
      <c r="L57" s="54">
        <v>11253</v>
      </c>
      <c r="M57" s="53">
        <v>36.328125</v>
      </c>
      <c r="N57" s="54">
        <v>14</v>
      </c>
      <c r="O57" s="53">
        <v>4.5196280991735498E-2</v>
      </c>
      <c r="P57" s="55">
        <v>610</v>
      </c>
      <c r="Q57" s="51">
        <v>1.9692665289256199</v>
      </c>
      <c r="R57" s="52">
        <v>1522</v>
      </c>
      <c r="S57" s="56">
        <v>4.9134814049586799</v>
      </c>
      <c r="T57" s="106">
        <v>2242</v>
      </c>
      <c r="U57" s="29">
        <v>99.955396966993803</v>
      </c>
    </row>
    <row r="58" spans="1:21" s="31" customFormat="1" ht="15" customHeight="1" thickBot="1" x14ac:dyDescent="0.25">
      <c r="A58" s="26" t="s">
        <v>53</v>
      </c>
      <c r="B58" s="36" t="s">
        <v>51</v>
      </c>
      <c r="C58" s="109">
        <v>2621</v>
      </c>
      <c r="D58" s="70">
        <v>176</v>
      </c>
      <c r="E58" s="72">
        <v>6.7149942769935098</v>
      </c>
      <c r="F58" s="73">
        <v>8</v>
      </c>
      <c r="G58" s="72">
        <v>0.30522701259061402</v>
      </c>
      <c r="H58" s="73">
        <v>413</v>
      </c>
      <c r="I58" s="72">
        <v>15.757344524990501</v>
      </c>
      <c r="J58" s="73">
        <v>83</v>
      </c>
      <c r="K58" s="72">
        <v>3.1667302556276198</v>
      </c>
      <c r="L58" s="73">
        <v>1894</v>
      </c>
      <c r="M58" s="72">
        <v>72.262495230827895</v>
      </c>
      <c r="N58" s="74" t="s">
        <v>75</v>
      </c>
      <c r="O58" s="72">
        <v>7.6306753147653603E-2</v>
      </c>
      <c r="P58" s="75">
        <v>45</v>
      </c>
      <c r="Q58" s="71">
        <v>1.7169019458222099</v>
      </c>
      <c r="R58" s="70">
        <v>40</v>
      </c>
      <c r="S58" s="76">
        <v>1.5261350629530701</v>
      </c>
      <c r="T58" s="110">
        <v>349</v>
      </c>
      <c r="U58" s="38">
        <v>100</v>
      </c>
    </row>
    <row r="59" spans="1:21" s="31" customFormat="1" ht="15" customHeight="1" x14ac:dyDescent="0.2">
      <c r="A59" s="26"/>
      <c r="B59" s="39"/>
      <c r="C59" s="40"/>
      <c r="D59" s="40"/>
      <c r="E59" s="40"/>
      <c r="F59" s="40"/>
      <c r="G59" s="40"/>
      <c r="H59" s="40"/>
      <c r="I59" s="40"/>
      <c r="J59" s="40"/>
      <c r="K59" s="40"/>
      <c r="L59" s="40"/>
      <c r="M59" s="40"/>
      <c r="N59" s="40"/>
      <c r="O59" s="40"/>
      <c r="P59" s="40"/>
      <c r="Q59" s="40"/>
      <c r="R59" s="41"/>
      <c r="S59" s="30"/>
      <c r="T59" s="40"/>
      <c r="U59" s="40"/>
    </row>
    <row r="60" spans="1:21" s="31" customFormat="1" ht="15" customHeight="1" x14ac:dyDescent="0.2">
      <c r="A60" s="26"/>
      <c r="B60" s="42" t="str">
        <f>CONCATENATE("NOTE: Table reads (for US): Of all ",C69, " public school students without disabilities who received ", LOWER(A7), ", ",D69," (",TEXT(E7,"0.0"),")% were American Indian or Alaska Native.")</f>
        <v>NOTE: Table reads (for US): Of all 2,451,475 public school students without disabilities who received one or more out-of-school suspensions, 33,737 (1.4)% were American Indian or Alaska Native.</v>
      </c>
      <c r="C60" s="41"/>
      <c r="D60" s="40"/>
      <c r="E60" s="40"/>
      <c r="F60" s="40"/>
      <c r="G60" s="40"/>
      <c r="H60" s="40"/>
      <c r="I60" s="40"/>
      <c r="J60" s="40"/>
      <c r="K60" s="40"/>
      <c r="L60" s="40"/>
      <c r="M60" s="40"/>
      <c r="N60" s="40"/>
      <c r="O60" s="40"/>
      <c r="P60" s="40"/>
      <c r="Q60" s="40"/>
      <c r="R60" s="41"/>
      <c r="S60" s="30"/>
      <c r="T60" s="40"/>
      <c r="U60" s="40"/>
    </row>
    <row r="61" spans="1:21" s="31" customFormat="1" ht="15" customHeight="1" x14ac:dyDescent="0.2">
      <c r="A61" s="26"/>
      <c r="B61" s="42" t="s">
        <v>74</v>
      </c>
      <c r="C61" s="41"/>
      <c r="D61" s="41"/>
      <c r="E61" s="41"/>
      <c r="F61" s="41"/>
      <c r="G61" s="41"/>
      <c r="H61" s="40"/>
      <c r="I61" s="40"/>
      <c r="J61" s="40"/>
      <c r="K61" s="40"/>
      <c r="L61" s="40"/>
      <c r="M61" s="40"/>
      <c r="N61" s="40"/>
      <c r="O61" s="40"/>
      <c r="P61" s="40"/>
      <c r="Q61" s="40"/>
      <c r="R61" s="40"/>
      <c r="S61" s="40"/>
      <c r="T61" s="40"/>
      <c r="U61" s="40"/>
    </row>
    <row r="62" spans="1:21" s="45" customFormat="1" ht="14.1" customHeight="1" x14ac:dyDescent="0.2">
      <c r="A62" s="48"/>
      <c r="B62" s="30" t="s">
        <v>76</v>
      </c>
      <c r="C62" s="31"/>
      <c r="D62" s="31"/>
      <c r="E62" s="43"/>
      <c r="F62" s="43"/>
      <c r="G62" s="43"/>
      <c r="H62" s="43"/>
      <c r="I62" s="43"/>
      <c r="J62" s="43"/>
      <c r="K62" s="44"/>
      <c r="L62" s="44"/>
      <c r="M62" s="44"/>
      <c r="N62" s="44"/>
      <c r="O62" s="44"/>
      <c r="P62" s="44"/>
      <c r="Q62" s="44"/>
      <c r="R62" s="44"/>
      <c r="S62" s="44"/>
      <c r="T62" s="44"/>
      <c r="U62" s="44"/>
    </row>
    <row r="63" spans="1:21" ht="15" customHeight="1" x14ac:dyDescent="0.2">
      <c r="A63" s="48"/>
      <c r="B63" s="2"/>
      <c r="C63" s="81"/>
      <c r="R63" s="81"/>
      <c r="S63" s="82"/>
    </row>
    <row r="64" spans="1:21" ht="15" customHeight="1" x14ac:dyDescent="0.2">
      <c r="A64" s="48"/>
      <c r="B64" s="2"/>
      <c r="C64" s="81"/>
      <c r="R64" s="44"/>
      <c r="S64" s="44"/>
      <c r="T64" s="44"/>
      <c r="U64" s="44"/>
    </row>
    <row r="65" spans="1:21" ht="15" customHeight="1" x14ac:dyDescent="0.2">
      <c r="A65" s="48"/>
      <c r="B65" s="2"/>
      <c r="C65" s="81"/>
      <c r="R65" s="44"/>
      <c r="S65" s="44"/>
      <c r="T65" s="44"/>
      <c r="U65" s="44"/>
    </row>
    <row r="66" spans="1:21" ht="15" customHeight="1" x14ac:dyDescent="0.2">
      <c r="A66" s="48"/>
      <c r="B66" s="2"/>
      <c r="C66" s="81"/>
      <c r="R66" s="44"/>
      <c r="S66" s="44"/>
      <c r="T66" s="44"/>
      <c r="U66" s="44"/>
    </row>
    <row r="67" spans="1:21" ht="15" customHeight="1" x14ac:dyDescent="0.2">
      <c r="A67" s="48"/>
      <c r="B67" s="2"/>
      <c r="C67" s="81"/>
      <c r="R67" s="44"/>
      <c r="S67" s="44"/>
      <c r="T67" s="44"/>
      <c r="U67" s="44"/>
    </row>
    <row r="68" spans="1:21" ht="15" customHeight="1" x14ac:dyDescent="0.2">
      <c r="A68" s="48"/>
      <c r="B68" s="2"/>
      <c r="C68" s="81"/>
      <c r="R68" s="44"/>
      <c r="S68" s="44"/>
      <c r="T68" s="44"/>
      <c r="U68" s="44"/>
    </row>
    <row r="69" spans="1:21" s="46" customFormat="1" ht="15" customHeight="1" x14ac:dyDescent="0.2">
      <c r="B69" s="111"/>
      <c r="C69" s="112" t="str">
        <f>IF(ISTEXT(C7),LEFT(C7,3),TEXT(C7,"#,##0"))</f>
        <v>2,451,475</v>
      </c>
      <c r="D69" s="112" t="str">
        <f>IF(ISTEXT(D7),LEFT(D7,3),TEXT(D7,"#,##0"))</f>
        <v>33,737</v>
      </c>
      <c r="E69" s="1"/>
      <c r="F69" s="1"/>
      <c r="G69" s="1"/>
      <c r="H69" s="1"/>
      <c r="I69" s="1"/>
      <c r="J69" s="1"/>
      <c r="K69" s="1"/>
      <c r="L69" s="1"/>
      <c r="M69" s="1"/>
      <c r="N69" s="1"/>
      <c r="O69" s="1"/>
      <c r="P69" s="1"/>
      <c r="Q69" s="1"/>
      <c r="R69" s="113"/>
      <c r="S69" s="113"/>
      <c r="T69" s="113"/>
      <c r="U69" s="113"/>
    </row>
    <row r="70" spans="1:21" ht="15" customHeight="1" x14ac:dyDescent="0.2">
      <c r="A70" s="48"/>
      <c r="B70" s="2"/>
      <c r="C70" s="81"/>
      <c r="R70" s="44"/>
      <c r="S70" s="44"/>
      <c r="T70" s="44"/>
      <c r="U70" s="44"/>
    </row>
    <row r="71" spans="1:21" ht="15" customHeight="1" x14ac:dyDescent="0.2">
      <c r="A71" s="48"/>
      <c r="B71" s="2"/>
      <c r="C71" s="81"/>
      <c r="R71" s="44"/>
      <c r="S71" s="44"/>
      <c r="T71" s="44"/>
      <c r="U71" s="44"/>
    </row>
    <row r="72" spans="1:21" ht="15" customHeight="1" x14ac:dyDescent="0.2">
      <c r="A72" s="48"/>
      <c r="B72" s="2"/>
      <c r="C72" s="81"/>
      <c r="R72" s="44"/>
      <c r="S72" s="44"/>
      <c r="T72" s="44"/>
      <c r="U72" s="44"/>
    </row>
    <row r="73" spans="1:21" ht="15" customHeight="1" x14ac:dyDescent="0.2">
      <c r="A73" s="48"/>
      <c r="B73" s="2"/>
      <c r="C73" s="81"/>
      <c r="R73" s="44"/>
      <c r="S73" s="44"/>
      <c r="T73" s="44"/>
      <c r="U73" s="44"/>
    </row>
    <row r="74" spans="1:21" ht="15" customHeight="1" x14ac:dyDescent="0.2">
      <c r="A74" s="48"/>
      <c r="B74" s="2"/>
      <c r="C74" s="81"/>
      <c r="R74" s="44"/>
      <c r="S74" s="44"/>
      <c r="T74" s="44"/>
      <c r="U74" s="44"/>
    </row>
    <row r="75" spans="1:21" ht="15" customHeight="1" x14ac:dyDescent="0.2">
      <c r="A75" s="48"/>
      <c r="B75" s="2"/>
      <c r="C75" s="81"/>
      <c r="R75" s="44"/>
      <c r="S75" s="44"/>
      <c r="T75" s="44"/>
      <c r="U75" s="44"/>
    </row>
    <row r="76" spans="1:21" ht="15" customHeight="1" x14ac:dyDescent="0.2">
      <c r="A76" s="48"/>
      <c r="B76" s="2"/>
      <c r="C76" s="81"/>
      <c r="R76" s="44"/>
      <c r="S76" s="44"/>
      <c r="T76" s="44"/>
      <c r="U76" s="44"/>
    </row>
    <row r="77" spans="1:21" ht="15" customHeight="1" x14ac:dyDescent="0.2">
      <c r="A77" s="48"/>
      <c r="B77" s="2"/>
      <c r="C77" s="81"/>
      <c r="R77" s="44"/>
      <c r="S77" s="44"/>
      <c r="T77" s="44"/>
      <c r="U77" s="44"/>
    </row>
    <row r="78" spans="1:21" ht="15" customHeight="1" x14ac:dyDescent="0.2">
      <c r="A78" s="48"/>
      <c r="B78" s="2"/>
      <c r="C78" s="81"/>
      <c r="R78" s="44"/>
      <c r="S78" s="44"/>
      <c r="T78" s="44"/>
      <c r="U78" s="44"/>
    </row>
    <row r="79" spans="1:21" ht="15" customHeight="1" x14ac:dyDescent="0.2">
      <c r="A79" s="48"/>
      <c r="B79" s="2"/>
      <c r="C79" s="81"/>
      <c r="R79" s="44"/>
      <c r="S79" s="44"/>
      <c r="T79" s="44"/>
      <c r="U79" s="44"/>
    </row>
    <row r="80" spans="1:21" ht="15" customHeight="1" x14ac:dyDescent="0.2">
      <c r="A80" s="48"/>
      <c r="B80" s="2"/>
      <c r="C80" s="81"/>
      <c r="R80" s="44"/>
      <c r="S80" s="44"/>
      <c r="T80" s="44"/>
      <c r="U80" s="44"/>
    </row>
    <row r="81" spans="1:21" ht="15" customHeight="1" x14ac:dyDescent="0.2">
      <c r="A81" s="48"/>
      <c r="B81" s="2"/>
      <c r="C81" s="81"/>
      <c r="R81" s="44"/>
      <c r="S81" s="44"/>
      <c r="T81" s="44"/>
      <c r="U81" s="44"/>
    </row>
    <row r="82" spans="1:21" ht="15" customHeight="1" x14ac:dyDescent="0.2">
      <c r="A82" s="48"/>
      <c r="B82" s="2"/>
      <c r="C82" s="81"/>
      <c r="R82" s="44"/>
      <c r="S82" s="44"/>
      <c r="T82" s="44"/>
      <c r="U82" s="44"/>
    </row>
    <row r="83" spans="1:21" ht="15" customHeight="1" x14ac:dyDescent="0.2">
      <c r="A83" s="48"/>
      <c r="B83" s="2"/>
      <c r="C83" s="81"/>
      <c r="R83" s="44"/>
      <c r="S83" s="44"/>
      <c r="T83" s="44"/>
      <c r="U83" s="44"/>
    </row>
    <row r="84" spans="1:21" ht="15" customHeight="1" x14ac:dyDescent="0.2">
      <c r="A84" s="48"/>
      <c r="B84" s="2"/>
      <c r="C84" s="81"/>
      <c r="R84" s="44"/>
      <c r="S84" s="44"/>
      <c r="T84" s="44"/>
      <c r="U84" s="44"/>
    </row>
    <row r="85" spans="1:21" ht="15" customHeight="1" x14ac:dyDescent="0.2">
      <c r="A85" s="48"/>
      <c r="B85" s="2"/>
      <c r="C85" s="81"/>
      <c r="R85" s="44"/>
      <c r="S85" s="44"/>
      <c r="T85" s="44"/>
      <c r="U85" s="44"/>
    </row>
    <row r="86" spans="1:21" ht="15" customHeight="1" x14ac:dyDescent="0.2">
      <c r="A86" s="48"/>
      <c r="B86" s="2"/>
      <c r="C86" s="81"/>
      <c r="R86" s="44"/>
      <c r="S86" s="44"/>
      <c r="T86" s="44"/>
      <c r="U86" s="44"/>
    </row>
    <row r="87" spans="1:21" ht="15" customHeight="1" x14ac:dyDescent="0.2">
      <c r="A87" s="48"/>
      <c r="B87" s="2"/>
      <c r="C87" s="81"/>
      <c r="R87" s="44"/>
      <c r="S87" s="44"/>
      <c r="T87" s="44"/>
      <c r="U87" s="44"/>
    </row>
    <row r="88" spans="1:21" ht="15" customHeight="1" x14ac:dyDescent="0.2">
      <c r="R88" s="44"/>
      <c r="S88" s="44"/>
      <c r="T88" s="44"/>
      <c r="U88" s="44"/>
    </row>
    <row r="89" spans="1:21" ht="15" customHeight="1" x14ac:dyDescent="0.2">
      <c r="R89" s="44"/>
      <c r="S89" s="44"/>
      <c r="T89" s="44"/>
      <c r="U89" s="44"/>
    </row>
    <row r="90" spans="1:21" ht="15" customHeight="1" x14ac:dyDescent="0.2">
      <c r="R90" s="44"/>
      <c r="S90" s="44"/>
      <c r="T90" s="44"/>
      <c r="U90" s="44"/>
    </row>
    <row r="91" spans="1:21" ht="15" customHeight="1" x14ac:dyDescent="0.2">
      <c r="R91" s="44"/>
      <c r="S91" s="44"/>
      <c r="T91" s="44"/>
      <c r="U91" s="44"/>
    </row>
    <row r="92" spans="1:21" ht="15" customHeight="1" x14ac:dyDescent="0.2">
      <c r="R92" s="44"/>
      <c r="S92" s="44"/>
      <c r="T92" s="44"/>
      <c r="U92" s="44"/>
    </row>
    <row r="93" spans="1:21" ht="15" customHeight="1" x14ac:dyDescent="0.2">
      <c r="R93" s="44"/>
      <c r="S93" s="44"/>
      <c r="T93" s="44"/>
      <c r="U93" s="44"/>
    </row>
    <row r="94" spans="1:21" ht="15" customHeight="1" x14ac:dyDescent="0.2">
      <c r="R94" s="44"/>
      <c r="S94" s="44"/>
      <c r="T94" s="44"/>
      <c r="U94" s="44"/>
    </row>
    <row r="95" spans="1:21" ht="15" customHeight="1" x14ac:dyDescent="0.2">
      <c r="R95" s="44"/>
      <c r="S95" s="44"/>
      <c r="T95" s="44"/>
      <c r="U95" s="44"/>
    </row>
    <row r="96" spans="1:21" ht="15" customHeight="1" x14ac:dyDescent="0.2">
      <c r="R96" s="44"/>
      <c r="S96" s="44"/>
      <c r="T96" s="44"/>
      <c r="U96" s="44"/>
    </row>
    <row r="97" spans="18:21" s="48" customFormat="1" ht="15" customHeight="1" x14ac:dyDescent="0.2">
      <c r="R97" s="44"/>
      <c r="S97" s="44"/>
      <c r="T97" s="44"/>
      <c r="U97" s="44"/>
    </row>
    <row r="98" spans="18:21" s="48" customFormat="1" ht="15" customHeight="1" x14ac:dyDescent="0.2">
      <c r="R98" s="44"/>
      <c r="S98" s="44"/>
      <c r="T98" s="44"/>
      <c r="U98" s="44"/>
    </row>
    <row r="99" spans="18:21" s="48" customFormat="1" ht="15" customHeight="1" x14ac:dyDescent="0.2">
      <c r="R99" s="44"/>
      <c r="S99" s="44"/>
      <c r="T99" s="44"/>
      <c r="U99" s="44"/>
    </row>
    <row r="100" spans="18:21" s="48" customFormat="1" ht="15" customHeight="1" x14ac:dyDescent="0.2">
      <c r="R100" s="44"/>
      <c r="S100" s="44"/>
      <c r="T100" s="44"/>
      <c r="U100" s="44"/>
    </row>
    <row r="101" spans="18:21" s="48" customFormat="1" ht="15" customHeight="1" x14ac:dyDescent="0.2">
      <c r="R101" s="44"/>
      <c r="S101" s="44"/>
      <c r="T101" s="44"/>
      <c r="U101" s="44"/>
    </row>
    <row r="102" spans="18:21" s="48" customFormat="1" ht="15" customHeight="1" x14ac:dyDescent="0.2">
      <c r="R102" s="44"/>
      <c r="S102" s="44"/>
      <c r="T102" s="44"/>
      <c r="U102" s="44"/>
    </row>
    <row r="103" spans="18:21" s="48" customFormat="1" ht="15" customHeight="1" x14ac:dyDescent="0.2">
      <c r="R103" s="44"/>
      <c r="S103" s="44"/>
      <c r="T103" s="44"/>
      <c r="U103" s="44"/>
    </row>
    <row r="104" spans="18:21" s="48" customFormat="1" ht="15" customHeight="1" x14ac:dyDescent="0.2">
      <c r="R104" s="44"/>
      <c r="S104" s="44"/>
      <c r="T104" s="44"/>
      <c r="U104" s="44"/>
    </row>
    <row r="105" spans="18:21" s="48" customFormat="1" ht="15" customHeight="1" x14ac:dyDescent="0.2">
      <c r="R105" s="44"/>
      <c r="S105" s="44"/>
      <c r="T105" s="44"/>
      <c r="U105" s="44"/>
    </row>
    <row r="106" spans="18:21" s="48" customFormat="1" ht="15" customHeight="1" x14ac:dyDescent="0.2">
      <c r="R106" s="44"/>
      <c r="S106" s="44"/>
      <c r="T106" s="44"/>
      <c r="U106" s="44"/>
    </row>
    <row r="107" spans="18:21" s="48" customFormat="1" ht="15" customHeight="1" x14ac:dyDescent="0.2">
      <c r="R107" s="44"/>
      <c r="S107" s="44"/>
      <c r="T107" s="44"/>
      <c r="U107" s="44"/>
    </row>
    <row r="108" spans="18:21" s="48" customFormat="1" ht="15" customHeight="1" x14ac:dyDescent="0.2">
      <c r="R108" s="44"/>
      <c r="S108" s="44"/>
      <c r="T108" s="44"/>
      <c r="U108" s="44"/>
    </row>
    <row r="109" spans="18:21" s="48" customFormat="1" ht="15" customHeight="1" x14ac:dyDescent="0.2">
      <c r="R109" s="44"/>
      <c r="S109" s="44"/>
      <c r="T109" s="44"/>
      <c r="U109" s="44"/>
    </row>
    <row r="110" spans="18:21" s="48" customFormat="1" ht="15" customHeight="1" x14ac:dyDescent="0.2">
      <c r="R110" s="44"/>
      <c r="S110" s="44"/>
      <c r="T110" s="44"/>
      <c r="U110" s="44"/>
    </row>
  </sheetData>
  <mergeCells count="13">
    <mergeCell ref="L5:M5"/>
    <mergeCell ref="N5:O5"/>
    <mergeCell ref="P5:Q5"/>
    <mergeCell ref="B4:B5"/>
    <mergeCell ref="C4:C5"/>
    <mergeCell ref="D4:Q4"/>
    <mergeCell ref="R4:S5"/>
    <mergeCell ref="T4:T5"/>
    <mergeCell ref="U4:U5"/>
    <mergeCell ref="D5:E5"/>
    <mergeCell ref="F5:G5"/>
    <mergeCell ref="H5:I5"/>
    <mergeCell ref="J5:K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0"/>
  <sheetViews>
    <sheetView workbookViewId="0">
      <selection sqref="A1:XFD1048576"/>
    </sheetView>
  </sheetViews>
  <sheetFormatPr defaultColWidth="10.140625" defaultRowHeight="14.25" x14ac:dyDescent="0.2"/>
  <cols>
    <col min="1" max="1" width="8.28515625" style="46" customWidth="1"/>
    <col min="2" max="2" width="16.85546875" style="6" customWidth="1"/>
    <col min="3" max="17" width="10.85546875" style="6" customWidth="1"/>
    <col min="18" max="18" width="10.85546875" style="5" customWidth="1"/>
    <col min="19" max="19" width="10.85546875" style="47" customWidth="1"/>
    <col min="20" max="21" width="10.85546875" style="6" customWidth="1"/>
    <col min="22" max="16384" width="10.140625" style="48"/>
  </cols>
  <sheetData>
    <row r="1" spans="1:21" s="6" customFormat="1" ht="15" customHeight="1" x14ac:dyDescent="0.2">
      <c r="A1" s="1"/>
      <c r="B1" s="2"/>
      <c r="C1" s="3"/>
      <c r="D1" s="3"/>
      <c r="E1" s="3"/>
      <c r="F1" s="3"/>
      <c r="G1" s="3"/>
      <c r="H1" s="3"/>
      <c r="I1" s="3"/>
      <c r="J1" s="3"/>
      <c r="K1" s="3"/>
      <c r="L1" s="3"/>
      <c r="M1" s="3"/>
      <c r="N1" s="3"/>
      <c r="O1" s="3"/>
      <c r="P1" s="3"/>
      <c r="Q1" s="3"/>
      <c r="R1" s="4"/>
      <c r="S1" s="5"/>
      <c r="T1" s="3"/>
      <c r="U1" s="3"/>
    </row>
    <row r="2" spans="1:21" s="12" customFormat="1" ht="15" customHeight="1" x14ac:dyDescent="0.25">
      <c r="A2" s="7"/>
      <c r="B2" s="8" t="str">
        <f>CONCATENATE("Number and percentage of public school male students without disabilities receiving ",LOWER(A7), " by race/ethnicity, by state: SY 2011-12")</f>
        <v>Number and percentage of public school male students without disabilities receiving one or more out-of-school suspensions by race/ethnicity, by state: SY 2011-12</v>
      </c>
      <c r="C2" s="9"/>
      <c r="D2" s="9"/>
      <c r="E2" s="9"/>
      <c r="F2" s="9"/>
      <c r="G2" s="9"/>
      <c r="H2" s="9"/>
      <c r="I2" s="9"/>
      <c r="J2" s="9"/>
      <c r="K2" s="9"/>
      <c r="L2" s="9"/>
      <c r="M2" s="9"/>
      <c r="N2" s="9"/>
      <c r="O2" s="9"/>
      <c r="P2" s="9"/>
      <c r="Q2" s="9"/>
      <c r="R2" s="10"/>
      <c r="S2" s="10"/>
      <c r="T2" s="9"/>
      <c r="U2" s="9"/>
    </row>
    <row r="3" spans="1:21" s="6" customFormat="1" ht="15" customHeight="1" thickBot="1" x14ac:dyDescent="0.3">
      <c r="A3" s="1"/>
      <c r="B3" s="13"/>
      <c r="C3" s="14"/>
      <c r="D3" s="14"/>
      <c r="E3" s="14"/>
      <c r="F3" s="14"/>
      <c r="G3" s="14"/>
      <c r="H3" s="14"/>
      <c r="I3" s="14"/>
      <c r="J3" s="14"/>
      <c r="K3" s="14"/>
      <c r="L3" s="14"/>
      <c r="M3" s="14"/>
      <c r="N3" s="14"/>
      <c r="O3" s="14"/>
      <c r="P3" s="14"/>
      <c r="Q3" s="14"/>
      <c r="R3" s="14"/>
      <c r="S3" s="5"/>
      <c r="T3" s="14"/>
      <c r="U3" s="14"/>
    </row>
    <row r="4" spans="1:21" s="16" customFormat="1" ht="24.95" customHeight="1" x14ac:dyDescent="0.2">
      <c r="A4" s="15"/>
      <c r="B4" s="83" t="s">
        <v>0</v>
      </c>
      <c r="C4" s="85" t="s">
        <v>79</v>
      </c>
      <c r="D4" s="91" t="s">
        <v>80</v>
      </c>
      <c r="E4" s="92"/>
      <c r="F4" s="92"/>
      <c r="G4" s="92"/>
      <c r="H4" s="92"/>
      <c r="I4" s="92"/>
      <c r="J4" s="92"/>
      <c r="K4" s="92"/>
      <c r="L4" s="92"/>
      <c r="M4" s="92"/>
      <c r="N4" s="92"/>
      <c r="O4" s="92"/>
      <c r="P4" s="92"/>
      <c r="Q4" s="93"/>
      <c r="R4" s="87" t="s">
        <v>81</v>
      </c>
      <c r="S4" s="88"/>
      <c r="T4" s="94" t="s">
        <v>59</v>
      </c>
      <c r="U4" s="96" t="s">
        <v>60</v>
      </c>
    </row>
    <row r="5" spans="1:21" s="16" customFormat="1" ht="24.95" customHeight="1" x14ac:dyDescent="0.2">
      <c r="A5" s="15"/>
      <c r="B5" s="84"/>
      <c r="C5" s="86"/>
      <c r="D5" s="98" t="s">
        <v>61</v>
      </c>
      <c r="E5" s="99"/>
      <c r="F5" s="100" t="s">
        <v>62</v>
      </c>
      <c r="G5" s="99"/>
      <c r="H5" s="101" t="s">
        <v>63</v>
      </c>
      <c r="I5" s="99"/>
      <c r="J5" s="101" t="s">
        <v>64</v>
      </c>
      <c r="K5" s="99"/>
      <c r="L5" s="101" t="s">
        <v>65</v>
      </c>
      <c r="M5" s="99"/>
      <c r="N5" s="101" t="s">
        <v>66</v>
      </c>
      <c r="O5" s="99"/>
      <c r="P5" s="101" t="s">
        <v>67</v>
      </c>
      <c r="Q5" s="102"/>
      <c r="R5" s="89"/>
      <c r="S5" s="90"/>
      <c r="T5" s="95"/>
      <c r="U5" s="97"/>
    </row>
    <row r="6" spans="1:21" s="16" customFormat="1" ht="15" customHeight="1" thickBot="1" x14ac:dyDescent="0.25">
      <c r="A6" s="15"/>
      <c r="B6" s="17"/>
      <c r="C6" s="18"/>
      <c r="D6" s="19" t="s">
        <v>68</v>
      </c>
      <c r="E6" s="103" t="s">
        <v>70</v>
      </c>
      <c r="F6" s="22" t="s">
        <v>68</v>
      </c>
      <c r="G6" s="103" t="s">
        <v>70</v>
      </c>
      <c r="H6" s="22" t="s">
        <v>68</v>
      </c>
      <c r="I6" s="103" t="s">
        <v>70</v>
      </c>
      <c r="J6" s="22" t="s">
        <v>68</v>
      </c>
      <c r="K6" s="103" t="s">
        <v>70</v>
      </c>
      <c r="L6" s="22" t="s">
        <v>68</v>
      </c>
      <c r="M6" s="103" t="s">
        <v>70</v>
      </c>
      <c r="N6" s="22" t="s">
        <v>68</v>
      </c>
      <c r="O6" s="103" t="s">
        <v>70</v>
      </c>
      <c r="P6" s="22" t="s">
        <v>68</v>
      </c>
      <c r="Q6" s="104" t="s">
        <v>70</v>
      </c>
      <c r="R6" s="22" t="s">
        <v>68</v>
      </c>
      <c r="S6" s="104" t="s">
        <v>70</v>
      </c>
      <c r="T6" s="24"/>
      <c r="U6" s="25"/>
    </row>
    <row r="7" spans="1:21" s="31" customFormat="1" ht="15" customHeight="1" x14ac:dyDescent="0.2">
      <c r="A7" s="26" t="s">
        <v>53</v>
      </c>
      <c r="B7" s="27" t="s">
        <v>52</v>
      </c>
      <c r="C7" s="105">
        <v>1645856</v>
      </c>
      <c r="D7" s="52">
        <v>21983</v>
      </c>
      <c r="E7" s="53">
        <v>1.33565755448836</v>
      </c>
      <c r="F7" s="54">
        <v>22837</v>
      </c>
      <c r="G7" s="53">
        <v>1.3875454474753599</v>
      </c>
      <c r="H7" s="54">
        <v>378115</v>
      </c>
      <c r="I7" s="53">
        <v>22.973759551260901</v>
      </c>
      <c r="J7" s="54">
        <v>595471</v>
      </c>
      <c r="K7" s="53">
        <v>36.180018178990103</v>
      </c>
      <c r="L7" s="54">
        <v>582660</v>
      </c>
      <c r="M7" s="53">
        <v>35.401639025528397</v>
      </c>
      <c r="N7" s="54">
        <v>4023</v>
      </c>
      <c r="O7" s="53">
        <v>0.244432076682286</v>
      </c>
      <c r="P7" s="55">
        <v>40767</v>
      </c>
      <c r="Q7" s="51">
        <v>2.4769481655746302</v>
      </c>
      <c r="R7" s="50">
        <v>115584</v>
      </c>
      <c r="S7" s="56">
        <v>7.0227285983707004</v>
      </c>
      <c r="T7" s="106">
        <v>95635</v>
      </c>
      <c r="U7" s="29">
        <v>99.789825900559407</v>
      </c>
    </row>
    <row r="8" spans="1:21" s="31" customFormat="1" ht="15" customHeight="1" x14ac:dyDescent="0.2">
      <c r="A8" s="26" t="s">
        <v>53</v>
      </c>
      <c r="B8" s="32" t="s">
        <v>24</v>
      </c>
      <c r="C8" s="107">
        <v>39099</v>
      </c>
      <c r="D8" s="58">
        <v>233</v>
      </c>
      <c r="E8" s="60">
        <v>0.59592316939052103</v>
      </c>
      <c r="F8" s="62">
        <v>121</v>
      </c>
      <c r="G8" s="60">
        <v>0.30947083045602197</v>
      </c>
      <c r="H8" s="62">
        <v>849</v>
      </c>
      <c r="I8" s="60">
        <v>2.1714110335302701</v>
      </c>
      <c r="J8" s="62">
        <v>23695</v>
      </c>
      <c r="K8" s="60">
        <v>60.602572955830098</v>
      </c>
      <c r="L8" s="62">
        <v>13923</v>
      </c>
      <c r="M8" s="60">
        <v>35.609606383794997</v>
      </c>
      <c r="N8" s="62">
        <v>12</v>
      </c>
      <c r="O8" s="60">
        <v>3.0691322028696399E-2</v>
      </c>
      <c r="P8" s="63">
        <v>266</v>
      </c>
      <c r="Q8" s="59">
        <v>0.68032430496943697</v>
      </c>
      <c r="R8" s="58">
        <v>263</v>
      </c>
      <c r="S8" s="64">
        <v>0.67265147446226203</v>
      </c>
      <c r="T8" s="108">
        <v>1432</v>
      </c>
      <c r="U8" s="34">
        <v>100</v>
      </c>
    </row>
    <row r="9" spans="1:21" s="31" customFormat="1" ht="15" customHeight="1" x14ac:dyDescent="0.2">
      <c r="A9" s="26" t="s">
        <v>53</v>
      </c>
      <c r="B9" s="35" t="s">
        <v>25</v>
      </c>
      <c r="C9" s="105">
        <v>3576</v>
      </c>
      <c r="D9" s="52">
        <v>1316</v>
      </c>
      <c r="E9" s="53">
        <v>36.800894854586097</v>
      </c>
      <c r="F9" s="54">
        <v>108</v>
      </c>
      <c r="G9" s="53">
        <v>3.0201342281879202</v>
      </c>
      <c r="H9" s="54">
        <v>199</v>
      </c>
      <c r="I9" s="53">
        <v>5.5648769574944099</v>
      </c>
      <c r="J9" s="54">
        <v>190</v>
      </c>
      <c r="K9" s="53">
        <v>5.3131991051454097</v>
      </c>
      <c r="L9" s="54">
        <v>1430</v>
      </c>
      <c r="M9" s="53">
        <v>39.988814317673402</v>
      </c>
      <c r="N9" s="54">
        <v>99</v>
      </c>
      <c r="O9" s="53">
        <v>2.7684563758389298</v>
      </c>
      <c r="P9" s="55">
        <v>234</v>
      </c>
      <c r="Q9" s="51">
        <v>6.5436241610738302</v>
      </c>
      <c r="R9" s="52">
        <v>815</v>
      </c>
      <c r="S9" s="56">
        <v>22.790827740492201</v>
      </c>
      <c r="T9" s="106">
        <v>493</v>
      </c>
      <c r="U9" s="29">
        <v>100</v>
      </c>
    </row>
    <row r="10" spans="1:21" s="31" customFormat="1" ht="15" customHeight="1" x14ac:dyDescent="0.2">
      <c r="A10" s="26" t="s">
        <v>53</v>
      </c>
      <c r="B10" s="32" t="s">
        <v>1</v>
      </c>
      <c r="C10" s="107">
        <v>37429</v>
      </c>
      <c r="D10" s="58">
        <v>2888</v>
      </c>
      <c r="E10" s="60">
        <v>7.7159421838681199</v>
      </c>
      <c r="F10" s="62">
        <v>405</v>
      </c>
      <c r="G10" s="60">
        <v>1.0820486788319199</v>
      </c>
      <c r="H10" s="62">
        <v>17168</v>
      </c>
      <c r="I10" s="60">
        <v>45.868177081941802</v>
      </c>
      <c r="J10" s="62">
        <v>3889</v>
      </c>
      <c r="K10" s="60">
        <v>10.3903390419194</v>
      </c>
      <c r="L10" s="62">
        <v>12290</v>
      </c>
      <c r="M10" s="60">
        <v>32.835501883566202</v>
      </c>
      <c r="N10" s="62">
        <v>104</v>
      </c>
      <c r="O10" s="60">
        <v>0.27785941382350599</v>
      </c>
      <c r="P10" s="63">
        <v>685</v>
      </c>
      <c r="Q10" s="59">
        <v>1.83013171604905</v>
      </c>
      <c r="R10" s="58">
        <v>2188</v>
      </c>
      <c r="S10" s="64">
        <v>5.8457345908253</v>
      </c>
      <c r="T10" s="108">
        <v>1920</v>
      </c>
      <c r="U10" s="34">
        <v>99.7916666666667</v>
      </c>
    </row>
    <row r="11" spans="1:21" s="31" customFormat="1" ht="15" customHeight="1" x14ac:dyDescent="0.2">
      <c r="A11" s="26" t="s">
        <v>53</v>
      </c>
      <c r="B11" s="35" t="s">
        <v>26</v>
      </c>
      <c r="C11" s="105">
        <v>20541</v>
      </c>
      <c r="D11" s="52">
        <v>82</v>
      </c>
      <c r="E11" s="53">
        <v>0.399201596806387</v>
      </c>
      <c r="F11" s="54">
        <v>94</v>
      </c>
      <c r="G11" s="53">
        <v>0.45762134268049298</v>
      </c>
      <c r="H11" s="54">
        <v>1440</v>
      </c>
      <c r="I11" s="53">
        <v>7.0103695048926502</v>
      </c>
      <c r="J11" s="54">
        <v>9784</v>
      </c>
      <c r="K11" s="53">
        <v>47.631566136020602</v>
      </c>
      <c r="L11" s="54">
        <v>8893</v>
      </c>
      <c r="M11" s="53">
        <v>43.293900004868298</v>
      </c>
      <c r="N11" s="54">
        <v>98</v>
      </c>
      <c r="O11" s="53">
        <v>0.47709459130519399</v>
      </c>
      <c r="P11" s="55">
        <v>150</v>
      </c>
      <c r="Q11" s="51">
        <v>0.73024682342631797</v>
      </c>
      <c r="R11" s="52">
        <v>816</v>
      </c>
      <c r="S11" s="56">
        <v>3.9725427194391698</v>
      </c>
      <c r="T11" s="106">
        <v>1097</v>
      </c>
      <c r="U11" s="29">
        <v>100</v>
      </c>
    </row>
    <row r="12" spans="1:21" s="31" customFormat="1" ht="15" customHeight="1" x14ac:dyDescent="0.2">
      <c r="A12" s="26" t="s">
        <v>53</v>
      </c>
      <c r="B12" s="32" t="s">
        <v>2</v>
      </c>
      <c r="C12" s="107">
        <v>202132</v>
      </c>
      <c r="D12" s="58">
        <v>2662</v>
      </c>
      <c r="E12" s="60">
        <v>1.31696119367542</v>
      </c>
      <c r="F12" s="62">
        <v>8487</v>
      </c>
      <c r="G12" s="60">
        <v>4.19874141650011</v>
      </c>
      <c r="H12" s="62">
        <v>110174</v>
      </c>
      <c r="I12" s="60">
        <v>54.505966398195199</v>
      </c>
      <c r="J12" s="62">
        <v>29863</v>
      </c>
      <c r="K12" s="60">
        <v>14.7740090633843</v>
      </c>
      <c r="L12" s="62">
        <v>44734</v>
      </c>
      <c r="M12" s="60">
        <v>22.131082658856599</v>
      </c>
      <c r="N12" s="62">
        <v>1779</v>
      </c>
      <c r="O12" s="60">
        <v>0.88011794273049304</v>
      </c>
      <c r="P12" s="63">
        <v>4433</v>
      </c>
      <c r="Q12" s="59">
        <v>2.1931213266578302</v>
      </c>
      <c r="R12" s="58">
        <v>42859</v>
      </c>
      <c r="S12" s="64">
        <v>21.203470999149101</v>
      </c>
      <c r="T12" s="108">
        <v>9866</v>
      </c>
      <c r="U12" s="34">
        <v>99.898641800121595</v>
      </c>
    </row>
    <row r="13" spans="1:21" s="31" customFormat="1" ht="15" customHeight="1" x14ac:dyDescent="0.2">
      <c r="A13" s="26" t="s">
        <v>53</v>
      </c>
      <c r="B13" s="35" t="s">
        <v>27</v>
      </c>
      <c r="C13" s="105">
        <v>23701</v>
      </c>
      <c r="D13" s="52">
        <v>344</v>
      </c>
      <c r="E13" s="53">
        <v>1.45141555208641</v>
      </c>
      <c r="F13" s="54">
        <v>379</v>
      </c>
      <c r="G13" s="53">
        <v>1.5990886460486899</v>
      </c>
      <c r="H13" s="54">
        <v>10220</v>
      </c>
      <c r="I13" s="53">
        <v>43.120543436985798</v>
      </c>
      <c r="J13" s="54">
        <v>2391</v>
      </c>
      <c r="K13" s="53">
        <v>10.0881819332518</v>
      </c>
      <c r="L13" s="54">
        <v>9594</v>
      </c>
      <c r="M13" s="53">
        <v>40.479304670688997</v>
      </c>
      <c r="N13" s="54">
        <v>39</v>
      </c>
      <c r="O13" s="53">
        <v>0.16455001898654101</v>
      </c>
      <c r="P13" s="55">
        <v>734</v>
      </c>
      <c r="Q13" s="51">
        <v>3.0969157419518201</v>
      </c>
      <c r="R13" s="52">
        <v>2989</v>
      </c>
      <c r="S13" s="56">
        <v>12.6112822243787</v>
      </c>
      <c r="T13" s="106">
        <v>1811</v>
      </c>
      <c r="U13" s="29">
        <v>100</v>
      </c>
    </row>
    <row r="14" spans="1:21" s="31" customFormat="1" ht="15" customHeight="1" x14ac:dyDescent="0.2">
      <c r="A14" s="26" t="s">
        <v>53</v>
      </c>
      <c r="B14" s="32" t="s">
        <v>28</v>
      </c>
      <c r="C14" s="107">
        <v>11908</v>
      </c>
      <c r="D14" s="58">
        <v>66</v>
      </c>
      <c r="E14" s="60">
        <v>0.55424924420557597</v>
      </c>
      <c r="F14" s="62">
        <v>143</v>
      </c>
      <c r="G14" s="60">
        <v>1.20087336244541</v>
      </c>
      <c r="H14" s="62">
        <v>3816</v>
      </c>
      <c r="I14" s="60">
        <v>32.045683574067901</v>
      </c>
      <c r="J14" s="62">
        <v>4074</v>
      </c>
      <c r="K14" s="60">
        <v>34.212294255962398</v>
      </c>
      <c r="L14" s="62">
        <v>3557</v>
      </c>
      <c r="M14" s="60">
        <v>29.870675176352002</v>
      </c>
      <c r="N14" s="62">
        <v>9</v>
      </c>
      <c r="O14" s="60">
        <v>7.5579442391669499E-2</v>
      </c>
      <c r="P14" s="63">
        <v>243</v>
      </c>
      <c r="Q14" s="59">
        <v>2.0406449445750798</v>
      </c>
      <c r="R14" s="58">
        <v>638</v>
      </c>
      <c r="S14" s="64">
        <v>5.3577426939872401</v>
      </c>
      <c r="T14" s="108">
        <v>1122</v>
      </c>
      <c r="U14" s="34">
        <v>100</v>
      </c>
    </row>
    <row r="15" spans="1:21" s="31" customFormat="1" ht="15" customHeight="1" x14ac:dyDescent="0.2">
      <c r="A15" s="26" t="s">
        <v>53</v>
      </c>
      <c r="B15" s="35" t="s">
        <v>29</v>
      </c>
      <c r="C15" s="105">
        <v>6411</v>
      </c>
      <c r="D15" s="52">
        <v>17</v>
      </c>
      <c r="E15" s="53">
        <v>0.26516924036811701</v>
      </c>
      <c r="F15" s="54">
        <v>57</v>
      </c>
      <c r="G15" s="53">
        <v>0.88909686476368699</v>
      </c>
      <c r="H15" s="54">
        <v>730</v>
      </c>
      <c r="I15" s="53">
        <v>11.386679145219199</v>
      </c>
      <c r="J15" s="54">
        <v>3573</v>
      </c>
      <c r="K15" s="53">
        <v>55.732335049134299</v>
      </c>
      <c r="L15" s="54">
        <v>1961</v>
      </c>
      <c r="M15" s="53">
        <v>30.5880517859928</v>
      </c>
      <c r="N15" s="66" t="s">
        <v>75</v>
      </c>
      <c r="O15" s="53">
        <v>3.11963812197785E-2</v>
      </c>
      <c r="P15" s="55">
        <v>71</v>
      </c>
      <c r="Q15" s="51">
        <v>1.1074715333021401</v>
      </c>
      <c r="R15" s="52">
        <v>196</v>
      </c>
      <c r="S15" s="56">
        <v>3.0572453595382898</v>
      </c>
      <c r="T15" s="106">
        <v>232</v>
      </c>
      <c r="U15" s="29">
        <v>100</v>
      </c>
    </row>
    <row r="16" spans="1:21" s="31" customFormat="1" ht="15" customHeight="1" x14ac:dyDescent="0.2">
      <c r="A16" s="26" t="s">
        <v>53</v>
      </c>
      <c r="B16" s="32" t="s">
        <v>3</v>
      </c>
      <c r="C16" s="107">
        <v>4256</v>
      </c>
      <c r="D16" s="68" t="s">
        <v>75</v>
      </c>
      <c r="E16" s="60">
        <v>4.6992481203007502E-2</v>
      </c>
      <c r="F16" s="62">
        <v>11</v>
      </c>
      <c r="G16" s="60">
        <v>0.258458646616541</v>
      </c>
      <c r="H16" s="62">
        <v>256</v>
      </c>
      <c r="I16" s="60">
        <v>6.0150375939849603</v>
      </c>
      <c r="J16" s="62">
        <v>3954</v>
      </c>
      <c r="K16" s="60">
        <v>92.904135338345895</v>
      </c>
      <c r="L16" s="62">
        <v>26</v>
      </c>
      <c r="M16" s="60">
        <v>0.61090225563909795</v>
      </c>
      <c r="N16" s="62">
        <v>0</v>
      </c>
      <c r="O16" s="60">
        <v>0</v>
      </c>
      <c r="P16" s="63">
        <v>7</v>
      </c>
      <c r="Q16" s="59">
        <v>0.16447368421052599</v>
      </c>
      <c r="R16" s="58">
        <v>127</v>
      </c>
      <c r="S16" s="64">
        <v>2.9840225563909799</v>
      </c>
      <c r="T16" s="108">
        <v>211</v>
      </c>
      <c r="U16" s="34">
        <v>99.526066350710906</v>
      </c>
    </row>
    <row r="17" spans="1:21" s="31" customFormat="1" ht="15" customHeight="1" x14ac:dyDescent="0.2">
      <c r="A17" s="26" t="s">
        <v>53</v>
      </c>
      <c r="B17" s="35" t="s">
        <v>30</v>
      </c>
      <c r="C17" s="105">
        <v>162987</v>
      </c>
      <c r="D17" s="52">
        <v>566</v>
      </c>
      <c r="E17" s="53">
        <v>0.34726695994159001</v>
      </c>
      <c r="F17" s="54">
        <v>852</v>
      </c>
      <c r="G17" s="53">
        <v>0.52274107750924903</v>
      </c>
      <c r="H17" s="54">
        <v>37057</v>
      </c>
      <c r="I17" s="53">
        <v>22.736169142324201</v>
      </c>
      <c r="J17" s="54">
        <v>67861</v>
      </c>
      <c r="K17" s="53">
        <v>41.635835986919197</v>
      </c>
      <c r="L17" s="54">
        <v>51516</v>
      </c>
      <c r="M17" s="53">
        <v>31.607428813340899</v>
      </c>
      <c r="N17" s="54">
        <v>112</v>
      </c>
      <c r="O17" s="53">
        <v>6.8717136949572696E-2</v>
      </c>
      <c r="P17" s="55">
        <v>5023</v>
      </c>
      <c r="Q17" s="51">
        <v>3.08184088301521</v>
      </c>
      <c r="R17" s="52">
        <v>6213</v>
      </c>
      <c r="S17" s="56">
        <v>3.8119604631044202</v>
      </c>
      <c r="T17" s="106">
        <v>3886</v>
      </c>
      <c r="U17" s="29">
        <v>100</v>
      </c>
    </row>
    <row r="18" spans="1:21" s="31" customFormat="1" ht="15" customHeight="1" x14ac:dyDescent="0.2">
      <c r="A18" s="26" t="s">
        <v>53</v>
      </c>
      <c r="B18" s="32" t="s">
        <v>31</v>
      </c>
      <c r="C18" s="107">
        <v>81611</v>
      </c>
      <c r="D18" s="58">
        <v>145</v>
      </c>
      <c r="E18" s="60">
        <v>0.17767212753182801</v>
      </c>
      <c r="F18" s="62">
        <v>779</v>
      </c>
      <c r="G18" s="60">
        <v>0.95452818860202704</v>
      </c>
      <c r="H18" s="62">
        <v>6644</v>
      </c>
      <c r="I18" s="60">
        <v>8.1410594160100995</v>
      </c>
      <c r="J18" s="62">
        <v>53101</v>
      </c>
      <c r="K18" s="60">
        <v>65.065983752190306</v>
      </c>
      <c r="L18" s="62">
        <v>18994</v>
      </c>
      <c r="M18" s="60">
        <v>23.273823381652001</v>
      </c>
      <c r="N18" s="62">
        <v>65</v>
      </c>
      <c r="O18" s="60">
        <v>7.9646126134957307E-2</v>
      </c>
      <c r="P18" s="63">
        <v>1883</v>
      </c>
      <c r="Q18" s="59">
        <v>2.3072870078788399</v>
      </c>
      <c r="R18" s="58">
        <v>2051</v>
      </c>
      <c r="S18" s="64">
        <v>2.5131416108122702</v>
      </c>
      <c r="T18" s="108">
        <v>2422</v>
      </c>
      <c r="U18" s="34">
        <v>99.958711808422805</v>
      </c>
    </row>
    <row r="19" spans="1:21" s="31" customFormat="1" ht="15" customHeight="1" x14ac:dyDescent="0.2">
      <c r="A19" s="26" t="s">
        <v>53</v>
      </c>
      <c r="B19" s="35" t="s">
        <v>32</v>
      </c>
      <c r="C19" s="105">
        <v>2</v>
      </c>
      <c r="D19" s="52">
        <v>0</v>
      </c>
      <c r="E19" s="53">
        <v>0</v>
      </c>
      <c r="F19" s="66" t="s">
        <v>75</v>
      </c>
      <c r="G19" s="53">
        <v>100</v>
      </c>
      <c r="H19" s="54">
        <v>0</v>
      </c>
      <c r="I19" s="53">
        <v>0</v>
      </c>
      <c r="J19" s="54">
        <v>0</v>
      </c>
      <c r="K19" s="53">
        <v>0</v>
      </c>
      <c r="L19" s="54">
        <v>0</v>
      </c>
      <c r="M19" s="53">
        <v>0</v>
      </c>
      <c r="N19" s="54">
        <v>0</v>
      </c>
      <c r="O19" s="53">
        <v>0</v>
      </c>
      <c r="P19" s="55">
        <v>0</v>
      </c>
      <c r="Q19" s="51">
        <v>0</v>
      </c>
      <c r="R19" s="52">
        <v>0</v>
      </c>
      <c r="S19" s="56">
        <v>0</v>
      </c>
      <c r="T19" s="106">
        <v>286</v>
      </c>
      <c r="U19" s="29">
        <v>100</v>
      </c>
    </row>
    <row r="20" spans="1:21" s="31" customFormat="1" ht="15" customHeight="1" x14ac:dyDescent="0.2">
      <c r="A20" s="26" t="s">
        <v>53</v>
      </c>
      <c r="B20" s="32" t="s">
        <v>4</v>
      </c>
      <c r="C20" s="107">
        <v>5872</v>
      </c>
      <c r="D20" s="58">
        <v>149</v>
      </c>
      <c r="E20" s="60">
        <v>2.5374659400545001</v>
      </c>
      <c r="F20" s="62">
        <v>35</v>
      </c>
      <c r="G20" s="60">
        <v>0.596049046321526</v>
      </c>
      <c r="H20" s="62">
        <v>1266</v>
      </c>
      <c r="I20" s="60">
        <v>21.559945504087199</v>
      </c>
      <c r="J20" s="62">
        <v>115</v>
      </c>
      <c r="K20" s="60">
        <v>1.9584468664850101</v>
      </c>
      <c r="L20" s="62">
        <v>4195</v>
      </c>
      <c r="M20" s="60">
        <v>71.440735694822905</v>
      </c>
      <c r="N20" s="62">
        <v>25</v>
      </c>
      <c r="O20" s="60">
        <v>0.42574931880109002</v>
      </c>
      <c r="P20" s="63">
        <v>87</v>
      </c>
      <c r="Q20" s="59">
        <v>1.48160762942779</v>
      </c>
      <c r="R20" s="58">
        <v>272</v>
      </c>
      <c r="S20" s="64">
        <v>4.6321525885558597</v>
      </c>
      <c r="T20" s="108">
        <v>703</v>
      </c>
      <c r="U20" s="34">
        <v>99.573257467994296</v>
      </c>
    </row>
    <row r="21" spans="1:21" s="31" customFormat="1" ht="15" customHeight="1" x14ac:dyDescent="0.2">
      <c r="A21" s="26" t="s">
        <v>53</v>
      </c>
      <c r="B21" s="35" t="s">
        <v>5</v>
      </c>
      <c r="C21" s="105">
        <v>60081</v>
      </c>
      <c r="D21" s="52">
        <v>139</v>
      </c>
      <c r="E21" s="53">
        <v>0.231354338309948</v>
      </c>
      <c r="F21" s="54">
        <v>651</v>
      </c>
      <c r="G21" s="53">
        <v>1.08353722474659</v>
      </c>
      <c r="H21" s="54">
        <v>12901</v>
      </c>
      <c r="I21" s="53">
        <v>21.4726785506233</v>
      </c>
      <c r="J21" s="54">
        <v>25824</v>
      </c>
      <c r="K21" s="53">
        <v>42.9819743346482</v>
      </c>
      <c r="L21" s="54">
        <v>18864</v>
      </c>
      <c r="M21" s="53">
        <v>31.397613222150099</v>
      </c>
      <c r="N21" s="54">
        <v>37</v>
      </c>
      <c r="O21" s="53">
        <v>6.1583528902648101E-2</v>
      </c>
      <c r="P21" s="55">
        <v>1665</v>
      </c>
      <c r="Q21" s="51">
        <v>2.7712588006191599</v>
      </c>
      <c r="R21" s="52">
        <v>2757</v>
      </c>
      <c r="S21" s="56">
        <v>4.5888051130973198</v>
      </c>
      <c r="T21" s="106">
        <v>4221</v>
      </c>
      <c r="U21" s="29">
        <v>100</v>
      </c>
    </row>
    <row r="22" spans="1:21" s="31" customFormat="1" ht="15" customHeight="1" x14ac:dyDescent="0.2">
      <c r="A22" s="26" t="s">
        <v>53</v>
      </c>
      <c r="B22" s="32" t="s">
        <v>6</v>
      </c>
      <c r="C22" s="107">
        <v>38761</v>
      </c>
      <c r="D22" s="58">
        <v>100</v>
      </c>
      <c r="E22" s="60">
        <v>0.25799127989474002</v>
      </c>
      <c r="F22" s="62">
        <v>246</v>
      </c>
      <c r="G22" s="60">
        <v>0.63465854854105896</v>
      </c>
      <c r="H22" s="62">
        <v>3777</v>
      </c>
      <c r="I22" s="60">
        <v>9.7443306416243107</v>
      </c>
      <c r="J22" s="62">
        <v>12397</v>
      </c>
      <c r="K22" s="60">
        <v>31.983178968550899</v>
      </c>
      <c r="L22" s="62">
        <v>19935</v>
      </c>
      <c r="M22" s="60">
        <v>51.430561647016297</v>
      </c>
      <c r="N22" s="62">
        <v>18</v>
      </c>
      <c r="O22" s="60">
        <v>4.6438430381053102E-2</v>
      </c>
      <c r="P22" s="63">
        <v>2288</v>
      </c>
      <c r="Q22" s="59">
        <v>5.90284048399164</v>
      </c>
      <c r="R22" s="58">
        <v>1718</v>
      </c>
      <c r="S22" s="64">
        <v>4.4322901885916304</v>
      </c>
      <c r="T22" s="108">
        <v>1875</v>
      </c>
      <c r="U22" s="34">
        <v>99.84</v>
      </c>
    </row>
    <row r="23" spans="1:21" s="31" customFormat="1" ht="15" customHeight="1" x14ac:dyDescent="0.2">
      <c r="A23" s="26" t="s">
        <v>53</v>
      </c>
      <c r="B23" s="35" t="s">
        <v>33</v>
      </c>
      <c r="C23" s="105">
        <v>8908</v>
      </c>
      <c r="D23" s="52">
        <v>54</v>
      </c>
      <c r="E23" s="53">
        <v>0.60619667714414005</v>
      </c>
      <c r="F23" s="54">
        <v>91</v>
      </c>
      <c r="G23" s="53">
        <v>1.02155365963179</v>
      </c>
      <c r="H23" s="54">
        <v>1085</v>
      </c>
      <c r="I23" s="53">
        <v>12.1800628648406</v>
      </c>
      <c r="J23" s="54">
        <v>1721</v>
      </c>
      <c r="K23" s="53">
        <v>19.319712617871598</v>
      </c>
      <c r="L23" s="54">
        <v>5642</v>
      </c>
      <c r="M23" s="53">
        <v>63.336326897171098</v>
      </c>
      <c r="N23" s="54">
        <v>11</v>
      </c>
      <c r="O23" s="53">
        <v>0.12348450830714</v>
      </c>
      <c r="P23" s="55">
        <v>304</v>
      </c>
      <c r="Q23" s="51">
        <v>3.41266277503368</v>
      </c>
      <c r="R23" s="52">
        <v>439</v>
      </c>
      <c r="S23" s="56">
        <v>4.9281544678940303</v>
      </c>
      <c r="T23" s="106">
        <v>1458</v>
      </c>
      <c r="U23" s="29">
        <v>100</v>
      </c>
    </row>
    <row r="24" spans="1:21" s="31" customFormat="1" ht="15" customHeight="1" x14ac:dyDescent="0.2">
      <c r="A24" s="26" t="s">
        <v>53</v>
      </c>
      <c r="B24" s="32" t="s">
        <v>7</v>
      </c>
      <c r="C24" s="107">
        <v>10565</v>
      </c>
      <c r="D24" s="58">
        <v>179</v>
      </c>
      <c r="E24" s="60">
        <v>1.6942735447231401</v>
      </c>
      <c r="F24" s="62">
        <v>140</v>
      </c>
      <c r="G24" s="60">
        <v>1.3251301467108401</v>
      </c>
      <c r="H24" s="62">
        <v>2429</v>
      </c>
      <c r="I24" s="60">
        <v>22.991008045432999</v>
      </c>
      <c r="J24" s="62">
        <v>2260</v>
      </c>
      <c r="K24" s="60">
        <v>21.3913866540464</v>
      </c>
      <c r="L24" s="62">
        <v>5036</v>
      </c>
      <c r="M24" s="60">
        <v>47.666824420255601</v>
      </c>
      <c r="N24" s="62">
        <v>11</v>
      </c>
      <c r="O24" s="60">
        <v>0.104117368670137</v>
      </c>
      <c r="P24" s="63">
        <v>510</v>
      </c>
      <c r="Q24" s="59">
        <v>4.8272598201609096</v>
      </c>
      <c r="R24" s="58">
        <v>1298</v>
      </c>
      <c r="S24" s="64">
        <v>12.2858495030762</v>
      </c>
      <c r="T24" s="108">
        <v>1389</v>
      </c>
      <c r="U24" s="34">
        <v>99.856011519078507</v>
      </c>
    </row>
    <row r="25" spans="1:21" s="31" customFormat="1" ht="15" customHeight="1" x14ac:dyDescent="0.2">
      <c r="A25" s="26" t="s">
        <v>53</v>
      </c>
      <c r="B25" s="35" t="s">
        <v>34</v>
      </c>
      <c r="C25" s="105">
        <v>19103</v>
      </c>
      <c r="D25" s="52">
        <v>17</v>
      </c>
      <c r="E25" s="53">
        <v>8.8991257917604594E-2</v>
      </c>
      <c r="F25" s="54">
        <v>89</v>
      </c>
      <c r="G25" s="53">
        <v>0.465895409098047</v>
      </c>
      <c r="H25" s="54">
        <v>644</v>
      </c>
      <c r="I25" s="53">
        <v>3.37119824111396</v>
      </c>
      <c r="J25" s="54">
        <v>4455</v>
      </c>
      <c r="K25" s="53">
        <v>23.3209443542899</v>
      </c>
      <c r="L25" s="54">
        <v>13478</v>
      </c>
      <c r="M25" s="53">
        <v>70.554363189027896</v>
      </c>
      <c r="N25" s="54">
        <v>7</v>
      </c>
      <c r="O25" s="53">
        <v>3.6643459142543099E-2</v>
      </c>
      <c r="P25" s="55">
        <v>413</v>
      </c>
      <c r="Q25" s="51">
        <v>2.16196408941004</v>
      </c>
      <c r="R25" s="52">
        <v>350</v>
      </c>
      <c r="S25" s="56">
        <v>1.8321729571271499</v>
      </c>
      <c r="T25" s="106">
        <v>1417</v>
      </c>
      <c r="U25" s="29">
        <v>100</v>
      </c>
    </row>
    <row r="26" spans="1:21" s="31" customFormat="1" ht="15" customHeight="1" x14ac:dyDescent="0.2">
      <c r="A26" s="26" t="s">
        <v>53</v>
      </c>
      <c r="B26" s="32" t="s">
        <v>35</v>
      </c>
      <c r="C26" s="107">
        <v>32196</v>
      </c>
      <c r="D26" s="58">
        <v>213</v>
      </c>
      <c r="E26" s="60">
        <v>0.66157286619455802</v>
      </c>
      <c r="F26" s="62">
        <v>152</v>
      </c>
      <c r="G26" s="60">
        <v>0.472108336439309</v>
      </c>
      <c r="H26" s="62">
        <v>863</v>
      </c>
      <c r="I26" s="60">
        <v>2.68045719965213</v>
      </c>
      <c r="J26" s="62">
        <v>20242</v>
      </c>
      <c r="K26" s="60">
        <v>62.871164119766398</v>
      </c>
      <c r="L26" s="62">
        <v>10444</v>
      </c>
      <c r="M26" s="60">
        <v>32.438812274816698</v>
      </c>
      <c r="N26" s="62">
        <v>9</v>
      </c>
      <c r="O26" s="60">
        <v>2.79537830786433E-2</v>
      </c>
      <c r="P26" s="63">
        <v>273</v>
      </c>
      <c r="Q26" s="59">
        <v>0.84793142005218003</v>
      </c>
      <c r="R26" s="58">
        <v>389</v>
      </c>
      <c r="S26" s="64">
        <v>1.2082246241769199</v>
      </c>
      <c r="T26" s="108">
        <v>1394</v>
      </c>
      <c r="U26" s="34">
        <v>100</v>
      </c>
    </row>
    <row r="27" spans="1:21" s="31" customFormat="1" ht="15" customHeight="1" x14ac:dyDescent="0.2">
      <c r="A27" s="26" t="s">
        <v>53</v>
      </c>
      <c r="B27" s="35" t="s">
        <v>8</v>
      </c>
      <c r="C27" s="105">
        <v>3280</v>
      </c>
      <c r="D27" s="52">
        <v>26</v>
      </c>
      <c r="E27" s="53">
        <v>0.792682926829268</v>
      </c>
      <c r="F27" s="54">
        <v>23</v>
      </c>
      <c r="G27" s="53">
        <v>0.70121951219512202</v>
      </c>
      <c r="H27" s="54">
        <v>57</v>
      </c>
      <c r="I27" s="53">
        <v>1.73780487804878</v>
      </c>
      <c r="J27" s="54">
        <v>240</v>
      </c>
      <c r="K27" s="53">
        <v>7.3170731707317103</v>
      </c>
      <c r="L27" s="54">
        <v>2904</v>
      </c>
      <c r="M27" s="53">
        <v>88.536585365853696</v>
      </c>
      <c r="N27" s="66" t="s">
        <v>75</v>
      </c>
      <c r="O27" s="53">
        <v>6.0975609756097601E-2</v>
      </c>
      <c r="P27" s="55">
        <v>28</v>
      </c>
      <c r="Q27" s="51">
        <v>0.85365853658536595</v>
      </c>
      <c r="R27" s="52">
        <v>165</v>
      </c>
      <c r="S27" s="56">
        <v>5.0304878048780504</v>
      </c>
      <c r="T27" s="106">
        <v>595</v>
      </c>
      <c r="U27" s="29">
        <v>98.823529411764696</v>
      </c>
    </row>
    <row r="28" spans="1:21" s="31" customFormat="1" ht="15" customHeight="1" x14ac:dyDescent="0.2">
      <c r="A28" s="26" t="s">
        <v>53</v>
      </c>
      <c r="B28" s="32" t="s">
        <v>36</v>
      </c>
      <c r="C28" s="107">
        <v>23403</v>
      </c>
      <c r="D28" s="58">
        <v>78</v>
      </c>
      <c r="E28" s="60">
        <v>0.33329060376874797</v>
      </c>
      <c r="F28" s="62">
        <v>348</v>
      </c>
      <c r="G28" s="60">
        <v>1.4869888475836399</v>
      </c>
      <c r="H28" s="62">
        <v>1961</v>
      </c>
      <c r="I28" s="60">
        <v>8.3792676152630001</v>
      </c>
      <c r="J28" s="62">
        <v>13962</v>
      </c>
      <c r="K28" s="60">
        <v>59.659018074605797</v>
      </c>
      <c r="L28" s="62">
        <v>6176</v>
      </c>
      <c r="M28" s="60">
        <v>26.389779088151101</v>
      </c>
      <c r="N28" s="62">
        <v>98</v>
      </c>
      <c r="O28" s="60">
        <v>0.418749732940221</v>
      </c>
      <c r="P28" s="63">
        <v>780</v>
      </c>
      <c r="Q28" s="59">
        <v>3.3329060376874802</v>
      </c>
      <c r="R28" s="58">
        <v>564</v>
      </c>
      <c r="S28" s="64">
        <v>2.40994744263556</v>
      </c>
      <c r="T28" s="108">
        <v>1444</v>
      </c>
      <c r="U28" s="34">
        <v>100</v>
      </c>
    </row>
    <row r="29" spans="1:21" s="31" customFormat="1" ht="15" customHeight="1" x14ac:dyDescent="0.2">
      <c r="A29" s="26" t="s">
        <v>53</v>
      </c>
      <c r="B29" s="35" t="s">
        <v>37</v>
      </c>
      <c r="C29" s="105">
        <v>20761</v>
      </c>
      <c r="D29" s="52">
        <v>84</v>
      </c>
      <c r="E29" s="53">
        <v>0.40460478782332299</v>
      </c>
      <c r="F29" s="54">
        <v>478</v>
      </c>
      <c r="G29" s="53">
        <v>2.3023939116612899</v>
      </c>
      <c r="H29" s="54">
        <v>5375</v>
      </c>
      <c r="I29" s="53">
        <v>25.889889697028099</v>
      </c>
      <c r="J29" s="54">
        <v>3875</v>
      </c>
      <c r="K29" s="53">
        <v>18.664804200182999</v>
      </c>
      <c r="L29" s="54">
        <v>10013</v>
      </c>
      <c r="M29" s="53">
        <v>48.229854053273002</v>
      </c>
      <c r="N29" s="54">
        <v>25</v>
      </c>
      <c r="O29" s="53">
        <v>0.120418091614084</v>
      </c>
      <c r="P29" s="55">
        <v>911</v>
      </c>
      <c r="Q29" s="51">
        <v>4.3880352584172204</v>
      </c>
      <c r="R29" s="52">
        <v>1950</v>
      </c>
      <c r="S29" s="56">
        <v>9.3926111458985595</v>
      </c>
      <c r="T29" s="106">
        <v>1834</v>
      </c>
      <c r="U29" s="29">
        <v>100</v>
      </c>
    </row>
    <row r="30" spans="1:21" s="31" customFormat="1" ht="15" customHeight="1" x14ac:dyDescent="0.2">
      <c r="A30" s="26" t="s">
        <v>53</v>
      </c>
      <c r="B30" s="32" t="s">
        <v>38</v>
      </c>
      <c r="C30" s="107">
        <v>69134</v>
      </c>
      <c r="D30" s="58">
        <v>542</v>
      </c>
      <c r="E30" s="60">
        <v>0.78398472531605301</v>
      </c>
      <c r="F30" s="62">
        <v>567</v>
      </c>
      <c r="G30" s="60">
        <v>0.820146382387827</v>
      </c>
      <c r="H30" s="62">
        <v>3912</v>
      </c>
      <c r="I30" s="60">
        <v>5.6585760985911397</v>
      </c>
      <c r="J30" s="62">
        <v>29920</v>
      </c>
      <c r="K30" s="60">
        <v>43.278271183498703</v>
      </c>
      <c r="L30" s="62">
        <v>32752</v>
      </c>
      <c r="M30" s="60">
        <v>47.374663696589202</v>
      </c>
      <c r="N30" s="62">
        <v>27</v>
      </c>
      <c r="O30" s="60">
        <v>3.9054589637515499E-2</v>
      </c>
      <c r="P30" s="63">
        <v>1414</v>
      </c>
      <c r="Q30" s="59">
        <v>2.0453033239795202</v>
      </c>
      <c r="R30" s="58">
        <v>2461</v>
      </c>
      <c r="S30" s="64">
        <v>3.5597535221454</v>
      </c>
      <c r="T30" s="108">
        <v>3626</v>
      </c>
      <c r="U30" s="34">
        <v>99.889685603971301</v>
      </c>
    </row>
    <row r="31" spans="1:21" s="31" customFormat="1" ht="15" customHeight="1" x14ac:dyDescent="0.2">
      <c r="A31" s="26" t="s">
        <v>53</v>
      </c>
      <c r="B31" s="35" t="s">
        <v>9</v>
      </c>
      <c r="C31" s="105">
        <v>13716</v>
      </c>
      <c r="D31" s="52">
        <v>606</v>
      </c>
      <c r="E31" s="53">
        <v>4.4181977252843403</v>
      </c>
      <c r="F31" s="54">
        <v>521</v>
      </c>
      <c r="G31" s="53">
        <v>3.7984835228929699</v>
      </c>
      <c r="H31" s="54">
        <v>1375</v>
      </c>
      <c r="I31" s="53">
        <v>10.024788568095699</v>
      </c>
      <c r="J31" s="54">
        <v>4475</v>
      </c>
      <c r="K31" s="53">
        <v>32.626130067074897</v>
      </c>
      <c r="L31" s="54">
        <v>6462</v>
      </c>
      <c r="M31" s="53">
        <v>47.112860892388497</v>
      </c>
      <c r="N31" s="54">
        <v>10</v>
      </c>
      <c r="O31" s="53">
        <v>7.2907553222513896E-2</v>
      </c>
      <c r="P31" s="55">
        <v>267</v>
      </c>
      <c r="Q31" s="51">
        <v>1.94663167104112</v>
      </c>
      <c r="R31" s="52">
        <v>1121</v>
      </c>
      <c r="S31" s="56">
        <v>8.1729367162438002</v>
      </c>
      <c r="T31" s="106">
        <v>2077</v>
      </c>
      <c r="U31" s="29">
        <v>99.085219065960501</v>
      </c>
    </row>
    <row r="32" spans="1:21" s="31" customFormat="1" ht="15" customHeight="1" x14ac:dyDescent="0.2">
      <c r="A32" s="26" t="s">
        <v>53</v>
      </c>
      <c r="B32" s="32" t="s">
        <v>39</v>
      </c>
      <c r="C32" s="107">
        <v>28655</v>
      </c>
      <c r="D32" s="58">
        <v>23</v>
      </c>
      <c r="E32" s="60">
        <v>8.0265224219159007E-2</v>
      </c>
      <c r="F32" s="62">
        <v>94</v>
      </c>
      <c r="G32" s="60">
        <v>0.32804048159134502</v>
      </c>
      <c r="H32" s="62">
        <v>361</v>
      </c>
      <c r="I32" s="60">
        <v>1.2598150410050599</v>
      </c>
      <c r="J32" s="62">
        <v>20595</v>
      </c>
      <c r="K32" s="60">
        <v>71.872273599720799</v>
      </c>
      <c r="L32" s="62">
        <v>7565</v>
      </c>
      <c r="M32" s="60">
        <v>26.400279183388601</v>
      </c>
      <c r="N32" s="62">
        <v>9</v>
      </c>
      <c r="O32" s="60">
        <v>3.1408131216192597E-2</v>
      </c>
      <c r="P32" s="63">
        <v>8</v>
      </c>
      <c r="Q32" s="59">
        <v>2.7918338858837901E-2</v>
      </c>
      <c r="R32" s="58">
        <v>109</v>
      </c>
      <c r="S32" s="64">
        <v>0.38038736695166597</v>
      </c>
      <c r="T32" s="108">
        <v>973</v>
      </c>
      <c r="U32" s="34">
        <v>99.383350462487201</v>
      </c>
    </row>
    <row r="33" spans="1:21" s="31" customFormat="1" ht="15" customHeight="1" x14ac:dyDescent="0.2">
      <c r="A33" s="26" t="s">
        <v>53</v>
      </c>
      <c r="B33" s="35" t="s">
        <v>23</v>
      </c>
      <c r="C33" s="105">
        <v>34866</v>
      </c>
      <c r="D33" s="52">
        <v>152</v>
      </c>
      <c r="E33" s="53">
        <v>0.435954798370906</v>
      </c>
      <c r="F33" s="54">
        <v>205</v>
      </c>
      <c r="G33" s="53">
        <v>0.58796535306602404</v>
      </c>
      <c r="H33" s="54">
        <v>1454</v>
      </c>
      <c r="I33" s="53">
        <v>4.17025182125853</v>
      </c>
      <c r="J33" s="54">
        <v>15566</v>
      </c>
      <c r="K33" s="53">
        <v>44.645213101588901</v>
      </c>
      <c r="L33" s="54">
        <v>16921</v>
      </c>
      <c r="M33" s="53">
        <v>48.531520679171699</v>
      </c>
      <c r="N33" s="54">
        <v>48</v>
      </c>
      <c r="O33" s="53">
        <v>0.13766993632765401</v>
      </c>
      <c r="P33" s="55">
        <v>520</v>
      </c>
      <c r="Q33" s="51">
        <v>1.4914243102162601</v>
      </c>
      <c r="R33" s="52">
        <v>764</v>
      </c>
      <c r="S33" s="56">
        <v>2.1912464865485002</v>
      </c>
      <c r="T33" s="106">
        <v>2312</v>
      </c>
      <c r="U33" s="29">
        <v>100</v>
      </c>
    </row>
    <row r="34" spans="1:21" s="31" customFormat="1" ht="15" customHeight="1" x14ac:dyDescent="0.2">
      <c r="A34" s="26" t="s">
        <v>53</v>
      </c>
      <c r="B34" s="32" t="s">
        <v>10</v>
      </c>
      <c r="C34" s="107">
        <v>3416</v>
      </c>
      <c r="D34" s="58">
        <v>1078</v>
      </c>
      <c r="E34" s="60">
        <v>31.5573770491803</v>
      </c>
      <c r="F34" s="62">
        <v>10</v>
      </c>
      <c r="G34" s="60">
        <v>0.29274004683840699</v>
      </c>
      <c r="H34" s="62">
        <v>112</v>
      </c>
      <c r="I34" s="60">
        <v>3.27868852459016</v>
      </c>
      <c r="J34" s="62">
        <v>47</v>
      </c>
      <c r="K34" s="60">
        <v>1.37587822014052</v>
      </c>
      <c r="L34" s="62">
        <v>2121</v>
      </c>
      <c r="M34" s="60">
        <v>62.090163934426201</v>
      </c>
      <c r="N34" s="62">
        <v>9</v>
      </c>
      <c r="O34" s="60">
        <v>0.26346604215456698</v>
      </c>
      <c r="P34" s="63">
        <v>39</v>
      </c>
      <c r="Q34" s="59">
        <v>1.1416861826697899</v>
      </c>
      <c r="R34" s="58">
        <v>150</v>
      </c>
      <c r="S34" s="64">
        <v>4.39110070257611</v>
      </c>
      <c r="T34" s="108">
        <v>781</v>
      </c>
      <c r="U34" s="34">
        <v>99.231754161331594</v>
      </c>
    </row>
    <row r="35" spans="1:21" s="31" customFormat="1" ht="15" customHeight="1" x14ac:dyDescent="0.2">
      <c r="A35" s="26" t="s">
        <v>53</v>
      </c>
      <c r="B35" s="35" t="s">
        <v>40</v>
      </c>
      <c r="C35" s="105">
        <v>6692</v>
      </c>
      <c r="D35" s="52">
        <v>196</v>
      </c>
      <c r="E35" s="53">
        <v>2.92887029288703</v>
      </c>
      <c r="F35" s="54">
        <v>82</v>
      </c>
      <c r="G35" s="53">
        <v>1.2253436939629401</v>
      </c>
      <c r="H35" s="54">
        <v>1287</v>
      </c>
      <c r="I35" s="53">
        <v>19.2319187089062</v>
      </c>
      <c r="J35" s="54">
        <v>1608</v>
      </c>
      <c r="K35" s="53">
        <v>24.0286909742977</v>
      </c>
      <c r="L35" s="54">
        <v>3300</v>
      </c>
      <c r="M35" s="53">
        <v>49.312612074118299</v>
      </c>
      <c r="N35" s="54">
        <v>6</v>
      </c>
      <c r="O35" s="53">
        <v>8.9659294680215204E-2</v>
      </c>
      <c r="P35" s="55">
        <v>213</v>
      </c>
      <c r="Q35" s="51">
        <v>3.1829049611476399</v>
      </c>
      <c r="R35" s="52">
        <v>363</v>
      </c>
      <c r="S35" s="56">
        <v>5.4243873281530197</v>
      </c>
      <c r="T35" s="106">
        <v>1073</v>
      </c>
      <c r="U35" s="29">
        <v>100</v>
      </c>
    </row>
    <row r="36" spans="1:21" s="31" customFormat="1" ht="15" customHeight="1" x14ac:dyDescent="0.2">
      <c r="A36" s="26" t="s">
        <v>53</v>
      </c>
      <c r="B36" s="32" t="s">
        <v>41</v>
      </c>
      <c r="C36" s="107">
        <v>11483</v>
      </c>
      <c r="D36" s="58">
        <v>182</v>
      </c>
      <c r="E36" s="60">
        <v>1.58495166768266</v>
      </c>
      <c r="F36" s="62">
        <v>252</v>
      </c>
      <c r="G36" s="60">
        <v>2.1945484629452201</v>
      </c>
      <c r="H36" s="62">
        <v>5032</v>
      </c>
      <c r="I36" s="60">
        <v>43.821301053731602</v>
      </c>
      <c r="J36" s="62">
        <v>1899</v>
      </c>
      <c r="K36" s="60">
        <v>16.5374902029086</v>
      </c>
      <c r="L36" s="62">
        <v>3468</v>
      </c>
      <c r="M36" s="60">
        <v>30.2011669424366</v>
      </c>
      <c r="N36" s="62">
        <v>135</v>
      </c>
      <c r="O36" s="60">
        <v>1.1756509622920801</v>
      </c>
      <c r="P36" s="63">
        <v>515</v>
      </c>
      <c r="Q36" s="59">
        <v>4.4848907080031397</v>
      </c>
      <c r="R36" s="58">
        <v>1479</v>
      </c>
      <c r="S36" s="64">
        <v>12.879909431333299</v>
      </c>
      <c r="T36" s="108">
        <v>649</v>
      </c>
      <c r="U36" s="34">
        <v>100</v>
      </c>
    </row>
    <row r="37" spans="1:21" s="31" customFormat="1" ht="15" customHeight="1" x14ac:dyDescent="0.2">
      <c r="A37" s="26" t="s">
        <v>53</v>
      </c>
      <c r="B37" s="35" t="s">
        <v>11</v>
      </c>
      <c r="C37" s="105">
        <v>4597</v>
      </c>
      <c r="D37" s="52">
        <v>9</v>
      </c>
      <c r="E37" s="53">
        <v>0.195779856428105</v>
      </c>
      <c r="F37" s="54">
        <v>67</v>
      </c>
      <c r="G37" s="53">
        <v>1.45747226452034</v>
      </c>
      <c r="H37" s="54">
        <v>254</v>
      </c>
      <c r="I37" s="53">
        <v>5.5253426147487499</v>
      </c>
      <c r="J37" s="54">
        <v>246</v>
      </c>
      <c r="K37" s="53">
        <v>5.3513160757015399</v>
      </c>
      <c r="L37" s="54">
        <v>3991</v>
      </c>
      <c r="M37" s="53">
        <v>86.8174896671742</v>
      </c>
      <c r="N37" s="66" t="s">
        <v>75</v>
      </c>
      <c r="O37" s="53">
        <v>4.3506634761801201E-2</v>
      </c>
      <c r="P37" s="55">
        <v>28</v>
      </c>
      <c r="Q37" s="51">
        <v>0.60909288666521599</v>
      </c>
      <c r="R37" s="52">
        <v>137</v>
      </c>
      <c r="S37" s="56">
        <v>2.9802044811833799</v>
      </c>
      <c r="T37" s="106">
        <v>478</v>
      </c>
      <c r="U37" s="29">
        <v>98.535564853556494</v>
      </c>
    </row>
    <row r="38" spans="1:21" s="31" customFormat="1" ht="15" customHeight="1" x14ac:dyDescent="0.2">
      <c r="A38" s="26" t="s">
        <v>53</v>
      </c>
      <c r="B38" s="32" t="s">
        <v>12</v>
      </c>
      <c r="C38" s="107">
        <v>29994</v>
      </c>
      <c r="D38" s="58">
        <v>27</v>
      </c>
      <c r="E38" s="60">
        <v>9.0018003600720098E-2</v>
      </c>
      <c r="F38" s="62">
        <v>814</v>
      </c>
      <c r="G38" s="60">
        <v>2.71387610855504</v>
      </c>
      <c r="H38" s="62">
        <v>8306</v>
      </c>
      <c r="I38" s="60">
        <v>27.692205107688199</v>
      </c>
      <c r="J38" s="62">
        <v>11209</v>
      </c>
      <c r="K38" s="60">
        <v>37.370807494832299</v>
      </c>
      <c r="L38" s="62">
        <v>9370</v>
      </c>
      <c r="M38" s="60">
        <v>31.2395812495832</v>
      </c>
      <c r="N38" s="62">
        <v>33</v>
      </c>
      <c r="O38" s="60">
        <v>0.11002200440088</v>
      </c>
      <c r="P38" s="63">
        <v>235</v>
      </c>
      <c r="Q38" s="59">
        <v>0.78349003133960105</v>
      </c>
      <c r="R38" s="58">
        <v>816</v>
      </c>
      <c r="S38" s="64">
        <v>2.7205441088217599</v>
      </c>
      <c r="T38" s="108">
        <v>2538</v>
      </c>
      <c r="U38" s="34">
        <v>100</v>
      </c>
    </row>
    <row r="39" spans="1:21" s="31" customFormat="1" ht="15" customHeight="1" x14ac:dyDescent="0.2">
      <c r="A39" s="26" t="s">
        <v>53</v>
      </c>
      <c r="B39" s="35" t="s">
        <v>13</v>
      </c>
      <c r="C39" s="105">
        <v>12190</v>
      </c>
      <c r="D39" s="52">
        <v>1350</v>
      </c>
      <c r="E39" s="53">
        <v>11.0746513535685</v>
      </c>
      <c r="F39" s="54">
        <v>60</v>
      </c>
      <c r="G39" s="53">
        <v>0.492206726825267</v>
      </c>
      <c r="H39" s="54">
        <v>8028</v>
      </c>
      <c r="I39" s="53">
        <v>65.857260049220699</v>
      </c>
      <c r="J39" s="54">
        <v>369</v>
      </c>
      <c r="K39" s="53">
        <v>3.0270713699753902</v>
      </c>
      <c r="L39" s="54">
        <v>2241</v>
      </c>
      <c r="M39" s="53">
        <v>18.383921246923698</v>
      </c>
      <c r="N39" s="54">
        <v>5</v>
      </c>
      <c r="O39" s="53">
        <v>4.1017227235438901E-2</v>
      </c>
      <c r="P39" s="55">
        <v>137</v>
      </c>
      <c r="Q39" s="51">
        <v>1.12387202625103</v>
      </c>
      <c r="R39" s="52">
        <v>1608</v>
      </c>
      <c r="S39" s="56">
        <v>13.1911402789171</v>
      </c>
      <c r="T39" s="106">
        <v>853</v>
      </c>
      <c r="U39" s="29">
        <v>98.827667057444302</v>
      </c>
    </row>
    <row r="40" spans="1:21" s="31" customFormat="1" ht="15" customHeight="1" x14ac:dyDescent="0.2">
      <c r="A40" s="26" t="s">
        <v>53</v>
      </c>
      <c r="B40" s="32" t="s">
        <v>14</v>
      </c>
      <c r="C40" s="107">
        <v>43577</v>
      </c>
      <c r="D40" s="58">
        <v>297</v>
      </c>
      <c r="E40" s="60">
        <v>0.681552194965234</v>
      </c>
      <c r="F40" s="62">
        <v>810</v>
      </c>
      <c r="G40" s="60">
        <v>1.8587787135415501</v>
      </c>
      <c r="H40" s="62">
        <v>7284</v>
      </c>
      <c r="I40" s="60">
        <v>16.7152396906625</v>
      </c>
      <c r="J40" s="62">
        <v>15228</v>
      </c>
      <c r="K40" s="60">
        <v>34.945039814581101</v>
      </c>
      <c r="L40" s="62">
        <v>19417</v>
      </c>
      <c r="M40" s="60">
        <v>44.557908988686698</v>
      </c>
      <c r="N40" s="62">
        <v>29</v>
      </c>
      <c r="O40" s="60">
        <v>6.6548867521857902E-2</v>
      </c>
      <c r="P40" s="63">
        <v>512</v>
      </c>
      <c r="Q40" s="59">
        <v>1.17493173004108</v>
      </c>
      <c r="R40" s="58">
        <v>1624</v>
      </c>
      <c r="S40" s="64">
        <v>3.7267365812240398</v>
      </c>
      <c r="T40" s="108">
        <v>4864</v>
      </c>
      <c r="U40" s="34">
        <v>99.856085526315795</v>
      </c>
    </row>
    <row r="41" spans="1:21" s="31" customFormat="1" ht="15" customHeight="1" x14ac:dyDescent="0.2">
      <c r="A41" s="26" t="s">
        <v>53</v>
      </c>
      <c r="B41" s="35" t="s">
        <v>15</v>
      </c>
      <c r="C41" s="105">
        <v>69080</v>
      </c>
      <c r="D41" s="52">
        <v>1722</v>
      </c>
      <c r="E41" s="53">
        <v>2.49276201505501</v>
      </c>
      <c r="F41" s="54">
        <v>443</v>
      </c>
      <c r="G41" s="53">
        <v>0.64128546612623105</v>
      </c>
      <c r="H41" s="54">
        <v>7712</v>
      </c>
      <c r="I41" s="53">
        <v>11.163867979154601</v>
      </c>
      <c r="J41" s="54">
        <v>33983</v>
      </c>
      <c r="K41" s="53">
        <v>49.193688477127999</v>
      </c>
      <c r="L41" s="54">
        <v>22766</v>
      </c>
      <c r="M41" s="53">
        <v>32.955993051534499</v>
      </c>
      <c r="N41" s="54">
        <v>46</v>
      </c>
      <c r="O41" s="53">
        <v>6.6589461493920102E-2</v>
      </c>
      <c r="P41" s="55">
        <v>2408</v>
      </c>
      <c r="Q41" s="51">
        <v>3.48581354950782</v>
      </c>
      <c r="R41" s="52">
        <v>2787</v>
      </c>
      <c r="S41" s="56">
        <v>4.0344528083381599</v>
      </c>
      <c r="T41" s="106">
        <v>2535</v>
      </c>
      <c r="U41" s="29">
        <v>99.921104536489196</v>
      </c>
    </row>
    <row r="42" spans="1:21" s="31" customFormat="1" ht="15" customHeight="1" x14ac:dyDescent="0.2">
      <c r="A42" s="26" t="s">
        <v>53</v>
      </c>
      <c r="B42" s="32" t="s">
        <v>16</v>
      </c>
      <c r="C42" s="107">
        <v>1044</v>
      </c>
      <c r="D42" s="58">
        <v>305</v>
      </c>
      <c r="E42" s="60">
        <v>29.2145593869732</v>
      </c>
      <c r="F42" s="62">
        <v>5</v>
      </c>
      <c r="G42" s="60">
        <v>0.47892720306513398</v>
      </c>
      <c r="H42" s="62">
        <v>36</v>
      </c>
      <c r="I42" s="60">
        <v>3.4482758620689702</v>
      </c>
      <c r="J42" s="62">
        <v>56</v>
      </c>
      <c r="K42" s="60">
        <v>5.3639846743295001</v>
      </c>
      <c r="L42" s="62">
        <v>638</v>
      </c>
      <c r="M42" s="60">
        <v>61.1111111111111</v>
      </c>
      <c r="N42" s="61" t="s">
        <v>75</v>
      </c>
      <c r="O42" s="60">
        <v>0.19157088122605401</v>
      </c>
      <c r="P42" s="69" t="s">
        <v>75</v>
      </c>
      <c r="Q42" s="59">
        <v>0.19157088122605401</v>
      </c>
      <c r="R42" s="58">
        <v>50</v>
      </c>
      <c r="S42" s="64">
        <v>4.7892720306513397</v>
      </c>
      <c r="T42" s="108">
        <v>468</v>
      </c>
      <c r="U42" s="34">
        <v>99.572649572649595</v>
      </c>
    </row>
    <row r="43" spans="1:21" s="31" customFormat="1" ht="15" customHeight="1" x14ac:dyDescent="0.2">
      <c r="A43" s="26" t="s">
        <v>53</v>
      </c>
      <c r="B43" s="35" t="s">
        <v>17</v>
      </c>
      <c r="C43" s="105">
        <v>59253</v>
      </c>
      <c r="D43" s="52">
        <v>79</v>
      </c>
      <c r="E43" s="53">
        <v>0.13332658262028901</v>
      </c>
      <c r="F43" s="54">
        <v>321</v>
      </c>
      <c r="G43" s="53">
        <v>0.541744721786239</v>
      </c>
      <c r="H43" s="54">
        <v>2288</v>
      </c>
      <c r="I43" s="53">
        <v>3.8614078612053402</v>
      </c>
      <c r="J43" s="54">
        <v>23730</v>
      </c>
      <c r="K43" s="53">
        <v>40.048605133917299</v>
      </c>
      <c r="L43" s="54">
        <v>29556</v>
      </c>
      <c r="M43" s="53">
        <v>49.881018682598402</v>
      </c>
      <c r="N43" s="54">
        <v>19</v>
      </c>
      <c r="O43" s="53">
        <v>3.2065886959310098E-2</v>
      </c>
      <c r="P43" s="55">
        <v>3260</v>
      </c>
      <c r="Q43" s="51">
        <v>5.5018311309132004</v>
      </c>
      <c r="R43" s="52">
        <v>1174</v>
      </c>
      <c r="S43" s="56">
        <v>1.98133427843316</v>
      </c>
      <c r="T43" s="106">
        <v>3702</v>
      </c>
      <c r="U43" s="29">
        <v>99.891950297136702</v>
      </c>
    </row>
    <row r="44" spans="1:21" s="31" customFormat="1" ht="15" customHeight="1" x14ac:dyDescent="0.2">
      <c r="A44" s="26" t="s">
        <v>53</v>
      </c>
      <c r="B44" s="32" t="s">
        <v>18</v>
      </c>
      <c r="C44" s="107">
        <v>20181</v>
      </c>
      <c r="D44" s="58">
        <v>2555</v>
      </c>
      <c r="E44" s="60">
        <v>12.6604231703087</v>
      </c>
      <c r="F44" s="62">
        <v>156</v>
      </c>
      <c r="G44" s="60">
        <v>0.77300431098558098</v>
      </c>
      <c r="H44" s="62">
        <v>3518</v>
      </c>
      <c r="I44" s="60">
        <v>17.432238243892801</v>
      </c>
      <c r="J44" s="62">
        <v>4565</v>
      </c>
      <c r="K44" s="60">
        <v>22.620286408007502</v>
      </c>
      <c r="L44" s="62">
        <v>8819</v>
      </c>
      <c r="M44" s="60">
        <v>43.699519349883602</v>
      </c>
      <c r="N44" s="62">
        <v>53</v>
      </c>
      <c r="O44" s="60">
        <v>0.262623259501511</v>
      </c>
      <c r="P44" s="63">
        <v>515</v>
      </c>
      <c r="Q44" s="59">
        <v>2.55190525742035</v>
      </c>
      <c r="R44" s="58">
        <v>1478</v>
      </c>
      <c r="S44" s="64">
        <v>7.3237203310044103</v>
      </c>
      <c r="T44" s="108">
        <v>1774</v>
      </c>
      <c r="U44" s="34">
        <v>95.152198421646005</v>
      </c>
    </row>
    <row r="45" spans="1:21" s="31" customFormat="1" ht="15" customHeight="1" x14ac:dyDescent="0.2">
      <c r="A45" s="26" t="s">
        <v>53</v>
      </c>
      <c r="B45" s="35" t="s">
        <v>42</v>
      </c>
      <c r="C45" s="105">
        <v>15594</v>
      </c>
      <c r="D45" s="52">
        <v>402</v>
      </c>
      <c r="E45" s="53">
        <v>2.57791458253174</v>
      </c>
      <c r="F45" s="54">
        <v>250</v>
      </c>
      <c r="G45" s="53">
        <v>1.60318071052969</v>
      </c>
      <c r="H45" s="54">
        <v>3753</v>
      </c>
      <c r="I45" s="53">
        <v>24.066948826471702</v>
      </c>
      <c r="J45" s="54">
        <v>810</v>
      </c>
      <c r="K45" s="53">
        <v>5.1943055021162001</v>
      </c>
      <c r="L45" s="54">
        <v>9448</v>
      </c>
      <c r="M45" s="53">
        <v>60.5874054123381</v>
      </c>
      <c r="N45" s="54">
        <v>118</v>
      </c>
      <c r="O45" s="53">
        <v>0.75670129537001396</v>
      </c>
      <c r="P45" s="55">
        <v>813</v>
      </c>
      <c r="Q45" s="51">
        <v>5.21354367064255</v>
      </c>
      <c r="R45" s="52">
        <v>1243</v>
      </c>
      <c r="S45" s="56">
        <v>7.9710144927536204</v>
      </c>
      <c r="T45" s="106">
        <v>1312</v>
      </c>
      <c r="U45" s="29">
        <v>99.923780487804905</v>
      </c>
    </row>
    <row r="46" spans="1:21" s="31" customFormat="1" ht="15" customHeight="1" x14ac:dyDescent="0.2">
      <c r="A46" s="26" t="s">
        <v>53</v>
      </c>
      <c r="B46" s="32" t="s">
        <v>19</v>
      </c>
      <c r="C46" s="107">
        <v>52272</v>
      </c>
      <c r="D46" s="58">
        <v>55</v>
      </c>
      <c r="E46" s="60">
        <v>0.105218855218855</v>
      </c>
      <c r="F46" s="62">
        <v>539</v>
      </c>
      <c r="G46" s="60">
        <v>1.03114478114478</v>
      </c>
      <c r="H46" s="62">
        <v>7066</v>
      </c>
      <c r="I46" s="60">
        <v>13.5177532904806</v>
      </c>
      <c r="J46" s="62">
        <v>21904</v>
      </c>
      <c r="K46" s="60">
        <v>41.903887358432797</v>
      </c>
      <c r="L46" s="62">
        <v>21447</v>
      </c>
      <c r="M46" s="60">
        <v>41.029614325068898</v>
      </c>
      <c r="N46" s="62">
        <v>19</v>
      </c>
      <c r="O46" s="60">
        <v>3.6348331802877297E-2</v>
      </c>
      <c r="P46" s="63">
        <v>1242</v>
      </c>
      <c r="Q46" s="59">
        <v>2.3760330578512399</v>
      </c>
      <c r="R46" s="58">
        <v>1212</v>
      </c>
      <c r="S46" s="64">
        <v>2.3186409550045899</v>
      </c>
      <c r="T46" s="108">
        <v>3220</v>
      </c>
      <c r="U46" s="34">
        <v>99.596273291925499</v>
      </c>
    </row>
    <row r="47" spans="1:21" s="31" customFormat="1" ht="15" customHeight="1" x14ac:dyDescent="0.2">
      <c r="A47" s="26" t="s">
        <v>53</v>
      </c>
      <c r="B47" s="35" t="s">
        <v>43</v>
      </c>
      <c r="C47" s="105">
        <v>5804</v>
      </c>
      <c r="D47" s="52">
        <v>45</v>
      </c>
      <c r="E47" s="53">
        <v>0.77532736044107498</v>
      </c>
      <c r="F47" s="54">
        <v>119</v>
      </c>
      <c r="G47" s="53">
        <v>2.05031013094418</v>
      </c>
      <c r="H47" s="54">
        <v>1712</v>
      </c>
      <c r="I47" s="53">
        <v>29.496898690558201</v>
      </c>
      <c r="J47" s="54">
        <v>882</v>
      </c>
      <c r="K47" s="53">
        <v>15.1964162646451</v>
      </c>
      <c r="L47" s="54">
        <v>2842</v>
      </c>
      <c r="M47" s="53">
        <v>48.966230186078597</v>
      </c>
      <c r="N47" s="54">
        <v>5</v>
      </c>
      <c r="O47" s="53">
        <v>8.6147484493452803E-2</v>
      </c>
      <c r="P47" s="55">
        <v>199</v>
      </c>
      <c r="Q47" s="51">
        <v>3.42866988283942</v>
      </c>
      <c r="R47" s="52">
        <v>376</v>
      </c>
      <c r="S47" s="56">
        <v>6.4782908339076499</v>
      </c>
      <c r="T47" s="106">
        <v>291</v>
      </c>
      <c r="U47" s="29">
        <v>100</v>
      </c>
    </row>
    <row r="48" spans="1:21" s="31" customFormat="1" ht="15" customHeight="1" x14ac:dyDescent="0.2">
      <c r="A48" s="26" t="s">
        <v>53</v>
      </c>
      <c r="B48" s="32" t="s">
        <v>20</v>
      </c>
      <c r="C48" s="107">
        <v>39844</v>
      </c>
      <c r="D48" s="58">
        <v>130</v>
      </c>
      <c r="E48" s="60">
        <v>0.32627246260415599</v>
      </c>
      <c r="F48" s="62">
        <v>155</v>
      </c>
      <c r="G48" s="60">
        <v>0.38901716695110899</v>
      </c>
      <c r="H48" s="62">
        <v>1826</v>
      </c>
      <c r="I48" s="60">
        <v>4.5828732055014596</v>
      </c>
      <c r="J48" s="62">
        <v>22780</v>
      </c>
      <c r="K48" s="60">
        <v>57.172974600943697</v>
      </c>
      <c r="L48" s="62">
        <v>14080</v>
      </c>
      <c r="M48" s="60">
        <v>35.337817488204003</v>
      </c>
      <c r="N48" s="62">
        <v>31</v>
      </c>
      <c r="O48" s="60">
        <v>7.7803433390221902E-2</v>
      </c>
      <c r="P48" s="63">
        <v>842</v>
      </c>
      <c r="Q48" s="59">
        <v>2.1132416424053799</v>
      </c>
      <c r="R48" s="58">
        <v>1093</v>
      </c>
      <c r="S48" s="64">
        <v>2.74319847404879</v>
      </c>
      <c r="T48" s="108">
        <v>1219</v>
      </c>
      <c r="U48" s="34">
        <v>100</v>
      </c>
    </row>
    <row r="49" spans="1:21" s="31" customFormat="1" ht="15" customHeight="1" x14ac:dyDescent="0.2">
      <c r="A49" s="26" t="s">
        <v>53</v>
      </c>
      <c r="B49" s="35" t="s">
        <v>44</v>
      </c>
      <c r="C49" s="105">
        <v>2210</v>
      </c>
      <c r="D49" s="52">
        <v>674</v>
      </c>
      <c r="E49" s="53">
        <v>30.497737556561098</v>
      </c>
      <c r="F49" s="54">
        <v>28</v>
      </c>
      <c r="G49" s="53">
        <v>1.26696832579186</v>
      </c>
      <c r="H49" s="54">
        <v>116</v>
      </c>
      <c r="I49" s="53">
        <v>5.2488687782805403</v>
      </c>
      <c r="J49" s="54">
        <v>132</v>
      </c>
      <c r="K49" s="53">
        <v>5.97285067873303</v>
      </c>
      <c r="L49" s="54">
        <v>1212</v>
      </c>
      <c r="M49" s="53">
        <v>54.841628959276001</v>
      </c>
      <c r="N49" s="66" t="s">
        <v>75</v>
      </c>
      <c r="O49" s="53">
        <v>9.0497737556561098E-2</v>
      </c>
      <c r="P49" s="55">
        <v>46</v>
      </c>
      <c r="Q49" s="51">
        <v>2.08144796380091</v>
      </c>
      <c r="R49" s="52">
        <v>105</v>
      </c>
      <c r="S49" s="56">
        <v>4.7511312217194597</v>
      </c>
      <c r="T49" s="106">
        <v>668</v>
      </c>
      <c r="U49" s="29">
        <v>100</v>
      </c>
    </row>
    <row r="50" spans="1:21" s="31" customFormat="1" ht="15" customHeight="1" x14ac:dyDescent="0.2">
      <c r="A50" s="26" t="s">
        <v>53</v>
      </c>
      <c r="B50" s="32" t="s">
        <v>45</v>
      </c>
      <c r="C50" s="107">
        <v>40304</v>
      </c>
      <c r="D50" s="58">
        <v>58</v>
      </c>
      <c r="E50" s="60">
        <v>0.14390631202858301</v>
      </c>
      <c r="F50" s="62">
        <v>245</v>
      </c>
      <c r="G50" s="60">
        <v>0.60788011115522</v>
      </c>
      <c r="H50" s="62">
        <v>1560</v>
      </c>
      <c r="I50" s="60">
        <v>3.8705835649067102</v>
      </c>
      <c r="J50" s="62">
        <v>21667</v>
      </c>
      <c r="K50" s="60">
        <v>53.758932115919002</v>
      </c>
      <c r="L50" s="62">
        <v>16509</v>
      </c>
      <c r="M50" s="60">
        <v>40.961194918618503</v>
      </c>
      <c r="N50" s="62">
        <v>22</v>
      </c>
      <c r="O50" s="60">
        <v>5.4585152838427999E-2</v>
      </c>
      <c r="P50" s="63">
        <v>243</v>
      </c>
      <c r="Q50" s="59">
        <v>0.60291782453354503</v>
      </c>
      <c r="R50" s="58">
        <v>883</v>
      </c>
      <c r="S50" s="64">
        <v>2.1908495434696298</v>
      </c>
      <c r="T50" s="108">
        <v>1802</v>
      </c>
      <c r="U50" s="34">
        <v>99.944506104328497</v>
      </c>
    </row>
    <row r="51" spans="1:21" s="31" customFormat="1" ht="15" customHeight="1" x14ac:dyDescent="0.2">
      <c r="A51" s="26" t="s">
        <v>53</v>
      </c>
      <c r="B51" s="35" t="s">
        <v>21</v>
      </c>
      <c r="C51" s="105">
        <v>146340</v>
      </c>
      <c r="D51" s="52">
        <v>518</v>
      </c>
      <c r="E51" s="53">
        <v>0.35397020636873</v>
      </c>
      <c r="F51" s="54">
        <v>1459</v>
      </c>
      <c r="G51" s="53">
        <v>0.99699330326636604</v>
      </c>
      <c r="H51" s="54">
        <v>76155</v>
      </c>
      <c r="I51" s="53">
        <v>52.039770397703997</v>
      </c>
      <c r="J51" s="54">
        <v>42444</v>
      </c>
      <c r="K51" s="53">
        <v>29.003690036900402</v>
      </c>
      <c r="L51" s="54">
        <v>23461</v>
      </c>
      <c r="M51" s="53">
        <v>16.031843651769901</v>
      </c>
      <c r="N51" s="54">
        <v>155</v>
      </c>
      <c r="O51" s="53">
        <v>0.105917725843925</v>
      </c>
      <c r="P51" s="55">
        <v>2148</v>
      </c>
      <c r="Q51" s="51">
        <v>1.46781467814678</v>
      </c>
      <c r="R51" s="52">
        <v>19309</v>
      </c>
      <c r="S51" s="56">
        <v>13.194615279486101</v>
      </c>
      <c r="T51" s="106">
        <v>8472</v>
      </c>
      <c r="U51" s="29">
        <v>99.988196411709197</v>
      </c>
    </row>
    <row r="52" spans="1:21" s="31" customFormat="1" ht="15" customHeight="1" x14ac:dyDescent="0.2">
      <c r="A52" s="26" t="s">
        <v>53</v>
      </c>
      <c r="B52" s="32" t="s">
        <v>46</v>
      </c>
      <c r="C52" s="107">
        <v>8395</v>
      </c>
      <c r="D52" s="58">
        <v>235</v>
      </c>
      <c r="E52" s="60">
        <v>2.79928528886242</v>
      </c>
      <c r="F52" s="62">
        <v>110</v>
      </c>
      <c r="G52" s="60">
        <v>1.31030375223347</v>
      </c>
      <c r="H52" s="62">
        <v>2080</v>
      </c>
      <c r="I52" s="60">
        <v>24.776652769505699</v>
      </c>
      <c r="J52" s="62">
        <v>299</v>
      </c>
      <c r="K52" s="60">
        <v>3.5616438356164402</v>
      </c>
      <c r="L52" s="62">
        <v>5317</v>
      </c>
      <c r="M52" s="60">
        <v>63.335318642048797</v>
      </c>
      <c r="N52" s="62">
        <v>218</v>
      </c>
      <c r="O52" s="60">
        <v>2.59678379988088</v>
      </c>
      <c r="P52" s="63">
        <v>136</v>
      </c>
      <c r="Q52" s="59">
        <v>1.62001191185229</v>
      </c>
      <c r="R52" s="58">
        <v>575</v>
      </c>
      <c r="S52" s="64">
        <v>6.8493150684931496</v>
      </c>
      <c r="T52" s="108">
        <v>981</v>
      </c>
      <c r="U52" s="34">
        <v>100</v>
      </c>
    </row>
    <row r="53" spans="1:21" s="31" customFormat="1" ht="15" customHeight="1" x14ac:dyDescent="0.2">
      <c r="A53" s="26" t="s">
        <v>53</v>
      </c>
      <c r="B53" s="35" t="s">
        <v>47</v>
      </c>
      <c r="C53" s="105">
        <v>1640</v>
      </c>
      <c r="D53" s="52">
        <v>30</v>
      </c>
      <c r="E53" s="53">
        <v>1.82926829268293</v>
      </c>
      <c r="F53" s="54">
        <v>9</v>
      </c>
      <c r="G53" s="53">
        <v>0.54878048780487798</v>
      </c>
      <c r="H53" s="54">
        <v>20</v>
      </c>
      <c r="I53" s="53">
        <v>1.2195121951219501</v>
      </c>
      <c r="J53" s="54">
        <v>63</v>
      </c>
      <c r="K53" s="53">
        <v>3.8414634146341502</v>
      </c>
      <c r="L53" s="54">
        <v>1495</v>
      </c>
      <c r="M53" s="53">
        <v>91.158536585365894</v>
      </c>
      <c r="N53" s="66" t="s">
        <v>75</v>
      </c>
      <c r="O53" s="53">
        <v>0.12195121951219499</v>
      </c>
      <c r="P53" s="55">
        <v>21</v>
      </c>
      <c r="Q53" s="51">
        <v>1.2804878048780499</v>
      </c>
      <c r="R53" s="52">
        <v>29</v>
      </c>
      <c r="S53" s="56">
        <v>1.76829268292683</v>
      </c>
      <c r="T53" s="106">
        <v>295</v>
      </c>
      <c r="U53" s="29">
        <v>100</v>
      </c>
    </row>
    <row r="54" spans="1:21" s="31" customFormat="1" ht="15" customHeight="1" x14ac:dyDescent="0.2">
      <c r="A54" s="26" t="s">
        <v>53</v>
      </c>
      <c r="B54" s="32" t="s">
        <v>48</v>
      </c>
      <c r="C54" s="107">
        <v>44029</v>
      </c>
      <c r="D54" s="58">
        <v>155</v>
      </c>
      <c r="E54" s="60">
        <v>0.35204070044743202</v>
      </c>
      <c r="F54" s="62">
        <v>543</v>
      </c>
      <c r="G54" s="60">
        <v>1.23327806672875</v>
      </c>
      <c r="H54" s="62">
        <v>3617</v>
      </c>
      <c r="I54" s="60">
        <v>8.2150400872152396</v>
      </c>
      <c r="J54" s="62">
        <v>21175</v>
      </c>
      <c r="K54" s="60">
        <v>48.093302141770202</v>
      </c>
      <c r="L54" s="62">
        <v>16946</v>
      </c>
      <c r="M54" s="60">
        <v>38.488269095368999</v>
      </c>
      <c r="N54" s="62">
        <v>45</v>
      </c>
      <c r="O54" s="60">
        <v>0.102205364646029</v>
      </c>
      <c r="P54" s="63">
        <v>1548</v>
      </c>
      <c r="Q54" s="59">
        <v>3.51586454382339</v>
      </c>
      <c r="R54" s="58">
        <v>1710</v>
      </c>
      <c r="S54" s="64">
        <v>3.8838038565490902</v>
      </c>
      <c r="T54" s="108">
        <v>1984</v>
      </c>
      <c r="U54" s="34">
        <v>100</v>
      </c>
    </row>
    <row r="55" spans="1:21" s="31" customFormat="1" ht="15" customHeight="1" x14ac:dyDescent="0.2">
      <c r="A55" s="26" t="s">
        <v>53</v>
      </c>
      <c r="B55" s="35" t="s">
        <v>49</v>
      </c>
      <c r="C55" s="105">
        <v>30372</v>
      </c>
      <c r="D55" s="52">
        <v>695</v>
      </c>
      <c r="E55" s="53">
        <v>2.2882918477545098</v>
      </c>
      <c r="F55" s="54">
        <v>955</v>
      </c>
      <c r="G55" s="53">
        <v>3.1443434742526</v>
      </c>
      <c r="H55" s="54">
        <v>7448</v>
      </c>
      <c r="I55" s="53">
        <v>24.5225865929145</v>
      </c>
      <c r="J55" s="54">
        <v>2862</v>
      </c>
      <c r="K55" s="53">
        <v>9.4231529039905197</v>
      </c>
      <c r="L55" s="54">
        <v>16095</v>
      </c>
      <c r="M55" s="53">
        <v>52.992888186487598</v>
      </c>
      <c r="N55" s="54">
        <v>402</v>
      </c>
      <c r="O55" s="53">
        <v>1.3235875148162799</v>
      </c>
      <c r="P55" s="55">
        <v>1915</v>
      </c>
      <c r="Q55" s="51">
        <v>6.30514947978401</v>
      </c>
      <c r="R55" s="52">
        <v>2684</v>
      </c>
      <c r="S55" s="56">
        <v>8.8370867904649</v>
      </c>
      <c r="T55" s="106">
        <v>2256</v>
      </c>
      <c r="U55" s="29">
        <v>100</v>
      </c>
    </row>
    <row r="56" spans="1:21" s="31" customFormat="1" ht="15" customHeight="1" x14ac:dyDescent="0.2">
      <c r="A56" s="26" t="s">
        <v>53</v>
      </c>
      <c r="B56" s="32" t="s">
        <v>50</v>
      </c>
      <c r="C56" s="107">
        <v>12947</v>
      </c>
      <c r="D56" s="58">
        <v>6</v>
      </c>
      <c r="E56" s="60">
        <v>4.6342782111686097E-2</v>
      </c>
      <c r="F56" s="62">
        <v>24</v>
      </c>
      <c r="G56" s="60">
        <v>0.185371128446744</v>
      </c>
      <c r="H56" s="62">
        <v>131</v>
      </c>
      <c r="I56" s="60">
        <v>1.01181740943848</v>
      </c>
      <c r="J56" s="62">
        <v>1344</v>
      </c>
      <c r="K56" s="60">
        <v>10.380783193017701</v>
      </c>
      <c r="L56" s="62">
        <v>11298</v>
      </c>
      <c r="M56" s="60">
        <v>87.263458716304896</v>
      </c>
      <c r="N56" s="61" t="s">
        <v>75</v>
      </c>
      <c r="O56" s="60">
        <v>1.54475940372287E-2</v>
      </c>
      <c r="P56" s="63">
        <v>142</v>
      </c>
      <c r="Q56" s="59">
        <v>1.09677917664324</v>
      </c>
      <c r="R56" s="58">
        <v>38</v>
      </c>
      <c r="S56" s="64">
        <v>0.29350428670734502</v>
      </c>
      <c r="T56" s="108">
        <v>733</v>
      </c>
      <c r="U56" s="34">
        <v>100</v>
      </c>
    </row>
    <row r="57" spans="1:21" s="31" customFormat="1" ht="15" customHeight="1" x14ac:dyDescent="0.2">
      <c r="A57" s="26" t="s">
        <v>53</v>
      </c>
      <c r="B57" s="35" t="s">
        <v>22</v>
      </c>
      <c r="C57" s="105">
        <v>19743</v>
      </c>
      <c r="D57" s="52">
        <v>380</v>
      </c>
      <c r="E57" s="53">
        <v>1.9247328166945199</v>
      </c>
      <c r="F57" s="54">
        <v>297</v>
      </c>
      <c r="G57" s="53">
        <v>1.5043306488375601</v>
      </c>
      <c r="H57" s="54">
        <v>2475</v>
      </c>
      <c r="I57" s="53">
        <v>12.536088740313</v>
      </c>
      <c r="J57" s="54">
        <v>8089</v>
      </c>
      <c r="K57" s="53">
        <v>40.971483563794798</v>
      </c>
      <c r="L57" s="54">
        <v>8108</v>
      </c>
      <c r="M57" s="53">
        <v>41.067720204629502</v>
      </c>
      <c r="N57" s="54">
        <v>10</v>
      </c>
      <c r="O57" s="53">
        <v>5.0650863597224302E-2</v>
      </c>
      <c r="P57" s="55">
        <v>384</v>
      </c>
      <c r="Q57" s="51">
        <v>1.94499316213341</v>
      </c>
      <c r="R57" s="52">
        <v>1116</v>
      </c>
      <c r="S57" s="56">
        <v>5.6526363774502402</v>
      </c>
      <c r="T57" s="106">
        <v>2242</v>
      </c>
      <c r="U57" s="29">
        <v>99.955396966993803</v>
      </c>
    </row>
    <row r="58" spans="1:21" s="31" customFormat="1" ht="15" customHeight="1" thickBot="1" x14ac:dyDescent="0.25">
      <c r="A58" s="26" t="s">
        <v>53</v>
      </c>
      <c r="B58" s="36" t="s">
        <v>51</v>
      </c>
      <c r="C58" s="109">
        <v>1904</v>
      </c>
      <c r="D58" s="70">
        <v>118</v>
      </c>
      <c r="E58" s="72">
        <v>6.1974789915966397</v>
      </c>
      <c r="F58" s="73">
        <v>6</v>
      </c>
      <c r="G58" s="72">
        <v>0.315126050420168</v>
      </c>
      <c r="H58" s="73">
        <v>286</v>
      </c>
      <c r="I58" s="72">
        <v>15.0210084033613</v>
      </c>
      <c r="J58" s="73">
        <v>58</v>
      </c>
      <c r="K58" s="72">
        <v>3.04621848739496</v>
      </c>
      <c r="L58" s="73">
        <v>1410</v>
      </c>
      <c r="M58" s="72">
        <v>74.054621848739501</v>
      </c>
      <c r="N58" s="73">
        <v>0</v>
      </c>
      <c r="O58" s="72">
        <v>0</v>
      </c>
      <c r="P58" s="75">
        <v>26</v>
      </c>
      <c r="Q58" s="71">
        <v>1.3655462184873901</v>
      </c>
      <c r="R58" s="70">
        <v>33</v>
      </c>
      <c r="S58" s="76">
        <v>1.73319327731092</v>
      </c>
      <c r="T58" s="110">
        <v>349</v>
      </c>
      <c r="U58" s="38">
        <v>100</v>
      </c>
    </row>
    <row r="59" spans="1:21" s="31" customFormat="1" ht="15" customHeight="1" x14ac:dyDescent="0.2">
      <c r="A59" s="26"/>
      <c r="B59" s="39"/>
      <c r="C59" s="40"/>
      <c r="D59" s="40"/>
      <c r="E59" s="40"/>
      <c r="F59" s="40"/>
      <c r="G59" s="40"/>
      <c r="H59" s="40"/>
      <c r="I59" s="40"/>
      <c r="J59" s="40"/>
      <c r="K59" s="40"/>
      <c r="L59" s="40"/>
      <c r="M59" s="40"/>
      <c r="N59" s="40"/>
      <c r="O59" s="40"/>
      <c r="P59" s="40"/>
      <c r="Q59" s="40"/>
      <c r="R59" s="41"/>
      <c r="S59" s="30"/>
      <c r="T59" s="40"/>
      <c r="U59" s="40"/>
    </row>
    <row r="60" spans="1:21" s="31" customFormat="1" ht="15" customHeight="1" x14ac:dyDescent="0.2">
      <c r="A60" s="26"/>
      <c r="B60" s="42" t="str">
        <f>CONCATENATE("NOTE: Table reads (for US): Of all ",C69, " public school male students without disabilities who received ", LOWER(A7), ", ",D69," (",TEXT(E7,"0.0"),")% were American Indian or Alaska Native.")</f>
        <v>NOTE: Table reads (for US): Of all 1,645,856 public school male students without disabilities who received one or more out-of-school suspensions, 21,983 (1.3)% were American Indian or Alaska Native.</v>
      </c>
      <c r="C60" s="41"/>
      <c r="D60" s="40"/>
      <c r="E60" s="40"/>
      <c r="F60" s="40"/>
      <c r="G60" s="40"/>
      <c r="H60" s="40"/>
      <c r="I60" s="40"/>
      <c r="J60" s="40"/>
      <c r="K60" s="40"/>
      <c r="L60" s="40"/>
      <c r="M60" s="40"/>
      <c r="N60" s="40"/>
      <c r="O60" s="40"/>
      <c r="P60" s="40"/>
      <c r="Q60" s="40"/>
      <c r="R60" s="41"/>
      <c r="S60" s="30"/>
      <c r="T60" s="40"/>
      <c r="U60" s="40"/>
    </row>
    <row r="61" spans="1:21" s="31" customFormat="1" ht="15" customHeight="1" x14ac:dyDescent="0.2">
      <c r="A61" s="26"/>
      <c r="B61" s="42" t="s">
        <v>74</v>
      </c>
      <c r="C61" s="41"/>
      <c r="D61" s="41"/>
      <c r="E61" s="41"/>
      <c r="F61" s="41"/>
      <c r="G61" s="41"/>
      <c r="H61" s="40"/>
      <c r="I61" s="40"/>
      <c r="J61" s="40"/>
      <c r="K61" s="40"/>
      <c r="L61" s="40"/>
      <c r="M61" s="40"/>
      <c r="N61" s="40"/>
      <c r="O61" s="40"/>
      <c r="P61" s="40"/>
      <c r="Q61" s="40"/>
      <c r="R61" s="40"/>
      <c r="S61" s="40"/>
      <c r="T61" s="40"/>
      <c r="U61" s="40"/>
    </row>
    <row r="62" spans="1:21" s="45" customFormat="1" ht="14.1" customHeight="1" x14ac:dyDescent="0.2">
      <c r="A62" s="48"/>
      <c r="B62" s="30" t="s">
        <v>76</v>
      </c>
      <c r="C62" s="31"/>
      <c r="D62" s="31"/>
      <c r="E62" s="43"/>
      <c r="F62" s="43"/>
      <c r="G62" s="43"/>
      <c r="H62" s="43"/>
      <c r="I62" s="43"/>
      <c r="J62" s="43"/>
      <c r="K62" s="44"/>
      <c r="L62" s="44"/>
      <c r="M62" s="44"/>
      <c r="N62" s="44"/>
      <c r="O62" s="44"/>
      <c r="P62" s="44"/>
      <c r="Q62" s="44"/>
      <c r="R62" s="44"/>
      <c r="S62" s="44"/>
      <c r="T62" s="44"/>
      <c r="U62" s="44"/>
    </row>
    <row r="63" spans="1:21" ht="15" customHeight="1" x14ac:dyDescent="0.2">
      <c r="A63" s="48"/>
      <c r="B63" s="2"/>
      <c r="C63" s="81"/>
      <c r="R63" s="81"/>
      <c r="S63" s="82"/>
    </row>
    <row r="64" spans="1:21" ht="15" customHeight="1" x14ac:dyDescent="0.2">
      <c r="A64" s="48"/>
      <c r="B64" s="2"/>
      <c r="C64" s="81"/>
      <c r="R64" s="44"/>
      <c r="S64" s="44"/>
      <c r="T64" s="44"/>
      <c r="U64" s="44"/>
    </row>
    <row r="65" spans="1:21" ht="15" customHeight="1" x14ac:dyDescent="0.2">
      <c r="A65" s="48"/>
      <c r="B65" s="2"/>
      <c r="C65" s="81"/>
      <c r="R65" s="44"/>
      <c r="S65" s="44"/>
      <c r="T65" s="44"/>
      <c r="U65" s="44"/>
    </row>
    <row r="66" spans="1:21" ht="15" customHeight="1" x14ac:dyDescent="0.2">
      <c r="A66" s="48"/>
      <c r="B66" s="2"/>
      <c r="C66" s="81"/>
      <c r="R66" s="44"/>
      <c r="S66" s="44"/>
      <c r="T66" s="44"/>
      <c r="U66" s="44"/>
    </row>
    <row r="67" spans="1:21" ht="15" customHeight="1" x14ac:dyDescent="0.2">
      <c r="A67" s="48"/>
      <c r="B67" s="2"/>
      <c r="C67" s="81"/>
      <c r="R67" s="44"/>
      <c r="S67" s="44"/>
      <c r="T67" s="44"/>
      <c r="U67" s="44"/>
    </row>
    <row r="68" spans="1:21" ht="15" customHeight="1" x14ac:dyDescent="0.2">
      <c r="A68" s="48"/>
      <c r="B68" s="2"/>
      <c r="C68" s="81"/>
      <c r="R68" s="44"/>
      <c r="S68" s="44"/>
      <c r="T68" s="44"/>
      <c r="U68" s="44"/>
    </row>
    <row r="69" spans="1:21" s="46" customFormat="1" ht="15" customHeight="1" x14ac:dyDescent="0.2">
      <c r="B69" s="111"/>
      <c r="C69" s="112" t="str">
        <f>IF(ISTEXT(C7),LEFT(C7,3),TEXT(C7,"#,##0"))</f>
        <v>1,645,856</v>
      </c>
      <c r="D69" s="112" t="str">
        <f>IF(ISTEXT(D7),LEFT(D7,3),TEXT(D7,"#,##0"))</f>
        <v>21,983</v>
      </c>
      <c r="E69" s="1"/>
      <c r="F69" s="1"/>
      <c r="G69" s="1"/>
      <c r="H69" s="1"/>
      <c r="I69" s="1"/>
      <c r="J69" s="1"/>
      <c r="K69" s="1"/>
      <c r="L69" s="1"/>
      <c r="M69" s="1"/>
      <c r="N69" s="1"/>
      <c r="O69" s="1"/>
      <c r="P69" s="1"/>
      <c r="Q69" s="1"/>
      <c r="R69" s="113"/>
      <c r="S69" s="113"/>
      <c r="T69" s="113"/>
      <c r="U69" s="113"/>
    </row>
    <row r="70" spans="1:21" ht="15" customHeight="1" x14ac:dyDescent="0.2">
      <c r="A70" s="48"/>
      <c r="B70" s="2"/>
      <c r="C70" s="81"/>
      <c r="R70" s="44"/>
      <c r="S70" s="44"/>
      <c r="T70" s="44"/>
      <c r="U70" s="44"/>
    </row>
    <row r="71" spans="1:21" ht="15" customHeight="1" x14ac:dyDescent="0.2">
      <c r="A71" s="48"/>
      <c r="B71" s="2"/>
      <c r="C71" s="81"/>
      <c r="R71" s="44"/>
      <c r="S71" s="44"/>
      <c r="T71" s="44"/>
      <c r="U71" s="44"/>
    </row>
    <row r="72" spans="1:21" ht="15" customHeight="1" x14ac:dyDescent="0.2">
      <c r="A72" s="48"/>
      <c r="B72" s="2"/>
      <c r="C72" s="81"/>
      <c r="R72" s="44"/>
      <c r="S72" s="44"/>
      <c r="T72" s="44"/>
      <c r="U72" s="44"/>
    </row>
    <row r="73" spans="1:21" ht="15" customHeight="1" x14ac:dyDescent="0.2">
      <c r="A73" s="48"/>
      <c r="B73" s="2"/>
      <c r="C73" s="81"/>
      <c r="R73" s="44"/>
      <c r="S73" s="44"/>
      <c r="T73" s="44"/>
      <c r="U73" s="44"/>
    </row>
    <row r="74" spans="1:21" ht="15" customHeight="1" x14ac:dyDescent="0.2">
      <c r="A74" s="48"/>
      <c r="B74" s="2"/>
      <c r="C74" s="81"/>
      <c r="R74" s="44"/>
      <c r="S74" s="44"/>
      <c r="T74" s="44"/>
      <c r="U74" s="44"/>
    </row>
    <row r="75" spans="1:21" ht="15" customHeight="1" x14ac:dyDescent="0.2">
      <c r="A75" s="48"/>
      <c r="B75" s="2"/>
      <c r="C75" s="81"/>
      <c r="R75" s="44"/>
      <c r="S75" s="44"/>
      <c r="T75" s="44"/>
      <c r="U75" s="44"/>
    </row>
    <row r="76" spans="1:21" ht="15" customHeight="1" x14ac:dyDescent="0.2">
      <c r="A76" s="48"/>
      <c r="B76" s="2"/>
      <c r="C76" s="81"/>
      <c r="R76" s="44"/>
      <c r="S76" s="44"/>
      <c r="T76" s="44"/>
      <c r="U76" s="44"/>
    </row>
    <row r="77" spans="1:21" ht="15" customHeight="1" x14ac:dyDescent="0.2">
      <c r="A77" s="48"/>
      <c r="B77" s="2"/>
      <c r="C77" s="81"/>
      <c r="R77" s="44"/>
      <c r="S77" s="44"/>
      <c r="T77" s="44"/>
      <c r="U77" s="44"/>
    </row>
    <row r="78" spans="1:21" ht="15" customHeight="1" x14ac:dyDescent="0.2">
      <c r="A78" s="48"/>
      <c r="B78" s="2"/>
      <c r="C78" s="81"/>
      <c r="R78" s="44"/>
      <c r="S78" s="44"/>
      <c r="T78" s="44"/>
      <c r="U78" s="44"/>
    </row>
    <row r="79" spans="1:21" ht="15" customHeight="1" x14ac:dyDescent="0.2">
      <c r="A79" s="48"/>
      <c r="B79" s="2"/>
      <c r="C79" s="81"/>
      <c r="R79" s="44"/>
      <c r="S79" s="44"/>
      <c r="T79" s="44"/>
      <c r="U79" s="44"/>
    </row>
    <row r="80" spans="1:21" ht="15" customHeight="1" x14ac:dyDescent="0.2">
      <c r="A80" s="48"/>
      <c r="B80" s="2"/>
      <c r="C80" s="81"/>
      <c r="R80" s="44"/>
      <c r="S80" s="44"/>
      <c r="T80" s="44"/>
      <c r="U80" s="44"/>
    </row>
    <row r="81" spans="1:21" ht="15" customHeight="1" x14ac:dyDescent="0.2">
      <c r="A81" s="48"/>
      <c r="B81" s="2"/>
      <c r="C81" s="81"/>
      <c r="R81" s="44"/>
      <c r="S81" s="44"/>
      <c r="T81" s="44"/>
      <c r="U81" s="44"/>
    </row>
    <row r="82" spans="1:21" ht="15" customHeight="1" x14ac:dyDescent="0.2">
      <c r="A82" s="48"/>
      <c r="B82" s="2"/>
      <c r="C82" s="81"/>
      <c r="R82" s="44"/>
      <c r="S82" s="44"/>
      <c r="T82" s="44"/>
      <c r="U82" s="44"/>
    </row>
    <row r="83" spans="1:21" ht="15" customHeight="1" x14ac:dyDescent="0.2">
      <c r="A83" s="48"/>
      <c r="B83" s="2"/>
      <c r="C83" s="81"/>
      <c r="R83" s="44"/>
      <c r="S83" s="44"/>
      <c r="T83" s="44"/>
      <c r="U83" s="44"/>
    </row>
    <row r="84" spans="1:21" ht="15" customHeight="1" x14ac:dyDescent="0.2">
      <c r="A84" s="48"/>
      <c r="B84" s="2"/>
      <c r="C84" s="81"/>
      <c r="R84" s="44"/>
      <c r="S84" s="44"/>
      <c r="T84" s="44"/>
      <c r="U84" s="44"/>
    </row>
    <row r="85" spans="1:21" ht="15" customHeight="1" x14ac:dyDescent="0.2">
      <c r="A85" s="48"/>
      <c r="B85" s="2"/>
      <c r="C85" s="81"/>
      <c r="R85" s="44"/>
      <c r="S85" s="44"/>
      <c r="T85" s="44"/>
      <c r="U85" s="44"/>
    </row>
    <row r="86" spans="1:21" ht="15" customHeight="1" x14ac:dyDescent="0.2">
      <c r="A86" s="48"/>
      <c r="B86" s="2"/>
      <c r="C86" s="81"/>
      <c r="R86" s="44"/>
      <c r="S86" s="44"/>
      <c r="T86" s="44"/>
      <c r="U86" s="44"/>
    </row>
    <row r="87" spans="1:21" ht="15" customHeight="1" x14ac:dyDescent="0.2">
      <c r="A87" s="48"/>
      <c r="B87" s="2"/>
      <c r="C87" s="81"/>
      <c r="R87" s="44"/>
      <c r="S87" s="44"/>
      <c r="T87" s="44"/>
      <c r="U87" s="44"/>
    </row>
    <row r="88" spans="1:21" ht="15" customHeight="1" x14ac:dyDescent="0.2">
      <c r="R88" s="44"/>
      <c r="S88" s="44"/>
      <c r="T88" s="44"/>
      <c r="U88" s="44"/>
    </row>
    <row r="89" spans="1:21" ht="15" customHeight="1" x14ac:dyDescent="0.2">
      <c r="R89" s="44"/>
      <c r="S89" s="44"/>
      <c r="T89" s="44"/>
      <c r="U89" s="44"/>
    </row>
    <row r="90" spans="1:21" ht="15" customHeight="1" x14ac:dyDescent="0.2">
      <c r="R90" s="44"/>
      <c r="S90" s="44"/>
      <c r="T90" s="44"/>
      <c r="U90" s="44"/>
    </row>
    <row r="91" spans="1:21" ht="15" customHeight="1" x14ac:dyDescent="0.2">
      <c r="R91" s="44"/>
      <c r="S91" s="44"/>
      <c r="T91" s="44"/>
      <c r="U91" s="44"/>
    </row>
    <row r="92" spans="1:21" ht="15" customHeight="1" x14ac:dyDescent="0.2">
      <c r="R92" s="44"/>
      <c r="S92" s="44"/>
      <c r="T92" s="44"/>
      <c r="U92" s="44"/>
    </row>
    <row r="93" spans="1:21" ht="15" customHeight="1" x14ac:dyDescent="0.2">
      <c r="R93" s="44"/>
      <c r="S93" s="44"/>
      <c r="T93" s="44"/>
      <c r="U93" s="44"/>
    </row>
    <row r="94" spans="1:21" ht="15" customHeight="1" x14ac:dyDescent="0.2">
      <c r="R94" s="44"/>
      <c r="S94" s="44"/>
      <c r="T94" s="44"/>
      <c r="U94" s="44"/>
    </row>
    <row r="95" spans="1:21" ht="15" customHeight="1" x14ac:dyDescent="0.2">
      <c r="R95" s="44"/>
      <c r="S95" s="44"/>
      <c r="T95" s="44"/>
      <c r="U95" s="44"/>
    </row>
    <row r="96" spans="1:21" ht="15" customHeight="1" x14ac:dyDescent="0.2">
      <c r="R96" s="44"/>
      <c r="S96" s="44"/>
      <c r="T96" s="44"/>
      <c r="U96" s="44"/>
    </row>
    <row r="97" spans="18:21" s="48" customFormat="1" ht="15" customHeight="1" x14ac:dyDescent="0.2">
      <c r="R97" s="44"/>
      <c r="S97" s="44"/>
      <c r="T97" s="44"/>
      <c r="U97" s="44"/>
    </row>
    <row r="98" spans="18:21" s="48" customFormat="1" ht="15" customHeight="1" x14ac:dyDescent="0.2">
      <c r="R98" s="44"/>
      <c r="S98" s="44"/>
      <c r="T98" s="44"/>
      <c r="U98" s="44"/>
    </row>
    <row r="99" spans="18:21" s="48" customFormat="1" ht="15" customHeight="1" x14ac:dyDescent="0.2">
      <c r="R99" s="44"/>
      <c r="S99" s="44"/>
      <c r="T99" s="44"/>
      <c r="U99" s="44"/>
    </row>
    <row r="100" spans="18:21" s="48" customFormat="1" ht="15" customHeight="1" x14ac:dyDescent="0.2">
      <c r="R100" s="44"/>
      <c r="S100" s="44"/>
      <c r="T100" s="44"/>
      <c r="U100" s="44"/>
    </row>
    <row r="101" spans="18:21" s="48" customFormat="1" ht="15" customHeight="1" x14ac:dyDescent="0.2">
      <c r="R101" s="44"/>
      <c r="S101" s="44"/>
      <c r="T101" s="44"/>
      <c r="U101" s="44"/>
    </row>
    <row r="102" spans="18:21" s="48" customFormat="1" ht="15" customHeight="1" x14ac:dyDescent="0.2">
      <c r="R102" s="44"/>
      <c r="S102" s="44"/>
      <c r="T102" s="44"/>
      <c r="U102" s="44"/>
    </row>
    <row r="103" spans="18:21" s="48" customFormat="1" ht="15" customHeight="1" x14ac:dyDescent="0.2">
      <c r="R103" s="44"/>
      <c r="S103" s="44"/>
      <c r="T103" s="44"/>
      <c r="U103" s="44"/>
    </row>
    <row r="104" spans="18:21" s="48" customFormat="1" ht="15" customHeight="1" x14ac:dyDescent="0.2">
      <c r="R104" s="44"/>
      <c r="S104" s="44"/>
      <c r="T104" s="44"/>
      <c r="U104" s="44"/>
    </row>
    <row r="105" spans="18:21" s="48" customFormat="1" ht="15" customHeight="1" x14ac:dyDescent="0.2">
      <c r="R105" s="44"/>
      <c r="S105" s="44"/>
      <c r="T105" s="44"/>
      <c r="U105" s="44"/>
    </row>
    <row r="106" spans="18:21" s="48" customFormat="1" ht="15" customHeight="1" x14ac:dyDescent="0.2">
      <c r="R106" s="44"/>
      <c r="S106" s="44"/>
      <c r="T106" s="44"/>
      <c r="U106" s="44"/>
    </row>
    <row r="107" spans="18:21" s="48" customFormat="1" ht="15" customHeight="1" x14ac:dyDescent="0.2">
      <c r="R107" s="44"/>
      <c r="S107" s="44"/>
      <c r="T107" s="44"/>
      <c r="U107" s="44"/>
    </row>
    <row r="108" spans="18:21" s="48" customFormat="1" ht="15" customHeight="1" x14ac:dyDescent="0.2">
      <c r="R108" s="44"/>
      <c r="S108" s="44"/>
      <c r="T108" s="44"/>
      <c r="U108" s="44"/>
    </row>
    <row r="109" spans="18:21" s="48" customFormat="1" ht="15" customHeight="1" x14ac:dyDescent="0.2">
      <c r="R109" s="44"/>
      <c r="S109" s="44"/>
      <c r="T109" s="44"/>
      <c r="U109" s="44"/>
    </row>
    <row r="110" spans="18:21" s="48" customFormat="1" ht="15" customHeight="1" x14ac:dyDescent="0.2">
      <c r="R110" s="44"/>
      <c r="S110" s="44"/>
      <c r="T110" s="44"/>
      <c r="U110" s="44"/>
    </row>
  </sheetData>
  <mergeCells count="13">
    <mergeCell ref="L5:M5"/>
    <mergeCell ref="N5:O5"/>
    <mergeCell ref="P5:Q5"/>
    <mergeCell ref="B4:B5"/>
    <mergeCell ref="C4:C5"/>
    <mergeCell ref="D4:Q4"/>
    <mergeCell ref="R4:S5"/>
    <mergeCell ref="T4:T5"/>
    <mergeCell ref="U4:U5"/>
    <mergeCell ref="D5:E5"/>
    <mergeCell ref="F5:G5"/>
    <mergeCell ref="H5:I5"/>
    <mergeCell ref="J5:K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0"/>
  <sheetViews>
    <sheetView workbookViewId="0">
      <selection sqref="A1:XFD1048576"/>
    </sheetView>
  </sheetViews>
  <sheetFormatPr defaultColWidth="10.140625" defaultRowHeight="14.25" x14ac:dyDescent="0.2"/>
  <cols>
    <col min="1" max="1" width="8.28515625" style="46" customWidth="1"/>
    <col min="2" max="2" width="16.85546875" style="6" customWidth="1"/>
    <col min="3" max="17" width="10.85546875" style="6" customWidth="1"/>
    <col min="18" max="18" width="10.85546875" style="5" customWidth="1"/>
    <col min="19" max="19" width="10.85546875" style="47" customWidth="1"/>
    <col min="20" max="21" width="10.85546875" style="6" customWidth="1"/>
    <col min="22" max="16384" width="10.140625" style="48"/>
  </cols>
  <sheetData>
    <row r="1" spans="1:21" s="6" customFormat="1" ht="15" customHeight="1" x14ac:dyDescent="0.2">
      <c r="A1" s="1"/>
      <c r="B1" s="2"/>
      <c r="C1" s="3"/>
      <c r="D1" s="3"/>
      <c r="E1" s="3"/>
      <c r="F1" s="3"/>
      <c r="G1" s="3"/>
      <c r="H1" s="3"/>
      <c r="I1" s="3"/>
      <c r="J1" s="3"/>
      <c r="K1" s="3"/>
      <c r="L1" s="3"/>
      <c r="M1" s="3"/>
      <c r="N1" s="3"/>
      <c r="O1" s="3"/>
      <c r="P1" s="3"/>
      <c r="Q1" s="3"/>
      <c r="R1" s="4"/>
      <c r="S1" s="5"/>
      <c r="T1" s="3"/>
      <c r="U1" s="3"/>
    </row>
    <row r="2" spans="1:21" s="12" customFormat="1" ht="15" customHeight="1" x14ac:dyDescent="0.25">
      <c r="A2" s="7"/>
      <c r="B2" s="8" t="str">
        <f>CONCATENATE("Number and percentage of public school female students without disabilities receiving ",LOWER(A7), " by race/ethnicity, by state: SY 2011-12")</f>
        <v>Number and percentage of public school female students without disabilities receiving one or more out-of-school suspensions by race/ethnicity, by state: SY 2011-12</v>
      </c>
      <c r="C2" s="9"/>
      <c r="D2" s="9"/>
      <c r="E2" s="9"/>
      <c r="F2" s="9"/>
      <c r="G2" s="9"/>
      <c r="H2" s="9"/>
      <c r="I2" s="9"/>
      <c r="J2" s="9"/>
      <c r="K2" s="9"/>
      <c r="L2" s="9"/>
      <c r="M2" s="9"/>
      <c r="N2" s="9"/>
      <c r="O2" s="9"/>
      <c r="P2" s="9"/>
      <c r="Q2" s="9"/>
      <c r="R2" s="10"/>
      <c r="S2" s="10"/>
      <c r="T2" s="9"/>
      <c r="U2" s="9"/>
    </row>
    <row r="3" spans="1:21" s="6" customFormat="1" ht="15" customHeight="1" thickBot="1" x14ac:dyDescent="0.3">
      <c r="A3" s="1"/>
      <c r="B3" s="13"/>
      <c r="C3" s="14"/>
      <c r="D3" s="14"/>
      <c r="E3" s="14"/>
      <c r="F3" s="14"/>
      <c r="G3" s="14"/>
      <c r="H3" s="14"/>
      <c r="I3" s="14"/>
      <c r="J3" s="14"/>
      <c r="K3" s="14"/>
      <c r="L3" s="14"/>
      <c r="M3" s="14"/>
      <c r="N3" s="14"/>
      <c r="O3" s="14"/>
      <c r="P3" s="14"/>
      <c r="Q3" s="14"/>
      <c r="R3" s="14"/>
      <c r="S3" s="5"/>
      <c r="T3" s="14"/>
      <c r="U3" s="14"/>
    </row>
    <row r="4" spans="1:21" s="16" customFormat="1" ht="24.95" customHeight="1" x14ac:dyDescent="0.2">
      <c r="A4" s="15"/>
      <c r="B4" s="83" t="s">
        <v>0</v>
      </c>
      <c r="C4" s="85" t="s">
        <v>79</v>
      </c>
      <c r="D4" s="91" t="s">
        <v>80</v>
      </c>
      <c r="E4" s="92"/>
      <c r="F4" s="92"/>
      <c r="G4" s="92"/>
      <c r="H4" s="92"/>
      <c r="I4" s="92"/>
      <c r="J4" s="92"/>
      <c r="K4" s="92"/>
      <c r="L4" s="92"/>
      <c r="M4" s="92"/>
      <c r="N4" s="92"/>
      <c r="O4" s="92"/>
      <c r="P4" s="92"/>
      <c r="Q4" s="93"/>
      <c r="R4" s="87" t="s">
        <v>81</v>
      </c>
      <c r="S4" s="88"/>
      <c r="T4" s="94" t="s">
        <v>59</v>
      </c>
      <c r="U4" s="96" t="s">
        <v>60</v>
      </c>
    </row>
    <row r="5" spans="1:21" s="16" customFormat="1" ht="24.95" customHeight="1" x14ac:dyDescent="0.2">
      <c r="A5" s="15"/>
      <c r="B5" s="84"/>
      <c r="C5" s="86"/>
      <c r="D5" s="98" t="s">
        <v>61</v>
      </c>
      <c r="E5" s="99"/>
      <c r="F5" s="100" t="s">
        <v>62</v>
      </c>
      <c r="G5" s="99"/>
      <c r="H5" s="101" t="s">
        <v>63</v>
      </c>
      <c r="I5" s="99"/>
      <c r="J5" s="101" t="s">
        <v>64</v>
      </c>
      <c r="K5" s="99"/>
      <c r="L5" s="101" t="s">
        <v>65</v>
      </c>
      <c r="M5" s="99"/>
      <c r="N5" s="101" t="s">
        <v>66</v>
      </c>
      <c r="O5" s="99"/>
      <c r="P5" s="101" t="s">
        <v>67</v>
      </c>
      <c r="Q5" s="102"/>
      <c r="R5" s="89"/>
      <c r="S5" s="90"/>
      <c r="T5" s="95"/>
      <c r="U5" s="97"/>
    </row>
    <row r="6" spans="1:21" s="16" customFormat="1" ht="15" customHeight="1" thickBot="1" x14ac:dyDescent="0.25">
      <c r="A6" s="15"/>
      <c r="B6" s="17"/>
      <c r="C6" s="18"/>
      <c r="D6" s="19" t="s">
        <v>68</v>
      </c>
      <c r="E6" s="103" t="s">
        <v>70</v>
      </c>
      <c r="F6" s="22" t="s">
        <v>68</v>
      </c>
      <c r="G6" s="103" t="s">
        <v>70</v>
      </c>
      <c r="H6" s="22" t="s">
        <v>68</v>
      </c>
      <c r="I6" s="103" t="s">
        <v>70</v>
      </c>
      <c r="J6" s="22" t="s">
        <v>68</v>
      </c>
      <c r="K6" s="103" t="s">
        <v>70</v>
      </c>
      <c r="L6" s="22" t="s">
        <v>68</v>
      </c>
      <c r="M6" s="103" t="s">
        <v>70</v>
      </c>
      <c r="N6" s="22" t="s">
        <v>68</v>
      </c>
      <c r="O6" s="103" t="s">
        <v>70</v>
      </c>
      <c r="P6" s="22" t="s">
        <v>68</v>
      </c>
      <c r="Q6" s="104" t="s">
        <v>70</v>
      </c>
      <c r="R6" s="22" t="s">
        <v>68</v>
      </c>
      <c r="S6" s="104" t="s">
        <v>70</v>
      </c>
      <c r="T6" s="24"/>
      <c r="U6" s="25"/>
    </row>
    <row r="7" spans="1:21" s="31" customFormat="1" ht="15" customHeight="1" x14ac:dyDescent="0.2">
      <c r="A7" s="26" t="s">
        <v>53</v>
      </c>
      <c r="B7" s="27" t="s">
        <v>52</v>
      </c>
      <c r="C7" s="105">
        <v>805619</v>
      </c>
      <c r="D7" s="52">
        <v>11754</v>
      </c>
      <c r="E7" s="53">
        <v>1.4590023323680299</v>
      </c>
      <c r="F7" s="54">
        <v>6718</v>
      </c>
      <c r="G7" s="53">
        <v>0.83389294443154904</v>
      </c>
      <c r="H7" s="54">
        <v>171677</v>
      </c>
      <c r="I7" s="53">
        <v>21.309949243997501</v>
      </c>
      <c r="J7" s="54">
        <v>366932</v>
      </c>
      <c r="K7" s="53">
        <v>45.546592123572097</v>
      </c>
      <c r="L7" s="54">
        <v>226337</v>
      </c>
      <c r="M7" s="53">
        <v>28.0947941893128</v>
      </c>
      <c r="N7" s="54">
        <v>1846</v>
      </c>
      <c r="O7" s="53">
        <v>0.22914057389411099</v>
      </c>
      <c r="P7" s="55">
        <v>20355</v>
      </c>
      <c r="Q7" s="51">
        <v>2.5266285924239602</v>
      </c>
      <c r="R7" s="50">
        <v>40952</v>
      </c>
      <c r="S7" s="56">
        <v>5.083296198327</v>
      </c>
      <c r="T7" s="106">
        <v>95635</v>
      </c>
      <c r="U7" s="29">
        <v>99.789825900559407</v>
      </c>
    </row>
    <row r="8" spans="1:21" s="31" customFormat="1" ht="15" customHeight="1" x14ac:dyDescent="0.2">
      <c r="A8" s="26" t="s">
        <v>53</v>
      </c>
      <c r="B8" s="32" t="s">
        <v>24</v>
      </c>
      <c r="C8" s="107">
        <v>21434</v>
      </c>
      <c r="D8" s="58">
        <v>110</v>
      </c>
      <c r="E8" s="60">
        <v>0.51320332182513795</v>
      </c>
      <c r="F8" s="62">
        <v>48</v>
      </c>
      <c r="G8" s="60">
        <v>0.22394326770551501</v>
      </c>
      <c r="H8" s="62">
        <v>280</v>
      </c>
      <c r="I8" s="60">
        <v>1.3063357282821699</v>
      </c>
      <c r="J8" s="62">
        <v>15053</v>
      </c>
      <c r="K8" s="60">
        <v>70.229541849398103</v>
      </c>
      <c r="L8" s="62">
        <v>5834</v>
      </c>
      <c r="M8" s="60">
        <v>27.218437995707799</v>
      </c>
      <c r="N8" s="62">
        <v>6</v>
      </c>
      <c r="O8" s="60">
        <v>2.79929084631893E-2</v>
      </c>
      <c r="P8" s="63">
        <v>103</v>
      </c>
      <c r="Q8" s="59">
        <v>0.48054492861808301</v>
      </c>
      <c r="R8" s="58">
        <v>65</v>
      </c>
      <c r="S8" s="64">
        <v>0.30325650835121798</v>
      </c>
      <c r="T8" s="108">
        <v>1432</v>
      </c>
      <c r="U8" s="34">
        <v>100</v>
      </c>
    </row>
    <row r="9" spans="1:21" s="31" customFormat="1" ht="15" customHeight="1" x14ac:dyDescent="0.2">
      <c r="A9" s="26" t="s">
        <v>53</v>
      </c>
      <c r="B9" s="35" t="s">
        <v>25</v>
      </c>
      <c r="C9" s="105">
        <v>1475</v>
      </c>
      <c r="D9" s="52">
        <v>616</v>
      </c>
      <c r="E9" s="53">
        <v>41.762711864406803</v>
      </c>
      <c r="F9" s="54">
        <v>35</v>
      </c>
      <c r="G9" s="53">
        <v>2.3728813559322002</v>
      </c>
      <c r="H9" s="54">
        <v>84</v>
      </c>
      <c r="I9" s="53">
        <v>5.6949152542372898</v>
      </c>
      <c r="J9" s="54">
        <v>105</v>
      </c>
      <c r="K9" s="53">
        <v>7.1186440677966099</v>
      </c>
      <c r="L9" s="54">
        <v>466</v>
      </c>
      <c r="M9" s="53">
        <v>31.593220338983102</v>
      </c>
      <c r="N9" s="54">
        <v>53</v>
      </c>
      <c r="O9" s="53">
        <v>3.5932203389830502</v>
      </c>
      <c r="P9" s="55">
        <v>116</v>
      </c>
      <c r="Q9" s="51">
        <v>7.86440677966102</v>
      </c>
      <c r="R9" s="52">
        <v>330</v>
      </c>
      <c r="S9" s="56">
        <v>22.372881355932201</v>
      </c>
      <c r="T9" s="106">
        <v>493</v>
      </c>
      <c r="U9" s="29">
        <v>100</v>
      </c>
    </row>
    <row r="10" spans="1:21" s="31" customFormat="1" ht="15" customHeight="1" x14ac:dyDescent="0.2">
      <c r="A10" s="26" t="s">
        <v>53</v>
      </c>
      <c r="B10" s="32" t="s">
        <v>1</v>
      </c>
      <c r="C10" s="107">
        <v>15284</v>
      </c>
      <c r="D10" s="58">
        <v>1670</v>
      </c>
      <c r="E10" s="60">
        <v>10.926459042135599</v>
      </c>
      <c r="F10" s="62">
        <v>134</v>
      </c>
      <c r="G10" s="60">
        <v>0.876733839309081</v>
      </c>
      <c r="H10" s="62">
        <v>7176</v>
      </c>
      <c r="I10" s="60">
        <v>46.951059931955001</v>
      </c>
      <c r="J10" s="62">
        <v>1768</v>
      </c>
      <c r="K10" s="60">
        <v>11.5676524470034</v>
      </c>
      <c r="L10" s="62">
        <v>4235</v>
      </c>
      <c r="M10" s="60">
        <v>27.708714996074299</v>
      </c>
      <c r="N10" s="62">
        <v>41</v>
      </c>
      <c r="O10" s="60">
        <v>0.26825438366919702</v>
      </c>
      <c r="P10" s="63">
        <v>260</v>
      </c>
      <c r="Q10" s="59">
        <v>1.7011253598534399</v>
      </c>
      <c r="R10" s="58">
        <v>626</v>
      </c>
      <c r="S10" s="64">
        <v>4.0957864433394402</v>
      </c>
      <c r="T10" s="108">
        <v>1920</v>
      </c>
      <c r="U10" s="34">
        <v>99.7916666666667</v>
      </c>
    </row>
    <row r="11" spans="1:21" s="31" customFormat="1" ht="15" customHeight="1" x14ac:dyDescent="0.2">
      <c r="A11" s="26" t="s">
        <v>53</v>
      </c>
      <c r="B11" s="35" t="s">
        <v>26</v>
      </c>
      <c r="C11" s="105">
        <v>10054</v>
      </c>
      <c r="D11" s="52">
        <v>37</v>
      </c>
      <c r="E11" s="53">
        <v>0.36801273125124301</v>
      </c>
      <c r="F11" s="54">
        <v>28</v>
      </c>
      <c r="G11" s="53">
        <v>0.27849612094688703</v>
      </c>
      <c r="H11" s="54">
        <v>555</v>
      </c>
      <c r="I11" s="53">
        <v>5.5201909687686497</v>
      </c>
      <c r="J11" s="54">
        <v>5912</v>
      </c>
      <c r="K11" s="53">
        <v>58.802466679928401</v>
      </c>
      <c r="L11" s="54">
        <v>3388</v>
      </c>
      <c r="M11" s="53">
        <v>33.6980306345733</v>
      </c>
      <c r="N11" s="54">
        <v>41</v>
      </c>
      <c r="O11" s="53">
        <v>0.40779789138651301</v>
      </c>
      <c r="P11" s="55">
        <v>93</v>
      </c>
      <c r="Q11" s="51">
        <v>0.92500497314501695</v>
      </c>
      <c r="R11" s="52">
        <v>292</v>
      </c>
      <c r="S11" s="56">
        <v>2.9043166898746802</v>
      </c>
      <c r="T11" s="106">
        <v>1097</v>
      </c>
      <c r="U11" s="29">
        <v>100</v>
      </c>
    </row>
    <row r="12" spans="1:21" s="31" customFormat="1" ht="15" customHeight="1" x14ac:dyDescent="0.2">
      <c r="A12" s="26" t="s">
        <v>53</v>
      </c>
      <c r="B12" s="32" t="s">
        <v>2</v>
      </c>
      <c r="C12" s="107">
        <v>84700</v>
      </c>
      <c r="D12" s="58">
        <v>1267</v>
      </c>
      <c r="E12" s="60">
        <v>1.4958677685950399</v>
      </c>
      <c r="F12" s="62">
        <v>2331</v>
      </c>
      <c r="G12" s="60">
        <v>2.7520661157024802</v>
      </c>
      <c r="H12" s="62">
        <v>46502</v>
      </c>
      <c r="I12" s="60">
        <v>54.902007083825303</v>
      </c>
      <c r="J12" s="62">
        <v>16165</v>
      </c>
      <c r="K12" s="60">
        <v>19.0850059031877</v>
      </c>
      <c r="L12" s="62">
        <v>15728</v>
      </c>
      <c r="M12" s="60">
        <v>18.569067296339998</v>
      </c>
      <c r="N12" s="62">
        <v>810</v>
      </c>
      <c r="O12" s="60">
        <v>0.95631641086186503</v>
      </c>
      <c r="P12" s="63">
        <v>1897</v>
      </c>
      <c r="Q12" s="59">
        <v>2.2396694214876001</v>
      </c>
      <c r="R12" s="58">
        <v>14258</v>
      </c>
      <c r="S12" s="64">
        <v>16.833530106257399</v>
      </c>
      <c r="T12" s="108">
        <v>9866</v>
      </c>
      <c r="U12" s="34">
        <v>99.898641800121595</v>
      </c>
    </row>
    <row r="13" spans="1:21" s="31" customFormat="1" ht="15" customHeight="1" x14ac:dyDescent="0.2">
      <c r="A13" s="26" t="s">
        <v>53</v>
      </c>
      <c r="B13" s="35" t="s">
        <v>27</v>
      </c>
      <c r="C13" s="105">
        <v>10197</v>
      </c>
      <c r="D13" s="52">
        <v>178</v>
      </c>
      <c r="E13" s="53">
        <v>1.74561145434932</v>
      </c>
      <c r="F13" s="54">
        <v>126</v>
      </c>
      <c r="G13" s="53">
        <v>1.23565754633716</v>
      </c>
      <c r="H13" s="54">
        <v>4886</v>
      </c>
      <c r="I13" s="53">
        <v>47.916053741296501</v>
      </c>
      <c r="J13" s="54">
        <v>1329</v>
      </c>
      <c r="K13" s="53">
        <v>13.03324507208</v>
      </c>
      <c r="L13" s="54">
        <v>3349</v>
      </c>
      <c r="M13" s="53">
        <v>32.842993037167801</v>
      </c>
      <c r="N13" s="54">
        <v>24</v>
      </c>
      <c r="O13" s="53">
        <v>0.235363342159459</v>
      </c>
      <c r="P13" s="55">
        <v>305</v>
      </c>
      <c r="Q13" s="51">
        <v>2.99107580660979</v>
      </c>
      <c r="R13" s="52">
        <v>1163</v>
      </c>
      <c r="S13" s="56">
        <v>11.405315288810399</v>
      </c>
      <c r="T13" s="106">
        <v>1811</v>
      </c>
      <c r="U13" s="29">
        <v>100</v>
      </c>
    </row>
    <row r="14" spans="1:21" s="31" customFormat="1" ht="15" customHeight="1" x14ac:dyDescent="0.2">
      <c r="A14" s="26" t="s">
        <v>53</v>
      </c>
      <c r="B14" s="32" t="s">
        <v>28</v>
      </c>
      <c r="C14" s="107">
        <v>6982</v>
      </c>
      <c r="D14" s="58">
        <v>46</v>
      </c>
      <c r="E14" s="60">
        <v>0.65883700945287904</v>
      </c>
      <c r="F14" s="62">
        <v>39</v>
      </c>
      <c r="G14" s="60">
        <v>0.55857920366657099</v>
      </c>
      <c r="H14" s="62">
        <v>2513</v>
      </c>
      <c r="I14" s="60">
        <v>35.992552277284403</v>
      </c>
      <c r="J14" s="62">
        <v>2665</v>
      </c>
      <c r="K14" s="60">
        <v>38.169578917215702</v>
      </c>
      <c r="L14" s="62">
        <v>1574</v>
      </c>
      <c r="M14" s="60">
        <v>22.543683758235499</v>
      </c>
      <c r="N14" s="62">
        <v>5</v>
      </c>
      <c r="O14" s="60">
        <v>7.1612718418791202E-2</v>
      </c>
      <c r="P14" s="63">
        <v>140</v>
      </c>
      <c r="Q14" s="59">
        <v>2.0051561157261499</v>
      </c>
      <c r="R14" s="58">
        <v>425</v>
      </c>
      <c r="S14" s="64">
        <v>6.0870810655972498</v>
      </c>
      <c r="T14" s="108">
        <v>1122</v>
      </c>
      <c r="U14" s="34">
        <v>100</v>
      </c>
    </row>
    <row r="15" spans="1:21" s="31" customFormat="1" ht="15" customHeight="1" x14ac:dyDescent="0.2">
      <c r="A15" s="26" t="s">
        <v>53</v>
      </c>
      <c r="B15" s="35" t="s">
        <v>29</v>
      </c>
      <c r="C15" s="105">
        <v>3682</v>
      </c>
      <c r="D15" s="52">
        <v>8</v>
      </c>
      <c r="E15" s="53">
        <v>0.21727322107550201</v>
      </c>
      <c r="F15" s="54">
        <v>21</v>
      </c>
      <c r="G15" s="53">
        <v>0.57034220532319402</v>
      </c>
      <c r="H15" s="54">
        <v>341</v>
      </c>
      <c r="I15" s="53">
        <v>9.2612710483432892</v>
      </c>
      <c r="J15" s="54">
        <v>2331</v>
      </c>
      <c r="K15" s="53">
        <v>63.307984790874499</v>
      </c>
      <c r="L15" s="54">
        <v>942</v>
      </c>
      <c r="M15" s="53">
        <v>25.583921781640399</v>
      </c>
      <c r="N15" s="66" t="s">
        <v>75</v>
      </c>
      <c r="O15" s="53">
        <v>5.43183052688756E-2</v>
      </c>
      <c r="P15" s="55">
        <v>37</v>
      </c>
      <c r="Q15" s="51">
        <v>1.0048886474742</v>
      </c>
      <c r="R15" s="52">
        <v>69</v>
      </c>
      <c r="S15" s="56">
        <v>1.8739815317762101</v>
      </c>
      <c r="T15" s="106">
        <v>232</v>
      </c>
      <c r="U15" s="29">
        <v>100</v>
      </c>
    </row>
    <row r="16" spans="1:21" s="31" customFormat="1" ht="15" customHeight="1" x14ac:dyDescent="0.2">
      <c r="A16" s="26" t="s">
        <v>53</v>
      </c>
      <c r="B16" s="32" t="s">
        <v>3</v>
      </c>
      <c r="C16" s="107">
        <v>2987</v>
      </c>
      <c r="D16" s="58">
        <v>0</v>
      </c>
      <c r="E16" s="60">
        <v>0</v>
      </c>
      <c r="F16" s="62">
        <v>4</v>
      </c>
      <c r="G16" s="60">
        <v>0.13391362571141599</v>
      </c>
      <c r="H16" s="62">
        <v>112</v>
      </c>
      <c r="I16" s="60">
        <v>3.7495815199196501</v>
      </c>
      <c r="J16" s="62">
        <v>2852</v>
      </c>
      <c r="K16" s="60">
        <v>95.480415132239699</v>
      </c>
      <c r="L16" s="62">
        <v>11</v>
      </c>
      <c r="M16" s="60">
        <v>0.36826247070639401</v>
      </c>
      <c r="N16" s="61" t="s">
        <v>75</v>
      </c>
      <c r="O16" s="60">
        <v>6.6956812855708106E-2</v>
      </c>
      <c r="P16" s="63">
        <v>6</v>
      </c>
      <c r="Q16" s="59">
        <v>0.200870438567124</v>
      </c>
      <c r="R16" s="58">
        <v>51</v>
      </c>
      <c r="S16" s="64">
        <v>1.70739872782056</v>
      </c>
      <c r="T16" s="108">
        <v>211</v>
      </c>
      <c r="U16" s="34">
        <v>99.526066350710906</v>
      </c>
    </row>
    <row r="17" spans="1:21" s="31" customFormat="1" ht="15" customHeight="1" x14ac:dyDescent="0.2">
      <c r="A17" s="26" t="s">
        <v>53</v>
      </c>
      <c r="B17" s="35" t="s">
        <v>30</v>
      </c>
      <c r="C17" s="105">
        <v>78954</v>
      </c>
      <c r="D17" s="52">
        <v>302</v>
      </c>
      <c r="E17" s="53">
        <v>0.382501203232262</v>
      </c>
      <c r="F17" s="54">
        <v>283</v>
      </c>
      <c r="G17" s="53">
        <v>0.35843655799579499</v>
      </c>
      <c r="H17" s="54">
        <v>15702</v>
      </c>
      <c r="I17" s="53">
        <v>19.887529447526401</v>
      </c>
      <c r="J17" s="54">
        <v>39897</v>
      </c>
      <c r="K17" s="53">
        <v>50.5319553157535</v>
      </c>
      <c r="L17" s="54">
        <v>20104</v>
      </c>
      <c r="M17" s="53">
        <v>25.4629277807331</v>
      </c>
      <c r="N17" s="54">
        <v>51</v>
      </c>
      <c r="O17" s="53">
        <v>6.45945740557793E-2</v>
      </c>
      <c r="P17" s="55">
        <v>2615</v>
      </c>
      <c r="Q17" s="51">
        <v>3.3120551207031901</v>
      </c>
      <c r="R17" s="52">
        <v>2297</v>
      </c>
      <c r="S17" s="56">
        <v>2.9092889530612802</v>
      </c>
      <c r="T17" s="106">
        <v>3886</v>
      </c>
      <c r="U17" s="29">
        <v>100</v>
      </c>
    </row>
    <row r="18" spans="1:21" s="31" customFormat="1" ht="15" customHeight="1" x14ac:dyDescent="0.2">
      <c r="A18" s="26" t="s">
        <v>53</v>
      </c>
      <c r="B18" s="32" t="s">
        <v>31</v>
      </c>
      <c r="C18" s="107">
        <v>45303</v>
      </c>
      <c r="D18" s="58">
        <v>74</v>
      </c>
      <c r="E18" s="60">
        <v>0.16334459086594699</v>
      </c>
      <c r="F18" s="62">
        <v>257</v>
      </c>
      <c r="G18" s="60">
        <v>0.56729134935876202</v>
      </c>
      <c r="H18" s="62">
        <v>3031</v>
      </c>
      <c r="I18" s="60">
        <v>6.6905061474957499</v>
      </c>
      <c r="J18" s="62">
        <v>33387</v>
      </c>
      <c r="K18" s="60">
        <v>73.697106151910504</v>
      </c>
      <c r="L18" s="62">
        <v>7485</v>
      </c>
      <c r="M18" s="60">
        <v>16.5220846301569</v>
      </c>
      <c r="N18" s="62">
        <v>59</v>
      </c>
      <c r="O18" s="60">
        <v>0.13023420082555201</v>
      </c>
      <c r="P18" s="63">
        <v>1010</v>
      </c>
      <c r="Q18" s="59">
        <v>2.22943292938657</v>
      </c>
      <c r="R18" s="58">
        <v>723</v>
      </c>
      <c r="S18" s="64">
        <v>1.59592079994702</v>
      </c>
      <c r="T18" s="108">
        <v>2422</v>
      </c>
      <c r="U18" s="34">
        <v>99.958711808422805</v>
      </c>
    </row>
    <row r="19" spans="1:21" s="31" customFormat="1" ht="15" customHeight="1" x14ac:dyDescent="0.2">
      <c r="A19" s="26" t="s">
        <v>53</v>
      </c>
      <c r="B19" s="35" t="s">
        <v>32</v>
      </c>
      <c r="C19" s="105">
        <v>0</v>
      </c>
      <c r="D19" s="52">
        <v>0</v>
      </c>
      <c r="E19" s="53">
        <v>0</v>
      </c>
      <c r="F19" s="54">
        <v>0</v>
      </c>
      <c r="G19" s="53">
        <v>0</v>
      </c>
      <c r="H19" s="54">
        <v>0</v>
      </c>
      <c r="I19" s="53">
        <v>0</v>
      </c>
      <c r="J19" s="54">
        <v>0</v>
      </c>
      <c r="K19" s="53">
        <v>0</v>
      </c>
      <c r="L19" s="54">
        <v>0</v>
      </c>
      <c r="M19" s="53">
        <v>0</v>
      </c>
      <c r="N19" s="54">
        <v>0</v>
      </c>
      <c r="O19" s="53">
        <v>0</v>
      </c>
      <c r="P19" s="55">
        <v>0</v>
      </c>
      <c r="Q19" s="51">
        <v>0</v>
      </c>
      <c r="R19" s="52">
        <v>0</v>
      </c>
      <c r="S19" s="56">
        <v>0</v>
      </c>
      <c r="T19" s="106">
        <v>286</v>
      </c>
      <c r="U19" s="29">
        <v>100</v>
      </c>
    </row>
    <row r="20" spans="1:21" s="31" customFormat="1" ht="15" customHeight="1" x14ac:dyDescent="0.2">
      <c r="A20" s="26" t="s">
        <v>53</v>
      </c>
      <c r="B20" s="32" t="s">
        <v>4</v>
      </c>
      <c r="C20" s="107">
        <v>1863</v>
      </c>
      <c r="D20" s="58">
        <v>60</v>
      </c>
      <c r="E20" s="60">
        <v>3.2206119162640898</v>
      </c>
      <c r="F20" s="62">
        <v>11</v>
      </c>
      <c r="G20" s="60">
        <v>0.59044551798175005</v>
      </c>
      <c r="H20" s="62">
        <v>435</v>
      </c>
      <c r="I20" s="60">
        <v>23.349436392914701</v>
      </c>
      <c r="J20" s="62">
        <v>26</v>
      </c>
      <c r="K20" s="60">
        <v>1.3955984970477699</v>
      </c>
      <c r="L20" s="62">
        <v>1286</v>
      </c>
      <c r="M20" s="60">
        <v>69.028448738593696</v>
      </c>
      <c r="N20" s="62">
        <v>7</v>
      </c>
      <c r="O20" s="60">
        <v>0.37573805689747702</v>
      </c>
      <c r="P20" s="63">
        <v>38</v>
      </c>
      <c r="Q20" s="59">
        <v>2.0397208803005902</v>
      </c>
      <c r="R20" s="58">
        <v>83</v>
      </c>
      <c r="S20" s="64">
        <v>4.4551798174986601</v>
      </c>
      <c r="T20" s="108">
        <v>703</v>
      </c>
      <c r="U20" s="34">
        <v>99.573257467994296</v>
      </c>
    </row>
    <row r="21" spans="1:21" s="31" customFormat="1" ht="15" customHeight="1" x14ac:dyDescent="0.2">
      <c r="A21" s="26" t="s">
        <v>53</v>
      </c>
      <c r="B21" s="35" t="s">
        <v>5</v>
      </c>
      <c r="C21" s="105">
        <v>34557</v>
      </c>
      <c r="D21" s="52">
        <v>95</v>
      </c>
      <c r="E21" s="53">
        <v>0.274908122811587</v>
      </c>
      <c r="F21" s="54">
        <v>193</v>
      </c>
      <c r="G21" s="53">
        <v>0.55849755476459195</v>
      </c>
      <c r="H21" s="54">
        <v>6874</v>
      </c>
      <c r="I21" s="53">
        <v>19.891773012703599</v>
      </c>
      <c r="J21" s="54">
        <v>19079</v>
      </c>
      <c r="K21" s="53">
        <v>55.210232369708002</v>
      </c>
      <c r="L21" s="54">
        <v>7389</v>
      </c>
      <c r="M21" s="53">
        <v>21.382064415313799</v>
      </c>
      <c r="N21" s="54">
        <v>14</v>
      </c>
      <c r="O21" s="53">
        <v>4.0512775993286503E-2</v>
      </c>
      <c r="P21" s="55">
        <v>913</v>
      </c>
      <c r="Q21" s="51">
        <v>2.6420117487050399</v>
      </c>
      <c r="R21" s="52">
        <v>1244</v>
      </c>
      <c r="S21" s="56">
        <v>3.5998495239748798</v>
      </c>
      <c r="T21" s="106">
        <v>4221</v>
      </c>
      <c r="U21" s="29">
        <v>100</v>
      </c>
    </row>
    <row r="22" spans="1:21" s="31" customFormat="1" ht="15" customHeight="1" x14ac:dyDescent="0.2">
      <c r="A22" s="26" t="s">
        <v>53</v>
      </c>
      <c r="B22" s="32" t="s">
        <v>6</v>
      </c>
      <c r="C22" s="107">
        <v>19446</v>
      </c>
      <c r="D22" s="58">
        <v>49</v>
      </c>
      <c r="E22" s="60">
        <v>0.25197984161267101</v>
      </c>
      <c r="F22" s="62">
        <v>53</v>
      </c>
      <c r="G22" s="60">
        <v>0.27254962460145998</v>
      </c>
      <c r="H22" s="62">
        <v>1867</v>
      </c>
      <c r="I22" s="60">
        <v>9.6009462100174794</v>
      </c>
      <c r="J22" s="62">
        <v>7814</v>
      </c>
      <c r="K22" s="60">
        <v>40.183071068600199</v>
      </c>
      <c r="L22" s="62">
        <v>8520</v>
      </c>
      <c r="M22" s="60">
        <v>43.813637766121602</v>
      </c>
      <c r="N22" s="62">
        <v>10</v>
      </c>
      <c r="O22" s="60">
        <v>5.1424457471973703E-2</v>
      </c>
      <c r="P22" s="63">
        <v>1133</v>
      </c>
      <c r="Q22" s="59">
        <v>5.8263910315746203</v>
      </c>
      <c r="R22" s="58">
        <v>750</v>
      </c>
      <c r="S22" s="64">
        <v>3.85683431039803</v>
      </c>
      <c r="T22" s="108">
        <v>1875</v>
      </c>
      <c r="U22" s="34">
        <v>99.84</v>
      </c>
    </row>
    <row r="23" spans="1:21" s="31" customFormat="1" ht="15" customHeight="1" x14ac:dyDescent="0.2">
      <c r="A23" s="26" t="s">
        <v>53</v>
      </c>
      <c r="B23" s="35" t="s">
        <v>33</v>
      </c>
      <c r="C23" s="105">
        <v>4040</v>
      </c>
      <c r="D23" s="52">
        <v>26</v>
      </c>
      <c r="E23" s="53">
        <v>0.64356435643564402</v>
      </c>
      <c r="F23" s="54">
        <v>25</v>
      </c>
      <c r="G23" s="53">
        <v>0.61881188118811903</v>
      </c>
      <c r="H23" s="54">
        <v>671</v>
      </c>
      <c r="I23" s="53">
        <v>16.608910891089099</v>
      </c>
      <c r="J23" s="54">
        <v>1014</v>
      </c>
      <c r="K23" s="53">
        <v>25.099009900990101</v>
      </c>
      <c r="L23" s="54">
        <v>2141</v>
      </c>
      <c r="M23" s="53">
        <v>52.995049504950501</v>
      </c>
      <c r="N23" s="54">
        <v>5</v>
      </c>
      <c r="O23" s="53">
        <v>0.123762376237624</v>
      </c>
      <c r="P23" s="55">
        <v>158</v>
      </c>
      <c r="Q23" s="51">
        <v>3.9108910891089099</v>
      </c>
      <c r="R23" s="52">
        <v>154</v>
      </c>
      <c r="S23" s="56">
        <v>3.8118811881188099</v>
      </c>
      <c r="T23" s="106">
        <v>1458</v>
      </c>
      <c r="U23" s="29">
        <v>100</v>
      </c>
    </row>
    <row r="24" spans="1:21" s="31" customFormat="1" ht="15" customHeight="1" x14ac:dyDescent="0.2">
      <c r="A24" s="26" t="s">
        <v>53</v>
      </c>
      <c r="B24" s="32" t="s">
        <v>7</v>
      </c>
      <c r="C24" s="107">
        <v>4270</v>
      </c>
      <c r="D24" s="58">
        <v>68</v>
      </c>
      <c r="E24" s="60">
        <v>1.5925058548009401</v>
      </c>
      <c r="F24" s="62">
        <v>30</v>
      </c>
      <c r="G24" s="60">
        <v>0.70257611241217799</v>
      </c>
      <c r="H24" s="62">
        <v>985</v>
      </c>
      <c r="I24" s="60">
        <v>23.067915690866499</v>
      </c>
      <c r="J24" s="62">
        <v>1209</v>
      </c>
      <c r="K24" s="60">
        <v>28.313817330210799</v>
      </c>
      <c r="L24" s="62">
        <v>1752</v>
      </c>
      <c r="M24" s="60">
        <v>41.030444964871201</v>
      </c>
      <c r="N24" s="62">
        <v>4</v>
      </c>
      <c r="O24" s="60">
        <v>9.3676814988290405E-2</v>
      </c>
      <c r="P24" s="63">
        <v>222</v>
      </c>
      <c r="Q24" s="59">
        <v>5.1990632318501202</v>
      </c>
      <c r="R24" s="58">
        <v>440</v>
      </c>
      <c r="S24" s="64">
        <v>10.3044496487119</v>
      </c>
      <c r="T24" s="108">
        <v>1389</v>
      </c>
      <c r="U24" s="34">
        <v>99.856011519078507</v>
      </c>
    </row>
    <row r="25" spans="1:21" s="31" customFormat="1" ht="15" customHeight="1" x14ac:dyDescent="0.2">
      <c r="A25" s="26" t="s">
        <v>53</v>
      </c>
      <c r="B25" s="35" t="s">
        <v>34</v>
      </c>
      <c r="C25" s="105">
        <v>9298</v>
      </c>
      <c r="D25" s="52">
        <v>16</v>
      </c>
      <c r="E25" s="53">
        <v>0.17208001720800201</v>
      </c>
      <c r="F25" s="54">
        <v>22</v>
      </c>
      <c r="G25" s="53">
        <v>0.23661002366100201</v>
      </c>
      <c r="H25" s="54">
        <v>295</v>
      </c>
      <c r="I25" s="53">
        <v>3.1727253172725298</v>
      </c>
      <c r="J25" s="54">
        <v>2911</v>
      </c>
      <c r="K25" s="53">
        <v>31.307808130780799</v>
      </c>
      <c r="L25" s="54">
        <v>5785</v>
      </c>
      <c r="M25" s="53">
        <v>62.217681221768103</v>
      </c>
      <c r="N25" s="66" t="s">
        <v>75</v>
      </c>
      <c r="O25" s="53">
        <v>2.1510002151000199E-2</v>
      </c>
      <c r="P25" s="55">
        <v>267</v>
      </c>
      <c r="Q25" s="51">
        <v>2.8715852871585299</v>
      </c>
      <c r="R25" s="52">
        <v>114</v>
      </c>
      <c r="S25" s="56">
        <v>1.2260701226070101</v>
      </c>
      <c r="T25" s="106">
        <v>1417</v>
      </c>
      <c r="U25" s="29">
        <v>100</v>
      </c>
    </row>
    <row r="26" spans="1:21" s="31" customFormat="1" ht="15" customHeight="1" x14ac:dyDescent="0.2">
      <c r="A26" s="26" t="s">
        <v>53</v>
      </c>
      <c r="B26" s="32" t="s">
        <v>35</v>
      </c>
      <c r="C26" s="107">
        <v>18044</v>
      </c>
      <c r="D26" s="58">
        <v>116</v>
      </c>
      <c r="E26" s="60">
        <v>0.64287297716692504</v>
      </c>
      <c r="F26" s="62">
        <v>41</v>
      </c>
      <c r="G26" s="60">
        <v>0.22722234537796501</v>
      </c>
      <c r="H26" s="62">
        <v>349</v>
      </c>
      <c r="I26" s="60">
        <v>1.93416093992463</v>
      </c>
      <c r="J26" s="62">
        <v>13378</v>
      </c>
      <c r="K26" s="60">
        <v>74.140988694302806</v>
      </c>
      <c r="L26" s="62">
        <v>4044</v>
      </c>
      <c r="M26" s="60">
        <v>22.411882066060699</v>
      </c>
      <c r="N26" s="61" t="s">
        <v>75</v>
      </c>
      <c r="O26" s="60">
        <v>1.1084016847705601E-2</v>
      </c>
      <c r="P26" s="63">
        <v>114</v>
      </c>
      <c r="Q26" s="59">
        <v>0.63178896031922005</v>
      </c>
      <c r="R26" s="58">
        <v>105</v>
      </c>
      <c r="S26" s="64">
        <v>0.58191088450454398</v>
      </c>
      <c r="T26" s="108">
        <v>1394</v>
      </c>
      <c r="U26" s="34">
        <v>100</v>
      </c>
    </row>
    <row r="27" spans="1:21" s="31" customFormat="1" ht="15" customHeight="1" x14ac:dyDescent="0.2">
      <c r="A27" s="26" t="s">
        <v>53</v>
      </c>
      <c r="B27" s="35" t="s">
        <v>8</v>
      </c>
      <c r="C27" s="105">
        <v>1383</v>
      </c>
      <c r="D27" s="52">
        <v>11</v>
      </c>
      <c r="E27" s="53">
        <v>0.79537237888647905</v>
      </c>
      <c r="F27" s="54">
        <v>13</v>
      </c>
      <c r="G27" s="53">
        <v>0.93998553868402002</v>
      </c>
      <c r="H27" s="54">
        <v>28</v>
      </c>
      <c r="I27" s="53">
        <v>2.02458423716558</v>
      </c>
      <c r="J27" s="54">
        <v>85</v>
      </c>
      <c r="K27" s="53">
        <v>6.1460592913955203</v>
      </c>
      <c r="L27" s="54">
        <v>1224</v>
      </c>
      <c r="M27" s="53">
        <v>88.503253796095507</v>
      </c>
      <c r="N27" s="66" t="s">
        <v>75</v>
      </c>
      <c r="O27" s="53">
        <v>0.144613159797542</v>
      </c>
      <c r="P27" s="55">
        <v>20</v>
      </c>
      <c r="Q27" s="51">
        <v>1.4461315979754199</v>
      </c>
      <c r="R27" s="52">
        <v>64</v>
      </c>
      <c r="S27" s="56">
        <v>4.6276211135213297</v>
      </c>
      <c r="T27" s="106">
        <v>595</v>
      </c>
      <c r="U27" s="29">
        <v>98.823529411764696</v>
      </c>
    </row>
    <row r="28" spans="1:21" s="31" customFormat="1" ht="15" customHeight="1" x14ac:dyDescent="0.2">
      <c r="A28" s="26" t="s">
        <v>53</v>
      </c>
      <c r="B28" s="32" t="s">
        <v>36</v>
      </c>
      <c r="C28" s="107">
        <v>13139</v>
      </c>
      <c r="D28" s="58">
        <v>44</v>
      </c>
      <c r="E28" s="60">
        <v>0.334880888956542</v>
      </c>
      <c r="F28" s="62">
        <v>103</v>
      </c>
      <c r="G28" s="60">
        <v>0.78392571733008598</v>
      </c>
      <c r="H28" s="62">
        <v>951</v>
      </c>
      <c r="I28" s="60">
        <v>7.2379937590379804</v>
      </c>
      <c r="J28" s="62">
        <v>8938</v>
      </c>
      <c r="K28" s="60">
        <v>68.026486033944707</v>
      </c>
      <c r="L28" s="62">
        <v>2597</v>
      </c>
      <c r="M28" s="60">
        <v>19.765583377730401</v>
      </c>
      <c r="N28" s="62">
        <v>54</v>
      </c>
      <c r="O28" s="60">
        <v>0.41099018190121001</v>
      </c>
      <c r="P28" s="63">
        <v>452</v>
      </c>
      <c r="Q28" s="59">
        <v>3.4401400410990202</v>
      </c>
      <c r="R28" s="58">
        <v>185</v>
      </c>
      <c r="S28" s="64">
        <v>1.4080219194763699</v>
      </c>
      <c r="T28" s="108">
        <v>1444</v>
      </c>
      <c r="U28" s="34">
        <v>100</v>
      </c>
    </row>
    <row r="29" spans="1:21" s="31" customFormat="1" ht="15" customHeight="1" x14ac:dyDescent="0.2">
      <c r="A29" s="26" t="s">
        <v>53</v>
      </c>
      <c r="B29" s="35" t="s">
        <v>37</v>
      </c>
      <c r="C29" s="105">
        <v>10413</v>
      </c>
      <c r="D29" s="52">
        <v>36</v>
      </c>
      <c r="E29" s="53">
        <v>0.34572169403630099</v>
      </c>
      <c r="F29" s="54">
        <v>167</v>
      </c>
      <c r="G29" s="53">
        <v>1.6037645251128401</v>
      </c>
      <c r="H29" s="54">
        <v>3284</v>
      </c>
      <c r="I29" s="53">
        <v>31.5375012004226</v>
      </c>
      <c r="J29" s="54">
        <v>2167</v>
      </c>
      <c r="K29" s="53">
        <v>20.810525304907301</v>
      </c>
      <c r="L29" s="54">
        <v>4251</v>
      </c>
      <c r="M29" s="53">
        <v>40.823970037453201</v>
      </c>
      <c r="N29" s="54">
        <v>6</v>
      </c>
      <c r="O29" s="53">
        <v>5.7620282339383502E-2</v>
      </c>
      <c r="P29" s="55">
        <v>502</v>
      </c>
      <c r="Q29" s="51">
        <v>4.8208969557284203</v>
      </c>
      <c r="R29" s="52">
        <v>840</v>
      </c>
      <c r="S29" s="56">
        <v>8.0668395275136806</v>
      </c>
      <c r="T29" s="106">
        <v>1834</v>
      </c>
      <c r="U29" s="29">
        <v>100</v>
      </c>
    </row>
    <row r="30" spans="1:21" s="31" customFormat="1" ht="15" customHeight="1" x14ac:dyDescent="0.2">
      <c r="A30" s="26" t="s">
        <v>53</v>
      </c>
      <c r="B30" s="32" t="s">
        <v>38</v>
      </c>
      <c r="C30" s="107">
        <v>35336</v>
      </c>
      <c r="D30" s="58">
        <v>294</v>
      </c>
      <c r="E30" s="60">
        <v>0.83201267828843095</v>
      </c>
      <c r="F30" s="62">
        <v>187</v>
      </c>
      <c r="G30" s="60">
        <v>0.52920534299298205</v>
      </c>
      <c r="H30" s="62">
        <v>1924</v>
      </c>
      <c r="I30" s="60">
        <v>5.4448720851256498</v>
      </c>
      <c r="J30" s="62">
        <v>19780</v>
      </c>
      <c r="K30" s="60">
        <v>55.976907403214902</v>
      </c>
      <c r="L30" s="62">
        <v>12377</v>
      </c>
      <c r="M30" s="60">
        <v>35.026601765904502</v>
      </c>
      <c r="N30" s="62">
        <v>12</v>
      </c>
      <c r="O30" s="60">
        <v>3.3959701154629797E-2</v>
      </c>
      <c r="P30" s="63">
        <v>762</v>
      </c>
      <c r="Q30" s="59">
        <v>2.1564410233189899</v>
      </c>
      <c r="R30" s="58">
        <v>743</v>
      </c>
      <c r="S30" s="64">
        <v>2.1026714964908302</v>
      </c>
      <c r="T30" s="108">
        <v>3626</v>
      </c>
      <c r="U30" s="34">
        <v>99.889685603971301</v>
      </c>
    </row>
    <row r="31" spans="1:21" s="31" customFormat="1" ht="15" customHeight="1" x14ac:dyDescent="0.2">
      <c r="A31" s="26" t="s">
        <v>53</v>
      </c>
      <c r="B31" s="35" t="s">
        <v>9</v>
      </c>
      <c r="C31" s="105">
        <v>6626</v>
      </c>
      <c r="D31" s="52">
        <v>460</v>
      </c>
      <c r="E31" s="53">
        <v>6.9423483247811699</v>
      </c>
      <c r="F31" s="54">
        <v>194</v>
      </c>
      <c r="G31" s="53">
        <v>2.9278599456685801</v>
      </c>
      <c r="H31" s="54">
        <v>682</v>
      </c>
      <c r="I31" s="53">
        <v>10.2927859945669</v>
      </c>
      <c r="J31" s="54">
        <v>2664</v>
      </c>
      <c r="K31" s="53">
        <v>40.205252037428302</v>
      </c>
      <c r="L31" s="54">
        <v>2431</v>
      </c>
      <c r="M31" s="53">
        <v>36.688801690310903</v>
      </c>
      <c r="N31" s="54">
        <v>4</v>
      </c>
      <c r="O31" s="53">
        <v>6.0368246302444903E-2</v>
      </c>
      <c r="P31" s="55">
        <v>191</v>
      </c>
      <c r="Q31" s="51">
        <v>2.8825837609417402</v>
      </c>
      <c r="R31" s="52">
        <v>425</v>
      </c>
      <c r="S31" s="56">
        <v>6.4141261696347698</v>
      </c>
      <c r="T31" s="106">
        <v>2077</v>
      </c>
      <c r="U31" s="29">
        <v>99.085219065960501</v>
      </c>
    </row>
    <row r="32" spans="1:21" s="31" customFormat="1" ht="15" customHeight="1" x14ac:dyDescent="0.2">
      <c r="A32" s="26" t="s">
        <v>53</v>
      </c>
      <c r="B32" s="32" t="s">
        <v>39</v>
      </c>
      <c r="C32" s="107">
        <v>15269</v>
      </c>
      <c r="D32" s="58">
        <v>13</v>
      </c>
      <c r="E32" s="60">
        <v>8.5139825790817997E-2</v>
      </c>
      <c r="F32" s="62">
        <v>20</v>
      </c>
      <c r="G32" s="60">
        <v>0.130984347370489</v>
      </c>
      <c r="H32" s="62">
        <v>134</v>
      </c>
      <c r="I32" s="60">
        <v>0.87759512738227796</v>
      </c>
      <c r="J32" s="62">
        <v>12270</v>
      </c>
      <c r="K32" s="60">
        <v>80.358897111795102</v>
      </c>
      <c r="L32" s="62">
        <v>2824</v>
      </c>
      <c r="M32" s="60">
        <v>18.4949898487131</v>
      </c>
      <c r="N32" s="62">
        <v>4</v>
      </c>
      <c r="O32" s="60">
        <v>2.61968694740978E-2</v>
      </c>
      <c r="P32" s="63">
        <v>4</v>
      </c>
      <c r="Q32" s="59">
        <v>2.61968694740978E-2</v>
      </c>
      <c r="R32" s="58">
        <v>31</v>
      </c>
      <c r="S32" s="64">
        <v>0.203025738424258</v>
      </c>
      <c r="T32" s="108">
        <v>973</v>
      </c>
      <c r="U32" s="34">
        <v>99.383350462487201</v>
      </c>
    </row>
    <row r="33" spans="1:21" s="31" customFormat="1" ht="15" customHeight="1" x14ac:dyDescent="0.2">
      <c r="A33" s="26" t="s">
        <v>53</v>
      </c>
      <c r="B33" s="35" t="s">
        <v>23</v>
      </c>
      <c r="C33" s="105">
        <v>17124</v>
      </c>
      <c r="D33" s="52">
        <v>74</v>
      </c>
      <c r="E33" s="53">
        <v>0.432142022891848</v>
      </c>
      <c r="F33" s="54">
        <v>83</v>
      </c>
      <c r="G33" s="53">
        <v>0.48469983648680198</v>
      </c>
      <c r="H33" s="54">
        <v>610</v>
      </c>
      <c r="I33" s="53">
        <v>3.5622518103246898</v>
      </c>
      <c r="J33" s="54">
        <v>10008</v>
      </c>
      <c r="K33" s="53">
        <v>58.444288717589401</v>
      </c>
      <c r="L33" s="54">
        <v>6041</v>
      </c>
      <c r="M33" s="53">
        <v>35.277972436346701</v>
      </c>
      <c r="N33" s="54">
        <v>17</v>
      </c>
      <c r="O33" s="53">
        <v>9.9275870123802804E-2</v>
      </c>
      <c r="P33" s="55">
        <v>291</v>
      </c>
      <c r="Q33" s="51">
        <v>1.69936930623686</v>
      </c>
      <c r="R33" s="52">
        <v>298</v>
      </c>
      <c r="S33" s="56">
        <v>1.7402476056995999</v>
      </c>
      <c r="T33" s="106">
        <v>2312</v>
      </c>
      <c r="U33" s="29">
        <v>100</v>
      </c>
    </row>
    <row r="34" spans="1:21" s="31" customFormat="1" ht="15" customHeight="1" x14ac:dyDescent="0.2">
      <c r="A34" s="26" t="s">
        <v>53</v>
      </c>
      <c r="B34" s="32" t="s">
        <v>10</v>
      </c>
      <c r="C34" s="107">
        <v>1326</v>
      </c>
      <c r="D34" s="58">
        <v>558</v>
      </c>
      <c r="E34" s="60">
        <v>42.081447963800898</v>
      </c>
      <c r="F34" s="61" t="s">
        <v>75</v>
      </c>
      <c r="G34" s="60">
        <v>0.150829562594268</v>
      </c>
      <c r="H34" s="62">
        <v>37</v>
      </c>
      <c r="I34" s="60">
        <v>2.7903469079939698</v>
      </c>
      <c r="J34" s="62">
        <v>13</v>
      </c>
      <c r="K34" s="60">
        <v>0.98039215686274495</v>
      </c>
      <c r="L34" s="62">
        <v>696</v>
      </c>
      <c r="M34" s="60">
        <v>52.4886877828054</v>
      </c>
      <c r="N34" s="61" t="s">
        <v>75</v>
      </c>
      <c r="O34" s="60">
        <v>0.150829562594268</v>
      </c>
      <c r="P34" s="63">
        <v>18</v>
      </c>
      <c r="Q34" s="59">
        <v>1.3574660633484199</v>
      </c>
      <c r="R34" s="58">
        <v>67</v>
      </c>
      <c r="S34" s="64">
        <v>5.0527903469079902</v>
      </c>
      <c r="T34" s="108">
        <v>781</v>
      </c>
      <c r="U34" s="34">
        <v>99.231754161331594</v>
      </c>
    </row>
    <row r="35" spans="1:21" s="31" customFormat="1" ht="15" customHeight="1" x14ac:dyDescent="0.2">
      <c r="A35" s="26" t="s">
        <v>53</v>
      </c>
      <c r="B35" s="35" t="s">
        <v>40</v>
      </c>
      <c r="C35" s="105">
        <v>3230</v>
      </c>
      <c r="D35" s="52">
        <v>112</v>
      </c>
      <c r="E35" s="53">
        <v>3.46749226006192</v>
      </c>
      <c r="F35" s="54">
        <v>35</v>
      </c>
      <c r="G35" s="53">
        <v>1.0835913312693499</v>
      </c>
      <c r="H35" s="54">
        <v>559</v>
      </c>
      <c r="I35" s="53">
        <v>17.306501547987601</v>
      </c>
      <c r="J35" s="54">
        <v>1067</v>
      </c>
      <c r="K35" s="53">
        <v>33.034055727554197</v>
      </c>
      <c r="L35" s="54">
        <v>1335</v>
      </c>
      <c r="M35" s="53">
        <v>41.331269349845201</v>
      </c>
      <c r="N35" s="54">
        <v>4</v>
      </c>
      <c r="O35" s="53">
        <v>0.123839009287926</v>
      </c>
      <c r="P35" s="55">
        <v>118</v>
      </c>
      <c r="Q35" s="51">
        <v>3.6532507739938098</v>
      </c>
      <c r="R35" s="52">
        <v>134</v>
      </c>
      <c r="S35" s="56">
        <v>4.1486068111455099</v>
      </c>
      <c r="T35" s="106">
        <v>1073</v>
      </c>
      <c r="U35" s="29">
        <v>100</v>
      </c>
    </row>
    <row r="36" spans="1:21" s="31" customFormat="1" ht="15" customHeight="1" x14ac:dyDescent="0.2">
      <c r="A36" s="26" t="s">
        <v>53</v>
      </c>
      <c r="B36" s="32" t="s">
        <v>41</v>
      </c>
      <c r="C36" s="107">
        <v>5312</v>
      </c>
      <c r="D36" s="58">
        <v>98</v>
      </c>
      <c r="E36" s="60">
        <v>1.8448795180722899</v>
      </c>
      <c r="F36" s="62">
        <v>99</v>
      </c>
      <c r="G36" s="60">
        <v>1.86370481927711</v>
      </c>
      <c r="H36" s="62">
        <v>2387</v>
      </c>
      <c r="I36" s="60">
        <v>44.9359939759036</v>
      </c>
      <c r="J36" s="62">
        <v>1059</v>
      </c>
      <c r="K36" s="60">
        <v>19.9359939759036</v>
      </c>
      <c r="L36" s="62">
        <v>1325</v>
      </c>
      <c r="M36" s="60">
        <v>24.943524096385499</v>
      </c>
      <c r="N36" s="62">
        <v>72</v>
      </c>
      <c r="O36" s="60">
        <v>1.3554216867469899</v>
      </c>
      <c r="P36" s="63">
        <v>272</v>
      </c>
      <c r="Q36" s="59">
        <v>5.1204819277108404</v>
      </c>
      <c r="R36" s="58">
        <v>504</v>
      </c>
      <c r="S36" s="64">
        <v>9.4879518072289208</v>
      </c>
      <c r="T36" s="108">
        <v>649</v>
      </c>
      <c r="U36" s="34">
        <v>100</v>
      </c>
    </row>
    <row r="37" spans="1:21" s="31" customFormat="1" ht="15" customHeight="1" x14ac:dyDescent="0.2">
      <c r="A37" s="26" t="s">
        <v>53</v>
      </c>
      <c r="B37" s="35" t="s">
        <v>11</v>
      </c>
      <c r="C37" s="105">
        <v>1960</v>
      </c>
      <c r="D37" s="52">
        <v>8</v>
      </c>
      <c r="E37" s="53">
        <v>0.40816326530612201</v>
      </c>
      <c r="F37" s="54">
        <v>15</v>
      </c>
      <c r="G37" s="53">
        <v>0.76530612244898</v>
      </c>
      <c r="H37" s="54">
        <v>114</v>
      </c>
      <c r="I37" s="53">
        <v>5.8163265306122396</v>
      </c>
      <c r="J37" s="54">
        <v>118</v>
      </c>
      <c r="K37" s="53">
        <v>6.0204081632653104</v>
      </c>
      <c r="L37" s="54">
        <v>1687</v>
      </c>
      <c r="M37" s="53">
        <v>86.071428571428598</v>
      </c>
      <c r="N37" s="66" t="s">
        <v>75</v>
      </c>
      <c r="O37" s="53">
        <v>0.102040816326531</v>
      </c>
      <c r="P37" s="55">
        <v>16</v>
      </c>
      <c r="Q37" s="51">
        <v>0.81632653061224503</v>
      </c>
      <c r="R37" s="52">
        <v>72</v>
      </c>
      <c r="S37" s="56">
        <v>3.6734693877550999</v>
      </c>
      <c r="T37" s="106">
        <v>478</v>
      </c>
      <c r="U37" s="29">
        <v>98.535564853556494</v>
      </c>
    </row>
    <row r="38" spans="1:21" s="31" customFormat="1" ht="15" customHeight="1" x14ac:dyDescent="0.2">
      <c r="A38" s="26" t="s">
        <v>53</v>
      </c>
      <c r="B38" s="32" t="s">
        <v>12</v>
      </c>
      <c r="C38" s="107">
        <v>15504</v>
      </c>
      <c r="D38" s="58">
        <v>18</v>
      </c>
      <c r="E38" s="60">
        <v>0.11609907120743</v>
      </c>
      <c r="F38" s="62">
        <v>233</v>
      </c>
      <c r="G38" s="60">
        <v>1.50283797729618</v>
      </c>
      <c r="H38" s="62">
        <v>4139</v>
      </c>
      <c r="I38" s="60">
        <v>26.696336429308602</v>
      </c>
      <c r="J38" s="62">
        <v>7172</v>
      </c>
      <c r="K38" s="60">
        <v>46.259029927760601</v>
      </c>
      <c r="L38" s="62">
        <v>3801</v>
      </c>
      <c r="M38" s="60">
        <v>24.516253869968999</v>
      </c>
      <c r="N38" s="62">
        <v>13</v>
      </c>
      <c r="O38" s="60">
        <v>8.3849329205366405E-2</v>
      </c>
      <c r="P38" s="63">
        <v>128</v>
      </c>
      <c r="Q38" s="59">
        <v>0.82559339525283804</v>
      </c>
      <c r="R38" s="58">
        <v>281</v>
      </c>
      <c r="S38" s="64">
        <v>1.812435500516</v>
      </c>
      <c r="T38" s="108">
        <v>2538</v>
      </c>
      <c r="U38" s="34">
        <v>100</v>
      </c>
    </row>
    <row r="39" spans="1:21" s="31" customFormat="1" ht="15" customHeight="1" x14ac:dyDescent="0.2">
      <c r="A39" s="26" t="s">
        <v>53</v>
      </c>
      <c r="B39" s="35" t="s">
        <v>13</v>
      </c>
      <c r="C39" s="105">
        <v>6762</v>
      </c>
      <c r="D39" s="52">
        <v>812</v>
      </c>
      <c r="E39" s="53">
        <v>12.008281573499</v>
      </c>
      <c r="F39" s="54">
        <v>22</v>
      </c>
      <c r="G39" s="53">
        <v>0.32534753031647401</v>
      </c>
      <c r="H39" s="54">
        <v>4636</v>
      </c>
      <c r="I39" s="53">
        <v>68.559597752144299</v>
      </c>
      <c r="J39" s="54">
        <v>181</v>
      </c>
      <c r="K39" s="53">
        <v>2.67672286305827</v>
      </c>
      <c r="L39" s="54">
        <v>1020</v>
      </c>
      <c r="M39" s="53">
        <v>15.084294587400199</v>
      </c>
      <c r="N39" s="66" t="s">
        <v>75</v>
      </c>
      <c r="O39" s="53">
        <v>2.95770482105886E-2</v>
      </c>
      <c r="P39" s="55">
        <v>89</v>
      </c>
      <c r="Q39" s="51">
        <v>1.3161786453711899</v>
      </c>
      <c r="R39" s="52">
        <v>791</v>
      </c>
      <c r="S39" s="56">
        <v>11.6977225672878</v>
      </c>
      <c r="T39" s="106">
        <v>853</v>
      </c>
      <c r="U39" s="29">
        <v>98.827667057444302</v>
      </c>
    </row>
    <row r="40" spans="1:21" s="31" customFormat="1" ht="15" customHeight="1" x14ac:dyDescent="0.2">
      <c r="A40" s="26" t="s">
        <v>53</v>
      </c>
      <c r="B40" s="32" t="s">
        <v>14</v>
      </c>
      <c r="C40" s="107">
        <v>21778</v>
      </c>
      <c r="D40" s="58">
        <v>169</v>
      </c>
      <c r="E40" s="60">
        <v>0.77601248966847303</v>
      </c>
      <c r="F40" s="62">
        <v>205</v>
      </c>
      <c r="G40" s="60">
        <v>0.941316925337497</v>
      </c>
      <c r="H40" s="62">
        <v>3690</v>
      </c>
      <c r="I40" s="60">
        <v>16.9437046560749</v>
      </c>
      <c r="J40" s="62">
        <v>9276</v>
      </c>
      <c r="K40" s="60">
        <v>42.5934429240518</v>
      </c>
      <c r="L40" s="62">
        <v>8160</v>
      </c>
      <c r="M40" s="60">
        <v>37.469005418312101</v>
      </c>
      <c r="N40" s="62">
        <v>10</v>
      </c>
      <c r="O40" s="60">
        <v>4.5917898796951101E-2</v>
      </c>
      <c r="P40" s="63">
        <v>268</v>
      </c>
      <c r="Q40" s="59">
        <v>1.2305996877582901</v>
      </c>
      <c r="R40" s="58">
        <v>537</v>
      </c>
      <c r="S40" s="64">
        <v>2.4657911653962699</v>
      </c>
      <c r="T40" s="108">
        <v>4864</v>
      </c>
      <c r="U40" s="34">
        <v>99.856085526315795</v>
      </c>
    </row>
    <row r="41" spans="1:21" s="31" customFormat="1" ht="15" customHeight="1" x14ac:dyDescent="0.2">
      <c r="A41" s="26" t="s">
        <v>53</v>
      </c>
      <c r="B41" s="35" t="s">
        <v>15</v>
      </c>
      <c r="C41" s="105">
        <v>32881</v>
      </c>
      <c r="D41" s="52">
        <v>872</v>
      </c>
      <c r="E41" s="53">
        <v>2.6519874699674602</v>
      </c>
      <c r="F41" s="54">
        <v>131</v>
      </c>
      <c r="G41" s="53">
        <v>0.39840637450199201</v>
      </c>
      <c r="H41" s="54">
        <v>3108</v>
      </c>
      <c r="I41" s="53">
        <v>9.4522672668106207</v>
      </c>
      <c r="J41" s="54">
        <v>19254</v>
      </c>
      <c r="K41" s="53">
        <v>58.556613241689703</v>
      </c>
      <c r="L41" s="54">
        <v>8238</v>
      </c>
      <c r="M41" s="53">
        <v>25.053982543109999</v>
      </c>
      <c r="N41" s="54">
        <v>20</v>
      </c>
      <c r="O41" s="53">
        <v>6.0825400687327003E-2</v>
      </c>
      <c r="P41" s="55">
        <v>1258</v>
      </c>
      <c r="Q41" s="51">
        <v>3.8259177032328702</v>
      </c>
      <c r="R41" s="52">
        <v>886</v>
      </c>
      <c r="S41" s="56">
        <v>2.6945652504485902</v>
      </c>
      <c r="T41" s="106">
        <v>2535</v>
      </c>
      <c r="U41" s="29">
        <v>99.921104536489196</v>
      </c>
    </row>
    <row r="42" spans="1:21" s="31" customFormat="1" ht="15" customHeight="1" x14ac:dyDescent="0.2">
      <c r="A42" s="26" t="s">
        <v>53</v>
      </c>
      <c r="B42" s="32" t="s">
        <v>16</v>
      </c>
      <c r="C42" s="107">
        <v>458</v>
      </c>
      <c r="D42" s="58">
        <v>190</v>
      </c>
      <c r="E42" s="60">
        <v>41.484716157205199</v>
      </c>
      <c r="F42" s="62">
        <v>0</v>
      </c>
      <c r="G42" s="60">
        <v>0</v>
      </c>
      <c r="H42" s="62">
        <v>13</v>
      </c>
      <c r="I42" s="60">
        <v>2.8384279475982499</v>
      </c>
      <c r="J42" s="62">
        <v>13</v>
      </c>
      <c r="K42" s="60">
        <v>2.8384279475982499</v>
      </c>
      <c r="L42" s="62">
        <v>240</v>
      </c>
      <c r="M42" s="60">
        <v>52.401746724890799</v>
      </c>
      <c r="N42" s="61" t="s">
        <v>75</v>
      </c>
      <c r="O42" s="60">
        <v>0.43668122270742399</v>
      </c>
      <c r="P42" s="63">
        <v>0</v>
      </c>
      <c r="Q42" s="59">
        <v>0</v>
      </c>
      <c r="R42" s="58">
        <v>24</v>
      </c>
      <c r="S42" s="64">
        <v>5.2401746724890801</v>
      </c>
      <c r="T42" s="108">
        <v>468</v>
      </c>
      <c r="U42" s="34">
        <v>99.572649572649595</v>
      </c>
    </row>
    <row r="43" spans="1:21" s="31" customFormat="1" ht="15" customHeight="1" x14ac:dyDescent="0.2">
      <c r="A43" s="26" t="s">
        <v>53</v>
      </c>
      <c r="B43" s="35" t="s">
        <v>17</v>
      </c>
      <c r="C43" s="105">
        <v>29713</v>
      </c>
      <c r="D43" s="52">
        <v>32</v>
      </c>
      <c r="E43" s="53">
        <v>0.10769696765725401</v>
      </c>
      <c r="F43" s="54">
        <v>96</v>
      </c>
      <c r="G43" s="53">
        <v>0.32309090297176302</v>
      </c>
      <c r="H43" s="54">
        <v>1114</v>
      </c>
      <c r="I43" s="53">
        <v>3.74920068656817</v>
      </c>
      <c r="J43" s="54">
        <v>14985</v>
      </c>
      <c r="K43" s="53">
        <v>50.4324706357487</v>
      </c>
      <c r="L43" s="54">
        <v>11812</v>
      </c>
      <c r="M43" s="53">
        <v>39.753643186483998</v>
      </c>
      <c r="N43" s="54">
        <v>18</v>
      </c>
      <c r="O43" s="53">
        <v>6.05795443072056E-2</v>
      </c>
      <c r="P43" s="55">
        <v>1656</v>
      </c>
      <c r="Q43" s="51">
        <v>5.57331807626292</v>
      </c>
      <c r="R43" s="52">
        <v>448</v>
      </c>
      <c r="S43" s="56">
        <v>1.5077575472015601</v>
      </c>
      <c r="T43" s="106">
        <v>3702</v>
      </c>
      <c r="U43" s="29">
        <v>99.891950297136702</v>
      </c>
    </row>
    <row r="44" spans="1:21" s="31" customFormat="1" ht="15" customHeight="1" x14ac:dyDescent="0.2">
      <c r="A44" s="26" t="s">
        <v>53</v>
      </c>
      <c r="B44" s="32" t="s">
        <v>18</v>
      </c>
      <c r="C44" s="107">
        <v>9896</v>
      </c>
      <c r="D44" s="58">
        <v>1190</v>
      </c>
      <c r="E44" s="60">
        <v>12.0250606305578</v>
      </c>
      <c r="F44" s="62">
        <v>60</v>
      </c>
      <c r="G44" s="60">
        <v>0.60630557801131801</v>
      </c>
      <c r="H44" s="62">
        <v>1822</v>
      </c>
      <c r="I44" s="60">
        <v>18.411479385610299</v>
      </c>
      <c r="J44" s="62">
        <v>2885</v>
      </c>
      <c r="K44" s="60">
        <v>29.153193209377498</v>
      </c>
      <c r="L44" s="62">
        <v>3677</v>
      </c>
      <c r="M44" s="60">
        <v>37.156426839126901</v>
      </c>
      <c r="N44" s="62">
        <v>26</v>
      </c>
      <c r="O44" s="60">
        <v>0.26273241713823797</v>
      </c>
      <c r="P44" s="63">
        <v>236</v>
      </c>
      <c r="Q44" s="59">
        <v>2.3848019401778502</v>
      </c>
      <c r="R44" s="58">
        <v>580</v>
      </c>
      <c r="S44" s="64">
        <v>5.8609539207760699</v>
      </c>
      <c r="T44" s="108">
        <v>1774</v>
      </c>
      <c r="U44" s="34">
        <v>95.152198421646005</v>
      </c>
    </row>
    <row r="45" spans="1:21" s="31" customFormat="1" ht="15" customHeight="1" x14ac:dyDescent="0.2">
      <c r="A45" s="26" t="s">
        <v>53</v>
      </c>
      <c r="B45" s="35" t="s">
        <v>42</v>
      </c>
      <c r="C45" s="105">
        <v>6194</v>
      </c>
      <c r="D45" s="52">
        <v>217</v>
      </c>
      <c r="E45" s="53">
        <v>3.50339037778495</v>
      </c>
      <c r="F45" s="54">
        <v>76</v>
      </c>
      <c r="G45" s="53">
        <v>1.22699386503067</v>
      </c>
      <c r="H45" s="54">
        <v>1591</v>
      </c>
      <c r="I45" s="53">
        <v>25.686147885050001</v>
      </c>
      <c r="J45" s="54">
        <v>395</v>
      </c>
      <c r="K45" s="53">
        <v>6.3771391669357396</v>
      </c>
      <c r="L45" s="54">
        <v>3552</v>
      </c>
      <c r="M45" s="53">
        <v>57.345818534065202</v>
      </c>
      <c r="N45" s="54">
        <v>50</v>
      </c>
      <c r="O45" s="53">
        <v>0.80723280594123303</v>
      </c>
      <c r="P45" s="55">
        <v>313</v>
      </c>
      <c r="Q45" s="51">
        <v>5.0532773651921197</v>
      </c>
      <c r="R45" s="52">
        <v>382</v>
      </c>
      <c r="S45" s="56">
        <v>6.1672586373910203</v>
      </c>
      <c r="T45" s="106">
        <v>1312</v>
      </c>
      <c r="U45" s="29">
        <v>99.923780487804905</v>
      </c>
    </row>
    <row r="46" spans="1:21" s="31" customFormat="1" ht="15" customHeight="1" x14ac:dyDescent="0.2">
      <c r="A46" s="26" t="s">
        <v>53</v>
      </c>
      <c r="B46" s="32" t="s">
        <v>19</v>
      </c>
      <c r="C46" s="107">
        <v>27329</v>
      </c>
      <c r="D46" s="58">
        <v>39</v>
      </c>
      <c r="E46" s="60">
        <v>0.14270555088001799</v>
      </c>
      <c r="F46" s="62">
        <v>182</v>
      </c>
      <c r="G46" s="60">
        <v>0.66595923744008201</v>
      </c>
      <c r="H46" s="62">
        <v>3700</v>
      </c>
      <c r="I46" s="60">
        <v>13.538731750155501</v>
      </c>
      <c r="J46" s="62">
        <v>14125</v>
      </c>
      <c r="K46" s="60">
        <v>51.685023235391</v>
      </c>
      <c r="L46" s="62">
        <v>8654</v>
      </c>
      <c r="M46" s="60">
        <v>31.665995828606999</v>
      </c>
      <c r="N46" s="62">
        <v>12</v>
      </c>
      <c r="O46" s="60">
        <v>4.3909400270774598E-2</v>
      </c>
      <c r="P46" s="63">
        <v>617</v>
      </c>
      <c r="Q46" s="59">
        <v>2.25767499725566</v>
      </c>
      <c r="R46" s="58">
        <v>582</v>
      </c>
      <c r="S46" s="64">
        <v>2.1296059131325702</v>
      </c>
      <c r="T46" s="108">
        <v>3220</v>
      </c>
      <c r="U46" s="34">
        <v>99.596273291925499</v>
      </c>
    </row>
    <row r="47" spans="1:21" s="31" customFormat="1" ht="15" customHeight="1" x14ac:dyDescent="0.2">
      <c r="A47" s="26" t="s">
        <v>53</v>
      </c>
      <c r="B47" s="35" t="s">
        <v>43</v>
      </c>
      <c r="C47" s="105">
        <v>3000</v>
      </c>
      <c r="D47" s="52">
        <v>44</v>
      </c>
      <c r="E47" s="53">
        <v>1.4666666666666699</v>
      </c>
      <c r="F47" s="54">
        <v>40</v>
      </c>
      <c r="G47" s="53">
        <v>1.3333333333333299</v>
      </c>
      <c r="H47" s="54">
        <v>1029</v>
      </c>
      <c r="I47" s="53">
        <v>34.299999999999997</v>
      </c>
      <c r="J47" s="54">
        <v>499</v>
      </c>
      <c r="K47" s="53">
        <v>16.633333333333301</v>
      </c>
      <c r="L47" s="54">
        <v>1262</v>
      </c>
      <c r="M47" s="53">
        <v>42.066666666666698</v>
      </c>
      <c r="N47" s="54">
        <v>0</v>
      </c>
      <c r="O47" s="53">
        <v>0</v>
      </c>
      <c r="P47" s="55">
        <v>126</v>
      </c>
      <c r="Q47" s="51">
        <v>4.2</v>
      </c>
      <c r="R47" s="52">
        <v>142</v>
      </c>
      <c r="S47" s="56">
        <v>4.7333333333333298</v>
      </c>
      <c r="T47" s="106">
        <v>291</v>
      </c>
      <c r="U47" s="29">
        <v>100</v>
      </c>
    </row>
    <row r="48" spans="1:21" s="31" customFormat="1" ht="15" customHeight="1" x14ac:dyDescent="0.2">
      <c r="A48" s="26" t="s">
        <v>53</v>
      </c>
      <c r="B48" s="32" t="s">
        <v>20</v>
      </c>
      <c r="C48" s="107">
        <v>20783</v>
      </c>
      <c r="D48" s="58">
        <v>75</v>
      </c>
      <c r="E48" s="60">
        <v>0.36087186642929298</v>
      </c>
      <c r="F48" s="62">
        <v>43</v>
      </c>
      <c r="G48" s="60">
        <v>0.20689987008612801</v>
      </c>
      <c r="H48" s="62">
        <v>719</v>
      </c>
      <c r="I48" s="60">
        <v>3.45955829283549</v>
      </c>
      <c r="J48" s="62">
        <v>13672</v>
      </c>
      <c r="K48" s="60">
        <v>65.784535437617293</v>
      </c>
      <c r="L48" s="62">
        <v>5791</v>
      </c>
      <c r="M48" s="60">
        <v>27.8641197132272</v>
      </c>
      <c r="N48" s="62">
        <v>14</v>
      </c>
      <c r="O48" s="60">
        <v>6.7362748400134703E-2</v>
      </c>
      <c r="P48" s="63">
        <v>469</v>
      </c>
      <c r="Q48" s="59">
        <v>2.2566520714045102</v>
      </c>
      <c r="R48" s="58">
        <v>369</v>
      </c>
      <c r="S48" s="64">
        <v>1.77548958283212</v>
      </c>
      <c r="T48" s="108">
        <v>1219</v>
      </c>
      <c r="U48" s="34">
        <v>100</v>
      </c>
    </row>
    <row r="49" spans="1:21" s="31" customFormat="1" ht="15" customHeight="1" x14ac:dyDescent="0.2">
      <c r="A49" s="26" t="s">
        <v>53</v>
      </c>
      <c r="B49" s="35" t="s">
        <v>44</v>
      </c>
      <c r="C49" s="105">
        <v>1060</v>
      </c>
      <c r="D49" s="52">
        <v>476</v>
      </c>
      <c r="E49" s="53">
        <v>44.905660377358501</v>
      </c>
      <c r="F49" s="54">
        <v>8</v>
      </c>
      <c r="G49" s="53">
        <v>0.75471698113207597</v>
      </c>
      <c r="H49" s="54">
        <v>54</v>
      </c>
      <c r="I49" s="53">
        <v>5.0943396226415096</v>
      </c>
      <c r="J49" s="54">
        <v>69</v>
      </c>
      <c r="K49" s="53">
        <v>6.5094339622641497</v>
      </c>
      <c r="L49" s="54">
        <v>434</v>
      </c>
      <c r="M49" s="53">
        <v>40.943396226415103</v>
      </c>
      <c r="N49" s="66" t="s">
        <v>75</v>
      </c>
      <c r="O49" s="53">
        <v>0.18867924528301899</v>
      </c>
      <c r="P49" s="55">
        <v>17</v>
      </c>
      <c r="Q49" s="51">
        <v>1.60377358490566</v>
      </c>
      <c r="R49" s="52">
        <v>76</v>
      </c>
      <c r="S49" s="56">
        <v>7.1698113207547198</v>
      </c>
      <c r="T49" s="106">
        <v>668</v>
      </c>
      <c r="U49" s="29">
        <v>100</v>
      </c>
    </row>
    <row r="50" spans="1:21" s="31" customFormat="1" ht="15" customHeight="1" x14ac:dyDescent="0.2">
      <c r="A50" s="26" t="s">
        <v>53</v>
      </c>
      <c r="B50" s="32" t="s">
        <v>45</v>
      </c>
      <c r="C50" s="107">
        <v>21865</v>
      </c>
      <c r="D50" s="58">
        <v>29</v>
      </c>
      <c r="E50" s="60">
        <v>0.132632060370455</v>
      </c>
      <c r="F50" s="62">
        <v>102</v>
      </c>
      <c r="G50" s="60">
        <v>0.46649897095815201</v>
      </c>
      <c r="H50" s="62">
        <v>509</v>
      </c>
      <c r="I50" s="60">
        <v>2.3279213354676398</v>
      </c>
      <c r="J50" s="62">
        <v>14274</v>
      </c>
      <c r="K50" s="60">
        <v>65.282414818202597</v>
      </c>
      <c r="L50" s="62">
        <v>6824</v>
      </c>
      <c r="M50" s="60">
        <v>31.209695860964999</v>
      </c>
      <c r="N50" s="62">
        <v>12</v>
      </c>
      <c r="O50" s="60">
        <v>5.4882231877429702E-2</v>
      </c>
      <c r="P50" s="63">
        <v>115</v>
      </c>
      <c r="Q50" s="59">
        <v>0.52595472215870098</v>
      </c>
      <c r="R50" s="58">
        <v>287</v>
      </c>
      <c r="S50" s="64">
        <v>1.3126000457351901</v>
      </c>
      <c r="T50" s="108">
        <v>1802</v>
      </c>
      <c r="U50" s="34">
        <v>99.944506104328497</v>
      </c>
    </row>
    <row r="51" spans="1:21" s="31" customFormat="1" ht="15" customHeight="1" x14ac:dyDescent="0.2">
      <c r="A51" s="26" t="s">
        <v>53</v>
      </c>
      <c r="B51" s="35" t="s">
        <v>21</v>
      </c>
      <c r="C51" s="105">
        <v>69772</v>
      </c>
      <c r="D51" s="52">
        <v>233</v>
      </c>
      <c r="E51" s="53">
        <v>0.33394484893653598</v>
      </c>
      <c r="F51" s="54">
        <v>421</v>
      </c>
      <c r="G51" s="53">
        <v>0.603393911597776</v>
      </c>
      <c r="H51" s="54">
        <v>35226</v>
      </c>
      <c r="I51" s="53">
        <v>50.487301496302202</v>
      </c>
      <c r="J51" s="54">
        <v>24347</v>
      </c>
      <c r="K51" s="53">
        <v>34.895086854325498</v>
      </c>
      <c r="L51" s="54">
        <v>8480</v>
      </c>
      <c r="M51" s="53">
        <v>12.153872613655899</v>
      </c>
      <c r="N51" s="54">
        <v>69</v>
      </c>
      <c r="O51" s="53">
        <v>9.8893538955454899E-2</v>
      </c>
      <c r="P51" s="55">
        <v>996</v>
      </c>
      <c r="Q51" s="51">
        <v>1.4275067362265701</v>
      </c>
      <c r="R51" s="52">
        <v>6990</v>
      </c>
      <c r="S51" s="56">
        <v>10.018345468096101</v>
      </c>
      <c r="T51" s="106">
        <v>8472</v>
      </c>
      <c r="U51" s="29">
        <v>99.988196411709197</v>
      </c>
    </row>
    <row r="52" spans="1:21" s="31" customFormat="1" ht="15" customHeight="1" x14ac:dyDescent="0.2">
      <c r="A52" s="26" t="s">
        <v>53</v>
      </c>
      <c r="B52" s="32" t="s">
        <v>46</v>
      </c>
      <c r="C52" s="107">
        <v>3064</v>
      </c>
      <c r="D52" s="58">
        <v>114</v>
      </c>
      <c r="E52" s="60">
        <v>3.7206266318537899</v>
      </c>
      <c r="F52" s="62">
        <v>20</v>
      </c>
      <c r="G52" s="60">
        <v>0.65274151436031302</v>
      </c>
      <c r="H52" s="62">
        <v>947</v>
      </c>
      <c r="I52" s="60">
        <v>30.9073107049608</v>
      </c>
      <c r="J52" s="62">
        <v>110</v>
      </c>
      <c r="K52" s="60">
        <v>3.5900783289817202</v>
      </c>
      <c r="L52" s="62">
        <v>1742</v>
      </c>
      <c r="M52" s="60">
        <v>56.853785900783301</v>
      </c>
      <c r="N52" s="62">
        <v>79</v>
      </c>
      <c r="O52" s="60">
        <v>2.57832898172324</v>
      </c>
      <c r="P52" s="63">
        <v>52</v>
      </c>
      <c r="Q52" s="59">
        <v>1.69712793733681</v>
      </c>
      <c r="R52" s="58">
        <v>243</v>
      </c>
      <c r="S52" s="64">
        <v>7.9308093994778099</v>
      </c>
      <c r="T52" s="108">
        <v>981</v>
      </c>
      <c r="U52" s="34">
        <v>100</v>
      </c>
    </row>
    <row r="53" spans="1:21" s="31" customFormat="1" ht="15" customHeight="1" x14ac:dyDescent="0.2">
      <c r="A53" s="26" t="s">
        <v>53</v>
      </c>
      <c r="B53" s="35" t="s">
        <v>47</v>
      </c>
      <c r="C53" s="105">
        <v>729</v>
      </c>
      <c r="D53" s="52">
        <v>18</v>
      </c>
      <c r="E53" s="53">
        <v>2.4691358024691401</v>
      </c>
      <c r="F53" s="66" t="s">
        <v>75</v>
      </c>
      <c r="G53" s="53">
        <v>0.27434842249657099</v>
      </c>
      <c r="H53" s="54">
        <v>13</v>
      </c>
      <c r="I53" s="53">
        <v>1.78326474622771</v>
      </c>
      <c r="J53" s="54">
        <v>24</v>
      </c>
      <c r="K53" s="53">
        <v>3.2921810699588501</v>
      </c>
      <c r="L53" s="54">
        <v>662</v>
      </c>
      <c r="M53" s="53">
        <v>90.809327846364894</v>
      </c>
      <c r="N53" s="66" t="s">
        <v>75</v>
      </c>
      <c r="O53" s="53">
        <v>0.27434842249657099</v>
      </c>
      <c r="P53" s="55">
        <v>8</v>
      </c>
      <c r="Q53" s="51">
        <v>1.09739368998628</v>
      </c>
      <c r="R53" s="52">
        <v>12</v>
      </c>
      <c r="S53" s="56">
        <v>1.6460905349794199</v>
      </c>
      <c r="T53" s="106">
        <v>295</v>
      </c>
      <c r="U53" s="29">
        <v>100</v>
      </c>
    </row>
    <row r="54" spans="1:21" s="31" customFormat="1" ht="15" customHeight="1" x14ac:dyDescent="0.2">
      <c r="A54" s="26" t="s">
        <v>53</v>
      </c>
      <c r="B54" s="32" t="s">
        <v>48</v>
      </c>
      <c r="C54" s="107">
        <v>21373</v>
      </c>
      <c r="D54" s="58">
        <v>53</v>
      </c>
      <c r="E54" s="60">
        <v>0.247976418846208</v>
      </c>
      <c r="F54" s="62">
        <v>138</v>
      </c>
      <c r="G54" s="60">
        <v>0.64567444907125804</v>
      </c>
      <c r="H54" s="62">
        <v>1586</v>
      </c>
      <c r="I54" s="60">
        <v>7.4205773639638801</v>
      </c>
      <c r="J54" s="62">
        <v>12063</v>
      </c>
      <c r="K54" s="60">
        <v>56.440368689468002</v>
      </c>
      <c r="L54" s="62">
        <v>6751</v>
      </c>
      <c r="M54" s="60">
        <v>31.586581200580198</v>
      </c>
      <c r="N54" s="62">
        <v>14</v>
      </c>
      <c r="O54" s="60">
        <v>6.5503204978243607E-2</v>
      </c>
      <c r="P54" s="63">
        <v>768</v>
      </c>
      <c r="Q54" s="59">
        <v>3.5933186730922202</v>
      </c>
      <c r="R54" s="58">
        <v>563</v>
      </c>
      <c r="S54" s="64">
        <v>2.63416460019651</v>
      </c>
      <c r="T54" s="108">
        <v>1984</v>
      </c>
      <c r="U54" s="34">
        <v>100</v>
      </c>
    </row>
    <row r="55" spans="1:21" s="31" customFormat="1" ht="15" customHeight="1" x14ac:dyDescent="0.2">
      <c r="A55" s="26" t="s">
        <v>53</v>
      </c>
      <c r="B55" s="35" t="s">
        <v>49</v>
      </c>
      <c r="C55" s="105">
        <v>12040</v>
      </c>
      <c r="D55" s="52">
        <v>425</v>
      </c>
      <c r="E55" s="53">
        <v>3.5299003322259099</v>
      </c>
      <c r="F55" s="54">
        <v>252</v>
      </c>
      <c r="G55" s="53">
        <v>2.0930232558139501</v>
      </c>
      <c r="H55" s="54">
        <v>3017</v>
      </c>
      <c r="I55" s="53">
        <v>25.058139534883701</v>
      </c>
      <c r="J55" s="54">
        <v>1410</v>
      </c>
      <c r="K55" s="53">
        <v>11.7109634551495</v>
      </c>
      <c r="L55" s="54">
        <v>5890</v>
      </c>
      <c r="M55" s="53">
        <v>48.920265780730901</v>
      </c>
      <c r="N55" s="54">
        <v>181</v>
      </c>
      <c r="O55" s="53">
        <v>1.5033222591362101</v>
      </c>
      <c r="P55" s="55">
        <v>865</v>
      </c>
      <c r="Q55" s="51">
        <v>7.1843853820597996</v>
      </c>
      <c r="R55" s="52">
        <v>779</v>
      </c>
      <c r="S55" s="56">
        <v>6.4700996677740896</v>
      </c>
      <c r="T55" s="106">
        <v>2256</v>
      </c>
      <c r="U55" s="29">
        <v>100</v>
      </c>
    </row>
    <row r="56" spans="1:21" s="31" customFormat="1" ht="15" customHeight="1" x14ac:dyDescent="0.2">
      <c r="A56" s="26" t="s">
        <v>53</v>
      </c>
      <c r="B56" s="32" t="s">
        <v>50</v>
      </c>
      <c r="C56" s="107">
        <v>5783</v>
      </c>
      <c r="D56" s="68" t="s">
        <v>75</v>
      </c>
      <c r="E56" s="60">
        <v>3.4584125886218203E-2</v>
      </c>
      <c r="F56" s="62">
        <v>11</v>
      </c>
      <c r="G56" s="60">
        <v>0.19021269237419999</v>
      </c>
      <c r="H56" s="62">
        <v>43</v>
      </c>
      <c r="I56" s="60">
        <v>0.74355870655369205</v>
      </c>
      <c r="J56" s="62">
        <v>772</v>
      </c>
      <c r="K56" s="60">
        <v>13.3494725920802</v>
      </c>
      <c r="L56" s="62">
        <v>4897</v>
      </c>
      <c r="M56" s="60">
        <v>84.679232232405298</v>
      </c>
      <c r="N56" s="61" t="s">
        <v>75</v>
      </c>
      <c r="O56" s="60">
        <v>3.4584125886218203E-2</v>
      </c>
      <c r="P56" s="63">
        <v>56</v>
      </c>
      <c r="Q56" s="59">
        <v>0.96835552481411002</v>
      </c>
      <c r="R56" s="58">
        <v>15</v>
      </c>
      <c r="S56" s="64">
        <v>0.25938094414663698</v>
      </c>
      <c r="T56" s="108">
        <v>733</v>
      </c>
      <c r="U56" s="34">
        <v>100</v>
      </c>
    </row>
    <row r="57" spans="1:21" s="31" customFormat="1" ht="15" customHeight="1" x14ac:dyDescent="0.2">
      <c r="A57" s="26" t="s">
        <v>53</v>
      </c>
      <c r="B57" s="35" t="s">
        <v>22</v>
      </c>
      <c r="C57" s="105">
        <v>11233</v>
      </c>
      <c r="D57" s="52">
        <v>242</v>
      </c>
      <c r="E57" s="53">
        <v>2.1543665984153799</v>
      </c>
      <c r="F57" s="54">
        <v>73</v>
      </c>
      <c r="G57" s="53">
        <v>0.64987091605092095</v>
      </c>
      <c r="H57" s="54">
        <v>1226</v>
      </c>
      <c r="I57" s="53">
        <v>10.9142704531292</v>
      </c>
      <c r="J57" s="54">
        <v>6317</v>
      </c>
      <c r="K57" s="53">
        <v>56.236090091694102</v>
      </c>
      <c r="L57" s="54">
        <v>3145</v>
      </c>
      <c r="M57" s="53">
        <v>27.997863438084199</v>
      </c>
      <c r="N57" s="54">
        <v>4</v>
      </c>
      <c r="O57" s="53">
        <v>3.5609365263064199E-2</v>
      </c>
      <c r="P57" s="55">
        <v>226</v>
      </c>
      <c r="Q57" s="51">
        <v>2.0119291373631301</v>
      </c>
      <c r="R57" s="52">
        <v>406</v>
      </c>
      <c r="S57" s="56">
        <v>3.6143505742010098</v>
      </c>
      <c r="T57" s="106">
        <v>2242</v>
      </c>
      <c r="U57" s="29">
        <v>99.955396966993803</v>
      </c>
    </row>
    <row r="58" spans="1:21" s="31" customFormat="1" ht="15" customHeight="1" thickBot="1" x14ac:dyDescent="0.25">
      <c r="A58" s="26" t="s">
        <v>53</v>
      </c>
      <c r="B58" s="36" t="s">
        <v>51</v>
      </c>
      <c r="C58" s="109">
        <v>717</v>
      </c>
      <c r="D58" s="70">
        <v>58</v>
      </c>
      <c r="E58" s="72">
        <v>8.0892608089260793</v>
      </c>
      <c r="F58" s="74" t="s">
        <v>75</v>
      </c>
      <c r="G58" s="72">
        <v>0.27894002789400302</v>
      </c>
      <c r="H58" s="73">
        <v>127</v>
      </c>
      <c r="I58" s="72">
        <v>17.712691771269199</v>
      </c>
      <c r="J58" s="73">
        <v>25</v>
      </c>
      <c r="K58" s="72">
        <v>3.48675034867503</v>
      </c>
      <c r="L58" s="73">
        <v>484</v>
      </c>
      <c r="M58" s="72">
        <v>67.503486750348699</v>
      </c>
      <c r="N58" s="74" t="s">
        <v>75</v>
      </c>
      <c r="O58" s="72">
        <v>0.27894002789400302</v>
      </c>
      <c r="P58" s="75">
        <v>19</v>
      </c>
      <c r="Q58" s="71">
        <v>2.6499302649930301</v>
      </c>
      <c r="R58" s="70">
        <v>7</v>
      </c>
      <c r="S58" s="76">
        <v>0.97629009762900998</v>
      </c>
      <c r="T58" s="110">
        <v>349</v>
      </c>
      <c r="U58" s="38">
        <v>100</v>
      </c>
    </row>
    <row r="59" spans="1:21" s="31" customFormat="1" ht="15" customHeight="1" x14ac:dyDescent="0.2">
      <c r="A59" s="26"/>
      <c r="B59" s="39"/>
      <c r="C59" s="40"/>
      <c r="D59" s="40"/>
      <c r="E59" s="40"/>
      <c r="F59" s="40"/>
      <c r="G59" s="40"/>
      <c r="H59" s="40"/>
      <c r="I59" s="40"/>
      <c r="J59" s="40"/>
      <c r="K59" s="40"/>
      <c r="L59" s="40"/>
      <c r="M59" s="40"/>
      <c r="N59" s="40"/>
      <c r="O59" s="40"/>
      <c r="P59" s="40"/>
      <c r="Q59" s="40"/>
      <c r="R59" s="41"/>
      <c r="S59" s="30"/>
      <c r="T59" s="40"/>
      <c r="U59" s="40"/>
    </row>
    <row r="60" spans="1:21" s="31" customFormat="1" ht="15" customHeight="1" x14ac:dyDescent="0.2">
      <c r="A60" s="26"/>
      <c r="B60" s="42" t="str">
        <f>CONCATENATE("NOTE: Table reads (for US): Of all ",C69, " public school female students without disabilities who received ", LOWER(A7), ", ",D69," (",TEXT(E7,"0.0"),")% were American Indian or Alaska Native.")</f>
        <v>NOTE: Table reads (for US): Of all 805,619 public school female students without disabilities who received one or more out-of-school suspensions, 11,754 (1.5)% were American Indian or Alaska Native.</v>
      </c>
      <c r="C60" s="41"/>
      <c r="D60" s="40"/>
      <c r="E60" s="40"/>
      <c r="F60" s="40"/>
      <c r="G60" s="40"/>
      <c r="H60" s="40"/>
      <c r="I60" s="40"/>
      <c r="J60" s="40"/>
      <c r="K60" s="40"/>
      <c r="L60" s="40"/>
      <c r="M60" s="40"/>
      <c r="N60" s="40"/>
      <c r="O60" s="40"/>
      <c r="P60" s="40"/>
      <c r="Q60" s="40"/>
      <c r="R60" s="41"/>
      <c r="S60" s="30"/>
      <c r="T60" s="40"/>
      <c r="U60" s="40"/>
    </row>
    <row r="61" spans="1:21" s="31" customFormat="1" ht="15" customHeight="1" x14ac:dyDescent="0.2">
      <c r="A61" s="26"/>
      <c r="B61" s="42" t="s">
        <v>74</v>
      </c>
      <c r="C61" s="41"/>
      <c r="D61" s="41"/>
      <c r="E61" s="41"/>
      <c r="F61" s="41"/>
      <c r="G61" s="41"/>
      <c r="H61" s="40"/>
      <c r="I61" s="40"/>
      <c r="J61" s="40"/>
      <c r="K61" s="40"/>
      <c r="L61" s="40"/>
      <c r="M61" s="40"/>
      <c r="N61" s="40"/>
      <c r="O61" s="40"/>
      <c r="P61" s="40"/>
      <c r="Q61" s="40"/>
      <c r="R61" s="40"/>
      <c r="S61" s="40"/>
      <c r="T61" s="40"/>
      <c r="U61" s="40"/>
    </row>
    <row r="62" spans="1:21" s="45" customFormat="1" ht="14.1" customHeight="1" x14ac:dyDescent="0.2">
      <c r="A62" s="48"/>
      <c r="B62" s="30" t="s">
        <v>76</v>
      </c>
      <c r="C62" s="31"/>
      <c r="D62" s="31"/>
      <c r="E62" s="43"/>
      <c r="F62" s="43"/>
      <c r="G62" s="43"/>
      <c r="H62" s="43"/>
      <c r="I62" s="43"/>
      <c r="J62" s="43"/>
      <c r="K62" s="44"/>
      <c r="L62" s="44"/>
      <c r="M62" s="44"/>
      <c r="N62" s="44"/>
      <c r="O62" s="44"/>
      <c r="P62" s="44"/>
      <c r="Q62" s="44"/>
      <c r="R62" s="44"/>
      <c r="S62" s="44"/>
      <c r="T62" s="44"/>
      <c r="U62" s="44"/>
    </row>
    <row r="63" spans="1:21" ht="15" customHeight="1" x14ac:dyDescent="0.2">
      <c r="A63" s="48"/>
      <c r="B63" s="2"/>
      <c r="C63" s="81"/>
      <c r="R63" s="81"/>
      <c r="S63" s="82"/>
    </row>
    <row r="64" spans="1:21" ht="15" customHeight="1" x14ac:dyDescent="0.2">
      <c r="A64" s="48"/>
      <c r="B64" s="2"/>
      <c r="C64" s="81"/>
      <c r="R64" s="44"/>
      <c r="S64" s="44"/>
      <c r="T64" s="44"/>
      <c r="U64" s="44"/>
    </row>
    <row r="65" spans="1:21" ht="15" customHeight="1" x14ac:dyDescent="0.2">
      <c r="A65" s="48"/>
      <c r="B65" s="2"/>
      <c r="C65" s="81"/>
      <c r="R65" s="44"/>
      <c r="S65" s="44"/>
      <c r="T65" s="44"/>
      <c r="U65" s="44"/>
    </row>
    <row r="66" spans="1:21" ht="15" customHeight="1" x14ac:dyDescent="0.2">
      <c r="A66" s="48"/>
      <c r="B66" s="2"/>
      <c r="C66" s="81"/>
      <c r="R66" s="44"/>
      <c r="S66" s="44"/>
      <c r="T66" s="44"/>
      <c r="U66" s="44"/>
    </row>
    <row r="67" spans="1:21" ht="15" customHeight="1" x14ac:dyDescent="0.2">
      <c r="A67" s="48"/>
      <c r="B67" s="2"/>
      <c r="C67" s="81"/>
      <c r="R67" s="44"/>
      <c r="S67" s="44"/>
      <c r="T67" s="44"/>
      <c r="U67" s="44"/>
    </row>
    <row r="68" spans="1:21" ht="15" customHeight="1" x14ac:dyDescent="0.2">
      <c r="A68" s="48"/>
      <c r="B68" s="2"/>
      <c r="C68" s="81"/>
      <c r="R68" s="44"/>
      <c r="S68" s="44"/>
      <c r="T68" s="44"/>
      <c r="U68" s="44"/>
    </row>
    <row r="69" spans="1:21" s="46" customFormat="1" ht="15" customHeight="1" x14ac:dyDescent="0.2">
      <c r="B69" s="111"/>
      <c r="C69" s="112" t="str">
        <f>IF(ISTEXT(C7),LEFT(C7,3),TEXT(C7,"#,##0"))</f>
        <v>805,619</v>
      </c>
      <c r="D69" s="112" t="str">
        <f>IF(ISTEXT(D7),LEFT(D7,3),TEXT(D7,"#,##0"))</f>
        <v>11,754</v>
      </c>
      <c r="E69" s="1"/>
      <c r="F69" s="1"/>
      <c r="G69" s="1"/>
      <c r="H69" s="1"/>
      <c r="I69" s="1"/>
      <c r="J69" s="1"/>
      <c r="K69" s="1"/>
      <c r="L69" s="1"/>
      <c r="M69" s="1"/>
      <c r="N69" s="1"/>
      <c r="O69" s="1"/>
      <c r="P69" s="1"/>
      <c r="Q69" s="1"/>
      <c r="R69" s="113"/>
      <c r="S69" s="113"/>
      <c r="T69" s="113"/>
      <c r="U69" s="113"/>
    </row>
    <row r="70" spans="1:21" ht="15" customHeight="1" x14ac:dyDescent="0.2">
      <c r="A70" s="48"/>
      <c r="B70" s="2"/>
      <c r="C70" s="81"/>
      <c r="R70" s="44"/>
      <c r="S70" s="44"/>
      <c r="T70" s="44"/>
      <c r="U70" s="44"/>
    </row>
    <row r="71" spans="1:21" ht="15" customHeight="1" x14ac:dyDescent="0.2">
      <c r="A71" s="48"/>
      <c r="B71" s="2"/>
      <c r="C71" s="81"/>
      <c r="R71" s="44"/>
      <c r="S71" s="44"/>
      <c r="T71" s="44"/>
      <c r="U71" s="44"/>
    </row>
    <row r="72" spans="1:21" ht="15" customHeight="1" x14ac:dyDescent="0.2">
      <c r="A72" s="48"/>
      <c r="B72" s="2"/>
      <c r="C72" s="81"/>
      <c r="R72" s="44"/>
      <c r="S72" s="44"/>
      <c r="T72" s="44"/>
      <c r="U72" s="44"/>
    </row>
    <row r="73" spans="1:21" ht="15" customHeight="1" x14ac:dyDescent="0.2">
      <c r="A73" s="48"/>
      <c r="B73" s="2"/>
      <c r="C73" s="81"/>
      <c r="R73" s="44"/>
      <c r="S73" s="44"/>
      <c r="T73" s="44"/>
      <c r="U73" s="44"/>
    </row>
    <row r="74" spans="1:21" ht="15" customHeight="1" x14ac:dyDescent="0.2">
      <c r="A74" s="48"/>
      <c r="B74" s="2"/>
      <c r="C74" s="81"/>
      <c r="R74" s="44"/>
      <c r="S74" s="44"/>
      <c r="T74" s="44"/>
      <c r="U74" s="44"/>
    </row>
    <row r="75" spans="1:21" ht="15" customHeight="1" x14ac:dyDescent="0.2">
      <c r="A75" s="48"/>
      <c r="B75" s="2"/>
      <c r="C75" s="81"/>
      <c r="R75" s="44"/>
      <c r="S75" s="44"/>
      <c r="T75" s="44"/>
      <c r="U75" s="44"/>
    </row>
    <row r="76" spans="1:21" ht="15" customHeight="1" x14ac:dyDescent="0.2">
      <c r="A76" s="48"/>
      <c r="B76" s="2"/>
      <c r="C76" s="81"/>
      <c r="R76" s="44"/>
      <c r="S76" s="44"/>
      <c r="T76" s="44"/>
      <c r="U76" s="44"/>
    </row>
    <row r="77" spans="1:21" ht="15" customHeight="1" x14ac:dyDescent="0.2">
      <c r="A77" s="48"/>
      <c r="B77" s="2"/>
      <c r="C77" s="81"/>
      <c r="R77" s="44"/>
      <c r="S77" s="44"/>
      <c r="T77" s="44"/>
      <c r="U77" s="44"/>
    </row>
    <row r="78" spans="1:21" ht="15" customHeight="1" x14ac:dyDescent="0.2">
      <c r="A78" s="48"/>
      <c r="B78" s="2"/>
      <c r="C78" s="81"/>
      <c r="R78" s="44"/>
      <c r="S78" s="44"/>
      <c r="T78" s="44"/>
      <c r="U78" s="44"/>
    </row>
    <row r="79" spans="1:21" ht="15" customHeight="1" x14ac:dyDescent="0.2">
      <c r="A79" s="48"/>
      <c r="B79" s="2"/>
      <c r="C79" s="81"/>
      <c r="R79" s="44"/>
      <c r="S79" s="44"/>
      <c r="T79" s="44"/>
      <c r="U79" s="44"/>
    </row>
    <row r="80" spans="1:21" ht="15" customHeight="1" x14ac:dyDescent="0.2">
      <c r="A80" s="48"/>
      <c r="B80" s="2"/>
      <c r="C80" s="81"/>
      <c r="R80" s="44"/>
      <c r="S80" s="44"/>
      <c r="T80" s="44"/>
      <c r="U80" s="44"/>
    </row>
    <row r="81" spans="1:21" ht="15" customHeight="1" x14ac:dyDescent="0.2">
      <c r="A81" s="48"/>
      <c r="B81" s="2"/>
      <c r="C81" s="81"/>
      <c r="R81" s="44"/>
      <c r="S81" s="44"/>
      <c r="T81" s="44"/>
      <c r="U81" s="44"/>
    </row>
    <row r="82" spans="1:21" ht="15" customHeight="1" x14ac:dyDescent="0.2">
      <c r="A82" s="48"/>
      <c r="B82" s="2"/>
      <c r="C82" s="81"/>
      <c r="R82" s="44"/>
      <c r="S82" s="44"/>
      <c r="T82" s="44"/>
      <c r="U82" s="44"/>
    </row>
    <row r="83" spans="1:21" ht="15" customHeight="1" x14ac:dyDescent="0.2">
      <c r="A83" s="48"/>
      <c r="B83" s="2"/>
      <c r="C83" s="81"/>
      <c r="R83" s="44"/>
      <c r="S83" s="44"/>
      <c r="T83" s="44"/>
      <c r="U83" s="44"/>
    </row>
    <row r="84" spans="1:21" ht="15" customHeight="1" x14ac:dyDescent="0.2">
      <c r="A84" s="48"/>
      <c r="B84" s="2"/>
      <c r="C84" s="81"/>
      <c r="R84" s="44"/>
      <c r="S84" s="44"/>
      <c r="T84" s="44"/>
      <c r="U84" s="44"/>
    </row>
    <row r="85" spans="1:21" ht="15" customHeight="1" x14ac:dyDescent="0.2">
      <c r="A85" s="48"/>
      <c r="B85" s="2"/>
      <c r="C85" s="81"/>
      <c r="R85" s="44"/>
      <c r="S85" s="44"/>
      <c r="T85" s="44"/>
      <c r="U85" s="44"/>
    </row>
    <row r="86" spans="1:21" ht="15" customHeight="1" x14ac:dyDescent="0.2">
      <c r="A86" s="48"/>
      <c r="B86" s="2"/>
      <c r="C86" s="81"/>
      <c r="R86" s="44"/>
      <c r="S86" s="44"/>
      <c r="T86" s="44"/>
      <c r="U86" s="44"/>
    </row>
    <row r="87" spans="1:21" ht="15" customHeight="1" x14ac:dyDescent="0.2">
      <c r="A87" s="48"/>
      <c r="B87" s="2"/>
      <c r="C87" s="81"/>
      <c r="R87" s="44"/>
      <c r="S87" s="44"/>
      <c r="T87" s="44"/>
      <c r="U87" s="44"/>
    </row>
    <row r="88" spans="1:21" ht="15" customHeight="1" x14ac:dyDescent="0.2">
      <c r="R88" s="44"/>
      <c r="S88" s="44"/>
      <c r="T88" s="44"/>
      <c r="U88" s="44"/>
    </row>
    <row r="89" spans="1:21" ht="15" customHeight="1" x14ac:dyDescent="0.2">
      <c r="R89" s="44"/>
      <c r="S89" s="44"/>
      <c r="T89" s="44"/>
      <c r="U89" s="44"/>
    </row>
    <row r="90" spans="1:21" ht="15" customHeight="1" x14ac:dyDescent="0.2">
      <c r="R90" s="44"/>
      <c r="S90" s="44"/>
      <c r="T90" s="44"/>
      <c r="U90" s="44"/>
    </row>
    <row r="91" spans="1:21" ht="15" customHeight="1" x14ac:dyDescent="0.2">
      <c r="R91" s="44"/>
      <c r="S91" s="44"/>
      <c r="T91" s="44"/>
      <c r="U91" s="44"/>
    </row>
    <row r="92" spans="1:21" ht="15" customHeight="1" x14ac:dyDescent="0.2">
      <c r="R92" s="44"/>
      <c r="S92" s="44"/>
      <c r="T92" s="44"/>
      <c r="U92" s="44"/>
    </row>
    <row r="93" spans="1:21" ht="15" customHeight="1" x14ac:dyDescent="0.2">
      <c r="R93" s="44"/>
      <c r="S93" s="44"/>
      <c r="T93" s="44"/>
      <c r="U93" s="44"/>
    </row>
    <row r="94" spans="1:21" ht="15" customHeight="1" x14ac:dyDescent="0.2">
      <c r="R94" s="44"/>
      <c r="S94" s="44"/>
      <c r="T94" s="44"/>
      <c r="U94" s="44"/>
    </row>
    <row r="95" spans="1:21" ht="15" customHeight="1" x14ac:dyDescent="0.2">
      <c r="R95" s="44"/>
      <c r="S95" s="44"/>
      <c r="T95" s="44"/>
      <c r="U95" s="44"/>
    </row>
    <row r="96" spans="1:21" ht="15" customHeight="1" x14ac:dyDescent="0.2">
      <c r="R96" s="44"/>
      <c r="S96" s="44"/>
      <c r="T96" s="44"/>
      <c r="U96" s="44"/>
    </row>
    <row r="97" spans="18:21" s="48" customFormat="1" ht="15" customHeight="1" x14ac:dyDescent="0.2">
      <c r="R97" s="44"/>
      <c r="S97" s="44"/>
      <c r="T97" s="44"/>
      <c r="U97" s="44"/>
    </row>
    <row r="98" spans="18:21" s="48" customFormat="1" ht="15" customHeight="1" x14ac:dyDescent="0.2">
      <c r="R98" s="44"/>
      <c r="S98" s="44"/>
      <c r="T98" s="44"/>
      <c r="U98" s="44"/>
    </row>
    <row r="99" spans="18:21" s="48" customFormat="1" ht="15" customHeight="1" x14ac:dyDescent="0.2">
      <c r="R99" s="44"/>
      <c r="S99" s="44"/>
      <c r="T99" s="44"/>
      <c r="U99" s="44"/>
    </row>
    <row r="100" spans="18:21" s="48" customFormat="1" ht="15" customHeight="1" x14ac:dyDescent="0.2">
      <c r="R100" s="44"/>
      <c r="S100" s="44"/>
      <c r="T100" s="44"/>
      <c r="U100" s="44"/>
    </row>
    <row r="101" spans="18:21" s="48" customFormat="1" ht="15" customHeight="1" x14ac:dyDescent="0.2">
      <c r="R101" s="44"/>
      <c r="S101" s="44"/>
      <c r="T101" s="44"/>
      <c r="U101" s="44"/>
    </row>
    <row r="102" spans="18:21" s="48" customFormat="1" ht="15" customHeight="1" x14ac:dyDescent="0.2">
      <c r="R102" s="44"/>
      <c r="S102" s="44"/>
      <c r="T102" s="44"/>
      <c r="U102" s="44"/>
    </row>
    <row r="103" spans="18:21" s="48" customFormat="1" ht="15" customHeight="1" x14ac:dyDescent="0.2">
      <c r="R103" s="44"/>
      <c r="S103" s="44"/>
      <c r="T103" s="44"/>
      <c r="U103" s="44"/>
    </row>
    <row r="104" spans="18:21" s="48" customFormat="1" ht="15" customHeight="1" x14ac:dyDescent="0.2">
      <c r="R104" s="44"/>
      <c r="S104" s="44"/>
      <c r="T104" s="44"/>
      <c r="U104" s="44"/>
    </row>
    <row r="105" spans="18:21" s="48" customFormat="1" ht="15" customHeight="1" x14ac:dyDescent="0.2">
      <c r="R105" s="44"/>
      <c r="S105" s="44"/>
      <c r="T105" s="44"/>
      <c r="U105" s="44"/>
    </row>
    <row r="106" spans="18:21" s="48" customFormat="1" ht="15" customHeight="1" x14ac:dyDescent="0.2">
      <c r="R106" s="44"/>
      <c r="S106" s="44"/>
      <c r="T106" s="44"/>
      <c r="U106" s="44"/>
    </row>
    <row r="107" spans="18:21" s="48" customFormat="1" ht="15" customHeight="1" x14ac:dyDescent="0.2">
      <c r="R107" s="44"/>
      <c r="S107" s="44"/>
      <c r="T107" s="44"/>
      <c r="U107" s="44"/>
    </row>
    <row r="108" spans="18:21" s="48" customFormat="1" ht="15" customHeight="1" x14ac:dyDescent="0.2">
      <c r="R108" s="44"/>
      <c r="S108" s="44"/>
      <c r="T108" s="44"/>
      <c r="U108" s="44"/>
    </row>
    <row r="109" spans="18:21" s="48" customFormat="1" ht="15" customHeight="1" x14ac:dyDescent="0.2">
      <c r="R109" s="44"/>
      <c r="S109" s="44"/>
      <c r="T109" s="44"/>
      <c r="U109" s="44"/>
    </row>
    <row r="110" spans="18:21" s="48" customFormat="1" ht="15" customHeight="1" x14ac:dyDescent="0.2">
      <c r="R110" s="44"/>
      <c r="S110" s="44"/>
      <c r="T110" s="44"/>
      <c r="U110" s="44"/>
    </row>
  </sheetData>
  <mergeCells count="13">
    <mergeCell ref="L5:M5"/>
    <mergeCell ref="N5:O5"/>
    <mergeCell ref="P5:Q5"/>
    <mergeCell ref="B4:B5"/>
    <mergeCell ref="C4:C5"/>
    <mergeCell ref="D4:Q4"/>
    <mergeCell ref="R4:S5"/>
    <mergeCell ref="T4:T5"/>
    <mergeCell ref="U4:U5"/>
    <mergeCell ref="D5:E5"/>
    <mergeCell ref="F5:G5"/>
    <mergeCell ref="H5:I5"/>
    <mergeCell ref="J5:K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1"/>
  <sheetViews>
    <sheetView workbookViewId="0">
      <selection sqref="A1:XFD1048576"/>
    </sheetView>
  </sheetViews>
  <sheetFormatPr defaultColWidth="10.140625" defaultRowHeight="14.25"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students with and without disabilities receiving ",LOWER(A7), " by race/ethnicity, by state: School Year 2011-12")</f>
        <v>Number and percentage of public school students with and without disabilities receiving one or more out-of-school suspensions by race/ethnicity, by state: School Year 2011-12</v>
      </c>
      <c r="C2" s="9"/>
      <c r="D2" s="9"/>
      <c r="E2" s="9"/>
      <c r="F2" s="9"/>
      <c r="G2" s="9"/>
      <c r="H2" s="9"/>
      <c r="I2" s="9"/>
      <c r="J2" s="9"/>
      <c r="K2" s="9"/>
      <c r="L2" s="9"/>
      <c r="M2" s="9"/>
      <c r="N2" s="9"/>
      <c r="O2" s="9"/>
      <c r="P2" s="9"/>
      <c r="Q2" s="9"/>
      <c r="R2" s="10"/>
      <c r="S2" s="10"/>
      <c r="T2" s="9"/>
      <c r="U2" s="9"/>
      <c r="V2" s="11"/>
    </row>
    <row r="3" spans="1:25" s="117" customFormat="1" ht="15" customHeight="1" thickBot="1" x14ac:dyDescent="0.25">
      <c r="A3" s="113"/>
      <c r="B3" s="114"/>
      <c r="C3" s="115"/>
      <c r="D3" s="115"/>
      <c r="E3" s="115"/>
      <c r="F3" s="115"/>
      <c r="G3" s="115"/>
      <c r="H3" s="115"/>
      <c r="I3" s="115"/>
      <c r="J3" s="115"/>
      <c r="K3" s="115"/>
      <c r="L3" s="115"/>
      <c r="M3" s="115"/>
      <c r="N3" s="115"/>
      <c r="O3" s="115"/>
      <c r="P3" s="115"/>
      <c r="Q3" s="115"/>
      <c r="R3" s="115"/>
      <c r="S3" s="115"/>
      <c r="T3" s="115"/>
      <c r="U3" s="115"/>
      <c r="V3" s="115"/>
      <c r="W3" s="116"/>
      <c r="X3" s="115"/>
      <c r="Y3" s="115"/>
    </row>
    <row r="4" spans="1:25" s="16" customFormat="1" ht="24.95" customHeight="1" x14ac:dyDescent="0.2">
      <c r="A4" s="15"/>
      <c r="B4" s="83" t="s">
        <v>0</v>
      </c>
      <c r="C4" s="118" t="s">
        <v>83</v>
      </c>
      <c r="D4" s="87" t="s">
        <v>55</v>
      </c>
      <c r="E4" s="88"/>
      <c r="F4" s="87" t="s">
        <v>84</v>
      </c>
      <c r="G4" s="88"/>
      <c r="H4" s="91" t="s">
        <v>85</v>
      </c>
      <c r="I4" s="92"/>
      <c r="J4" s="92"/>
      <c r="K4" s="92"/>
      <c r="L4" s="92"/>
      <c r="M4" s="92"/>
      <c r="N4" s="92"/>
      <c r="O4" s="92"/>
      <c r="P4" s="92"/>
      <c r="Q4" s="92"/>
      <c r="R4" s="92"/>
      <c r="S4" s="92"/>
      <c r="T4" s="92"/>
      <c r="U4" s="93"/>
      <c r="V4" s="87" t="s">
        <v>86</v>
      </c>
      <c r="W4" s="88"/>
      <c r="X4" s="94" t="s">
        <v>59</v>
      </c>
      <c r="Y4" s="96" t="s">
        <v>60</v>
      </c>
    </row>
    <row r="5" spans="1:25" s="16" customFormat="1" ht="24.95" customHeight="1" x14ac:dyDescent="0.2">
      <c r="A5" s="15"/>
      <c r="B5" s="84"/>
      <c r="C5" s="119"/>
      <c r="D5" s="89"/>
      <c r="E5" s="90"/>
      <c r="F5" s="89"/>
      <c r="G5" s="90"/>
      <c r="H5" s="98" t="s">
        <v>61</v>
      </c>
      <c r="I5" s="99"/>
      <c r="J5" s="100" t="s">
        <v>62</v>
      </c>
      <c r="K5" s="99"/>
      <c r="L5" s="101" t="s">
        <v>63</v>
      </c>
      <c r="M5" s="99"/>
      <c r="N5" s="101" t="s">
        <v>64</v>
      </c>
      <c r="O5" s="99"/>
      <c r="P5" s="101" t="s">
        <v>65</v>
      </c>
      <c r="Q5" s="99"/>
      <c r="R5" s="101" t="s">
        <v>66</v>
      </c>
      <c r="S5" s="99"/>
      <c r="T5" s="101" t="s">
        <v>67</v>
      </c>
      <c r="U5" s="102"/>
      <c r="V5" s="89"/>
      <c r="W5" s="90"/>
      <c r="X5" s="95"/>
      <c r="Y5" s="97"/>
    </row>
    <row r="6" spans="1:25" s="16" customFormat="1" ht="15" customHeight="1" thickBot="1" x14ac:dyDescent="0.25">
      <c r="A6" s="15"/>
      <c r="B6" s="17"/>
      <c r="C6" s="120"/>
      <c r="D6" s="19" t="s">
        <v>68</v>
      </c>
      <c r="E6" s="20" t="s">
        <v>69</v>
      </c>
      <c r="F6" s="19" t="s">
        <v>68</v>
      </c>
      <c r="G6" s="20" t="s">
        <v>69</v>
      </c>
      <c r="H6" s="19" t="s">
        <v>68</v>
      </c>
      <c r="I6" s="21" t="s">
        <v>70</v>
      </c>
      <c r="J6" s="22" t="s">
        <v>68</v>
      </c>
      <c r="K6" s="21" t="s">
        <v>70</v>
      </c>
      <c r="L6" s="22" t="s">
        <v>68</v>
      </c>
      <c r="M6" s="21" t="s">
        <v>70</v>
      </c>
      <c r="N6" s="22" t="s">
        <v>68</v>
      </c>
      <c r="O6" s="21" t="s">
        <v>70</v>
      </c>
      <c r="P6" s="22" t="s">
        <v>68</v>
      </c>
      <c r="Q6" s="21" t="s">
        <v>70</v>
      </c>
      <c r="R6" s="22" t="s">
        <v>68</v>
      </c>
      <c r="S6" s="21" t="s">
        <v>70</v>
      </c>
      <c r="T6" s="22" t="s">
        <v>68</v>
      </c>
      <c r="U6" s="23" t="s">
        <v>70</v>
      </c>
      <c r="V6" s="22" t="s">
        <v>68</v>
      </c>
      <c r="W6" s="20" t="s">
        <v>69</v>
      </c>
      <c r="X6" s="24"/>
      <c r="Y6" s="25"/>
    </row>
    <row r="7" spans="1:25" s="31" customFormat="1" ht="15" customHeight="1" x14ac:dyDescent="0.2">
      <c r="A7" s="26" t="s">
        <v>53</v>
      </c>
      <c r="B7" s="27" t="s">
        <v>52</v>
      </c>
      <c r="C7" s="49">
        <v>3172403</v>
      </c>
      <c r="D7" s="50">
        <v>31109</v>
      </c>
      <c r="E7" s="51">
        <v>0.98061311882506697</v>
      </c>
      <c r="F7" s="50">
        <v>3141294</v>
      </c>
      <c r="G7" s="51">
        <v>99.019386881174896</v>
      </c>
      <c r="H7" s="52">
        <v>44549</v>
      </c>
      <c r="I7" s="53">
        <v>1.41817352976194</v>
      </c>
      <c r="J7" s="54">
        <v>34526</v>
      </c>
      <c r="K7" s="53">
        <v>1.0991011984233201</v>
      </c>
      <c r="L7" s="54">
        <v>688774</v>
      </c>
      <c r="M7" s="53">
        <v>21.9264417784518</v>
      </c>
      <c r="N7" s="54">
        <v>1200401</v>
      </c>
      <c r="O7" s="53">
        <v>38.213583319485501</v>
      </c>
      <c r="P7" s="54">
        <v>1084048</v>
      </c>
      <c r="Q7" s="53">
        <v>34.509600183873303</v>
      </c>
      <c r="R7" s="54">
        <v>8258</v>
      </c>
      <c r="S7" s="53">
        <v>0.26288529504083302</v>
      </c>
      <c r="T7" s="55">
        <v>80738</v>
      </c>
      <c r="U7" s="51">
        <v>2.57021469496329</v>
      </c>
      <c r="V7" s="50">
        <v>199652</v>
      </c>
      <c r="W7" s="56">
        <v>6.29339967210975</v>
      </c>
      <c r="X7" s="28">
        <v>95635</v>
      </c>
      <c r="Y7" s="29">
        <v>99.789825900559407</v>
      </c>
    </row>
    <row r="8" spans="1:25" s="31" customFormat="1" ht="15" customHeight="1" x14ac:dyDescent="0.2">
      <c r="A8" s="26" t="s">
        <v>53</v>
      </c>
      <c r="B8" s="32" t="s">
        <v>24</v>
      </c>
      <c r="C8" s="57">
        <v>71851</v>
      </c>
      <c r="D8" s="58">
        <v>134</v>
      </c>
      <c r="E8" s="59">
        <v>0.186497056408401</v>
      </c>
      <c r="F8" s="58">
        <v>71717</v>
      </c>
      <c r="G8" s="59">
        <v>99.813502943591601</v>
      </c>
      <c r="H8" s="58">
        <v>394</v>
      </c>
      <c r="I8" s="60">
        <v>0.54938159711086598</v>
      </c>
      <c r="J8" s="62">
        <v>189</v>
      </c>
      <c r="K8" s="60">
        <v>0.26353584226891802</v>
      </c>
      <c r="L8" s="62">
        <v>1294</v>
      </c>
      <c r="M8" s="60">
        <v>1.80431417934381</v>
      </c>
      <c r="N8" s="62">
        <v>45750</v>
      </c>
      <c r="O8" s="60">
        <v>63.792406263507999</v>
      </c>
      <c r="P8" s="62">
        <v>23638</v>
      </c>
      <c r="Q8" s="60">
        <v>32.960107087580298</v>
      </c>
      <c r="R8" s="62">
        <v>22</v>
      </c>
      <c r="S8" s="60">
        <v>3.0676129787916399E-2</v>
      </c>
      <c r="T8" s="63">
        <v>430</v>
      </c>
      <c r="U8" s="59">
        <v>0.59957890040018402</v>
      </c>
      <c r="V8" s="58">
        <v>392</v>
      </c>
      <c r="W8" s="64">
        <v>0.54557347844845605</v>
      </c>
      <c r="X8" s="33">
        <v>1432</v>
      </c>
      <c r="Y8" s="34">
        <v>100</v>
      </c>
    </row>
    <row r="9" spans="1:25" s="31" customFormat="1" ht="15" customHeight="1" x14ac:dyDescent="0.2">
      <c r="A9" s="26" t="s">
        <v>53</v>
      </c>
      <c r="B9" s="35" t="s">
        <v>25</v>
      </c>
      <c r="C9" s="49">
        <v>6677</v>
      </c>
      <c r="D9" s="52">
        <v>48</v>
      </c>
      <c r="E9" s="51">
        <v>0.71888572712295895</v>
      </c>
      <c r="F9" s="52">
        <v>6629</v>
      </c>
      <c r="G9" s="51">
        <v>99.281114272877005</v>
      </c>
      <c r="H9" s="52">
        <v>2511</v>
      </c>
      <c r="I9" s="53">
        <v>37.879016442902397</v>
      </c>
      <c r="J9" s="54">
        <v>165</v>
      </c>
      <c r="K9" s="53">
        <v>2.4890632071202301</v>
      </c>
      <c r="L9" s="54">
        <v>389</v>
      </c>
      <c r="M9" s="53">
        <v>5.86815507618042</v>
      </c>
      <c r="N9" s="54">
        <v>422</v>
      </c>
      <c r="O9" s="53">
        <v>6.3659677176044704</v>
      </c>
      <c r="P9" s="54">
        <v>2474</v>
      </c>
      <c r="Q9" s="53">
        <v>37.320862875245098</v>
      </c>
      <c r="R9" s="54">
        <v>191</v>
      </c>
      <c r="S9" s="53">
        <v>2.8812792276361399</v>
      </c>
      <c r="T9" s="55">
        <v>477</v>
      </c>
      <c r="U9" s="51">
        <v>7.1956554533112103</v>
      </c>
      <c r="V9" s="52">
        <v>1483</v>
      </c>
      <c r="W9" s="56">
        <v>22.210573610903101</v>
      </c>
      <c r="X9" s="28">
        <v>493</v>
      </c>
      <c r="Y9" s="29">
        <v>100</v>
      </c>
    </row>
    <row r="10" spans="1:25" s="31" customFormat="1" ht="15" customHeight="1" x14ac:dyDescent="0.2">
      <c r="A10" s="26" t="s">
        <v>53</v>
      </c>
      <c r="B10" s="32" t="s">
        <v>1</v>
      </c>
      <c r="C10" s="57">
        <v>66746</v>
      </c>
      <c r="D10" s="58">
        <v>419</v>
      </c>
      <c r="E10" s="59">
        <v>0.62775297396098595</v>
      </c>
      <c r="F10" s="58">
        <v>66327</v>
      </c>
      <c r="G10" s="59">
        <v>99.372247026039005</v>
      </c>
      <c r="H10" s="58">
        <v>5766</v>
      </c>
      <c r="I10" s="60">
        <v>8.6932923243927807</v>
      </c>
      <c r="J10" s="62">
        <v>615</v>
      </c>
      <c r="K10" s="60">
        <v>0.927224207336379</v>
      </c>
      <c r="L10" s="62">
        <v>29877</v>
      </c>
      <c r="M10" s="60">
        <v>45.045004296892699</v>
      </c>
      <c r="N10" s="62">
        <v>7183</v>
      </c>
      <c r="O10" s="60">
        <v>10.8296772053613</v>
      </c>
      <c r="P10" s="62">
        <v>21371</v>
      </c>
      <c r="Q10" s="60">
        <v>32.220664284529697</v>
      </c>
      <c r="R10" s="62">
        <v>188</v>
      </c>
      <c r="S10" s="60">
        <v>0.28344414793372202</v>
      </c>
      <c r="T10" s="63">
        <v>1327</v>
      </c>
      <c r="U10" s="59">
        <v>2.0006935335534499</v>
      </c>
      <c r="V10" s="58">
        <v>3356</v>
      </c>
      <c r="W10" s="64">
        <v>5.0280166601743899</v>
      </c>
      <c r="X10" s="33">
        <v>1920</v>
      </c>
      <c r="Y10" s="34">
        <v>99.7916666666667</v>
      </c>
    </row>
    <row r="11" spans="1:25" s="31" customFormat="1" ht="15" customHeight="1" x14ac:dyDescent="0.2">
      <c r="A11" s="26" t="s">
        <v>53</v>
      </c>
      <c r="B11" s="35" t="s">
        <v>26</v>
      </c>
      <c r="C11" s="49">
        <v>36461</v>
      </c>
      <c r="D11" s="52">
        <v>324</v>
      </c>
      <c r="E11" s="51">
        <v>0.88862071802748099</v>
      </c>
      <c r="F11" s="52">
        <v>36137</v>
      </c>
      <c r="G11" s="51">
        <v>99.111379281972503</v>
      </c>
      <c r="H11" s="52">
        <v>147</v>
      </c>
      <c r="I11" s="53">
        <v>0.40678528931565999</v>
      </c>
      <c r="J11" s="54">
        <v>138</v>
      </c>
      <c r="K11" s="53">
        <v>0.38188006752082398</v>
      </c>
      <c r="L11" s="54">
        <v>2302</v>
      </c>
      <c r="M11" s="53">
        <v>6.3702022857459104</v>
      </c>
      <c r="N11" s="54">
        <v>18185</v>
      </c>
      <c r="O11" s="53">
        <v>50.322384259899799</v>
      </c>
      <c r="P11" s="54">
        <v>14912</v>
      </c>
      <c r="Q11" s="53">
        <v>41.265185267177699</v>
      </c>
      <c r="R11" s="54">
        <v>162</v>
      </c>
      <c r="S11" s="53">
        <v>0.44829399230705402</v>
      </c>
      <c r="T11" s="55">
        <v>291</v>
      </c>
      <c r="U11" s="51">
        <v>0.80526883803304095</v>
      </c>
      <c r="V11" s="52">
        <v>1297</v>
      </c>
      <c r="W11" s="56">
        <v>3.55722552864705</v>
      </c>
      <c r="X11" s="28">
        <v>1097</v>
      </c>
      <c r="Y11" s="29">
        <v>100</v>
      </c>
    </row>
    <row r="12" spans="1:25" s="31" customFormat="1" ht="15" customHeight="1" x14ac:dyDescent="0.2">
      <c r="A12" s="26" t="s">
        <v>53</v>
      </c>
      <c r="B12" s="32" t="s">
        <v>2</v>
      </c>
      <c r="C12" s="57">
        <v>360158</v>
      </c>
      <c r="D12" s="58">
        <v>3110</v>
      </c>
      <c r="E12" s="59">
        <v>0.863509903986584</v>
      </c>
      <c r="F12" s="58">
        <v>357048</v>
      </c>
      <c r="G12" s="59">
        <v>99.136490096013404</v>
      </c>
      <c r="H12" s="58">
        <v>5089</v>
      </c>
      <c r="I12" s="60">
        <v>1.4252985592973499</v>
      </c>
      <c r="J12" s="62">
        <v>12449</v>
      </c>
      <c r="K12" s="60">
        <v>3.48664605319173</v>
      </c>
      <c r="L12" s="62">
        <v>190473</v>
      </c>
      <c r="M12" s="60">
        <v>53.346608859313001</v>
      </c>
      <c r="N12" s="62">
        <v>59639</v>
      </c>
      <c r="O12" s="60">
        <v>16.703356411462899</v>
      </c>
      <c r="P12" s="62">
        <v>78290</v>
      </c>
      <c r="Q12" s="60">
        <v>21.9270238175259</v>
      </c>
      <c r="R12" s="62">
        <v>2996</v>
      </c>
      <c r="S12" s="60">
        <v>0.83910286572113602</v>
      </c>
      <c r="T12" s="63">
        <v>8112</v>
      </c>
      <c r="U12" s="59">
        <v>2.27196343348793</v>
      </c>
      <c r="V12" s="58">
        <v>73856</v>
      </c>
      <c r="W12" s="64">
        <v>20.5065554562164</v>
      </c>
      <c r="X12" s="33">
        <v>9866</v>
      </c>
      <c r="Y12" s="34">
        <v>99.898641800121595</v>
      </c>
    </row>
    <row r="13" spans="1:25" s="31" customFormat="1" ht="15" customHeight="1" x14ac:dyDescent="0.2">
      <c r="A13" s="26" t="s">
        <v>53</v>
      </c>
      <c r="B13" s="35" t="s">
        <v>27</v>
      </c>
      <c r="C13" s="49">
        <v>42071</v>
      </c>
      <c r="D13" s="52">
        <v>217</v>
      </c>
      <c r="E13" s="51">
        <v>0.51579472795987702</v>
      </c>
      <c r="F13" s="52">
        <v>41854</v>
      </c>
      <c r="G13" s="51">
        <v>99.4842052720401</v>
      </c>
      <c r="H13" s="52">
        <v>618</v>
      </c>
      <c r="I13" s="53">
        <v>1.4765613800353601</v>
      </c>
      <c r="J13" s="54">
        <v>564</v>
      </c>
      <c r="K13" s="53">
        <v>1.3475414536245001</v>
      </c>
      <c r="L13" s="54">
        <v>18119</v>
      </c>
      <c r="M13" s="53">
        <v>43.290963826635398</v>
      </c>
      <c r="N13" s="54">
        <v>4605</v>
      </c>
      <c r="O13" s="53">
        <v>11.002532613370301</v>
      </c>
      <c r="P13" s="54">
        <v>16574</v>
      </c>
      <c r="Q13" s="53">
        <v>39.599560376546997</v>
      </c>
      <c r="R13" s="54">
        <v>76</v>
      </c>
      <c r="S13" s="53">
        <v>0.18158360013379801</v>
      </c>
      <c r="T13" s="55">
        <v>1298</v>
      </c>
      <c r="U13" s="51">
        <v>3.1012567496535599</v>
      </c>
      <c r="V13" s="52">
        <v>5113</v>
      </c>
      <c r="W13" s="56">
        <v>12.1532647191652</v>
      </c>
      <c r="X13" s="28">
        <v>1811</v>
      </c>
      <c r="Y13" s="29">
        <v>100</v>
      </c>
    </row>
    <row r="14" spans="1:25" s="31" customFormat="1" ht="15" customHeight="1" x14ac:dyDescent="0.2">
      <c r="A14" s="26" t="s">
        <v>53</v>
      </c>
      <c r="B14" s="32" t="s">
        <v>28</v>
      </c>
      <c r="C14" s="57">
        <v>25890</v>
      </c>
      <c r="D14" s="58">
        <v>411</v>
      </c>
      <c r="E14" s="59">
        <v>1.58748551564311</v>
      </c>
      <c r="F14" s="58">
        <v>25479</v>
      </c>
      <c r="G14" s="59">
        <v>98.412514484356905</v>
      </c>
      <c r="H14" s="58">
        <v>135</v>
      </c>
      <c r="I14" s="60">
        <v>0.52984811020840705</v>
      </c>
      <c r="J14" s="62">
        <v>206</v>
      </c>
      <c r="K14" s="60">
        <v>0.80850896816986495</v>
      </c>
      <c r="L14" s="62">
        <v>8587</v>
      </c>
      <c r="M14" s="60">
        <v>33.702264610070998</v>
      </c>
      <c r="N14" s="62">
        <v>8709</v>
      </c>
      <c r="O14" s="60">
        <v>34.1810903096668</v>
      </c>
      <c r="P14" s="62">
        <v>7284</v>
      </c>
      <c r="Q14" s="60">
        <v>28.5882491463558</v>
      </c>
      <c r="R14" s="62">
        <v>18</v>
      </c>
      <c r="S14" s="60">
        <v>7.0646414694454304E-2</v>
      </c>
      <c r="T14" s="63">
        <v>540</v>
      </c>
      <c r="U14" s="59">
        <v>2.11939244083363</v>
      </c>
      <c r="V14" s="58">
        <v>1508</v>
      </c>
      <c r="W14" s="64">
        <v>5.8246427191965999</v>
      </c>
      <c r="X14" s="33">
        <v>1122</v>
      </c>
      <c r="Y14" s="34">
        <v>100</v>
      </c>
    </row>
    <row r="15" spans="1:25" s="31" customFormat="1" ht="15" customHeight="1" x14ac:dyDescent="0.2">
      <c r="A15" s="26" t="s">
        <v>53</v>
      </c>
      <c r="B15" s="35" t="s">
        <v>29</v>
      </c>
      <c r="C15" s="49">
        <v>13683</v>
      </c>
      <c r="D15" s="52">
        <v>265</v>
      </c>
      <c r="E15" s="51">
        <v>1.9367097858656701</v>
      </c>
      <c r="F15" s="52">
        <v>13418</v>
      </c>
      <c r="G15" s="51">
        <v>98.063290214134298</v>
      </c>
      <c r="H15" s="52">
        <v>34</v>
      </c>
      <c r="I15" s="53">
        <v>0.25339096735728101</v>
      </c>
      <c r="J15" s="54">
        <v>90</v>
      </c>
      <c r="K15" s="53">
        <v>0.67074079594574498</v>
      </c>
      <c r="L15" s="54">
        <v>1414</v>
      </c>
      <c r="M15" s="53">
        <v>10.5380831718587</v>
      </c>
      <c r="N15" s="54">
        <v>7903</v>
      </c>
      <c r="O15" s="53">
        <v>58.898494559546897</v>
      </c>
      <c r="P15" s="54">
        <v>3824</v>
      </c>
      <c r="Q15" s="53">
        <v>28.499031152183601</v>
      </c>
      <c r="R15" s="54">
        <v>6</v>
      </c>
      <c r="S15" s="53">
        <v>4.4716053063049599E-2</v>
      </c>
      <c r="T15" s="55">
        <v>147</v>
      </c>
      <c r="U15" s="51">
        <v>1.0955433000447199</v>
      </c>
      <c r="V15" s="52">
        <v>386</v>
      </c>
      <c r="W15" s="56">
        <v>2.82101878243075</v>
      </c>
      <c r="X15" s="28">
        <v>232</v>
      </c>
      <c r="Y15" s="29">
        <v>100</v>
      </c>
    </row>
    <row r="16" spans="1:25" s="31" customFormat="1" ht="15" customHeight="1" x14ac:dyDescent="0.2">
      <c r="A16" s="26" t="s">
        <v>53</v>
      </c>
      <c r="B16" s="32" t="s">
        <v>3</v>
      </c>
      <c r="C16" s="57">
        <v>9610</v>
      </c>
      <c r="D16" s="58">
        <v>12</v>
      </c>
      <c r="E16" s="59">
        <v>0.124869927159209</v>
      </c>
      <c r="F16" s="58">
        <v>9598</v>
      </c>
      <c r="G16" s="59">
        <v>99.875130072840804</v>
      </c>
      <c r="H16" s="58">
        <v>4</v>
      </c>
      <c r="I16" s="60">
        <v>4.1675349031048102E-2</v>
      </c>
      <c r="J16" s="62">
        <v>17</v>
      </c>
      <c r="K16" s="60">
        <v>0.17712023338195501</v>
      </c>
      <c r="L16" s="62">
        <v>459</v>
      </c>
      <c r="M16" s="60">
        <v>4.7822463013127701</v>
      </c>
      <c r="N16" s="62">
        <v>9047</v>
      </c>
      <c r="O16" s="60">
        <v>94.259220670973093</v>
      </c>
      <c r="P16" s="62">
        <v>49</v>
      </c>
      <c r="Q16" s="60">
        <v>0.51052302563034002</v>
      </c>
      <c r="R16" s="61" t="s">
        <v>75</v>
      </c>
      <c r="S16" s="60">
        <v>2.08376745155241E-2</v>
      </c>
      <c r="T16" s="63">
        <v>20</v>
      </c>
      <c r="U16" s="59">
        <v>0.20837674515524099</v>
      </c>
      <c r="V16" s="58">
        <v>247</v>
      </c>
      <c r="W16" s="64">
        <v>2.5702393340270602</v>
      </c>
      <c r="X16" s="33">
        <v>211</v>
      </c>
      <c r="Y16" s="34">
        <v>99.526066350710906</v>
      </c>
    </row>
    <row r="17" spans="1:25" s="31" customFormat="1" ht="15" customHeight="1" x14ac:dyDescent="0.2">
      <c r="A17" s="26" t="s">
        <v>53</v>
      </c>
      <c r="B17" s="35" t="s">
        <v>30</v>
      </c>
      <c r="C17" s="49">
        <v>309927</v>
      </c>
      <c r="D17" s="52">
        <v>573</v>
      </c>
      <c r="E17" s="51">
        <v>0.18488224646449</v>
      </c>
      <c r="F17" s="52">
        <v>309354</v>
      </c>
      <c r="G17" s="51">
        <v>99.815117753535503</v>
      </c>
      <c r="H17" s="52">
        <v>1126</v>
      </c>
      <c r="I17" s="53">
        <v>0.36398430277287502</v>
      </c>
      <c r="J17" s="54">
        <v>1390</v>
      </c>
      <c r="K17" s="53">
        <v>0.44932342882264298</v>
      </c>
      <c r="L17" s="54">
        <v>75768</v>
      </c>
      <c r="M17" s="53">
        <v>24.492329176283501</v>
      </c>
      <c r="N17" s="54">
        <v>121468</v>
      </c>
      <c r="O17" s="53">
        <v>39.265049102322898</v>
      </c>
      <c r="P17" s="54">
        <v>99330</v>
      </c>
      <c r="Q17" s="53">
        <v>32.108846176225299</v>
      </c>
      <c r="R17" s="54">
        <v>205</v>
      </c>
      <c r="S17" s="53">
        <v>6.6267124394706403E-2</v>
      </c>
      <c r="T17" s="55">
        <v>10067</v>
      </c>
      <c r="U17" s="51">
        <v>3.2542006891780901</v>
      </c>
      <c r="V17" s="52">
        <v>10299</v>
      </c>
      <c r="W17" s="56">
        <v>3.3230405869769299</v>
      </c>
      <c r="X17" s="28">
        <v>3886</v>
      </c>
      <c r="Y17" s="29">
        <v>100</v>
      </c>
    </row>
    <row r="18" spans="1:25" s="31" customFormat="1" ht="15" customHeight="1" x14ac:dyDescent="0.2">
      <c r="A18" s="26" t="s">
        <v>53</v>
      </c>
      <c r="B18" s="32" t="s">
        <v>31</v>
      </c>
      <c r="C18" s="57">
        <v>151879</v>
      </c>
      <c r="D18" s="58">
        <v>462</v>
      </c>
      <c r="E18" s="59">
        <v>0.30418951928838101</v>
      </c>
      <c r="F18" s="58">
        <v>151417</v>
      </c>
      <c r="G18" s="59">
        <v>99.6958104807116</v>
      </c>
      <c r="H18" s="58">
        <v>255</v>
      </c>
      <c r="I18" s="60">
        <v>0.16840909541200799</v>
      </c>
      <c r="J18" s="62">
        <v>1131</v>
      </c>
      <c r="K18" s="60">
        <v>0.74694387023914099</v>
      </c>
      <c r="L18" s="62">
        <v>11353</v>
      </c>
      <c r="M18" s="60">
        <v>7.4978370988726502</v>
      </c>
      <c r="N18" s="62">
        <v>101813</v>
      </c>
      <c r="O18" s="60">
        <v>67.240138161500994</v>
      </c>
      <c r="P18" s="62">
        <v>33081</v>
      </c>
      <c r="Q18" s="60">
        <v>21.847612883625999</v>
      </c>
      <c r="R18" s="62">
        <v>151</v>
      </c>
      <c r="S18" s="60">
        <v>9.97246015969145E-2</v>
      </c>
      <c r="T18" s="63">
        <v>3633</v>
      </c>
      <c r="U18" s="59">
        <v>2.3993342887522502</v>
      </c>
      <c r="V18" s="58">
        <v>3205</v>
      </c>
      <c r="W18" s="64">
        <v>2.1102324877040299</v>
      </c>
      <c r="X18" s="33">
        <v>2422</v>
      </c>
      <c r="Y18" s="34">
        <v>99.958711808422805</v>
      </c>
    </row>
    <row r="19" spans="1:25" s="31" customFormat="1" ht="15" customHeight="1" x14ac:dyDescent="0.2">
      <c r="A19" s="26" t="s">
        <v>53</v>
      </c>
      <c r="B19" s="35" t="s">
        <v>32</v>
      </c>
      <c r="C19" s="49">
        <v>2510</v>
      </c>
      <c r="D19" s="52">
        <v>264</v>
      </c>
      <c r="E19" s="51">
        <v>10.5179282868526</v>
      </c>
      <c r="F19" s="52">
        <v>2246</v>
      </c>
      <c r="G19" s="51">
        <v>89.482071713147405</v>
      </c>
      <c r="H19" s="52">
        <v>17</v>
      </c>
      <c r="I19" s="53">
        <v>0.75690115761353505</v>
      </c>
      <c r="J19" s="54">
        <v>280</v>
      </c>
      <c r="K19" s="53">
        <v>12.466607301870001</v>
      </c>
      <c r="L19" s="54">
        <v>178</v>
      </c>
      <c r="M19" s="53">
        <v>7.92520035618878</v>
      </c>
      <c r="N19" s="54">
        <v>66</v>
      </c>
      <c r="O19" s="53">
        <v>2.9385574354407802</v>
      </c>
      <c r="P19" s="54">
        <v>296</v>
      </c>
      <c r="Q19" s="53">
        <v>13.178984861976801</v>
      </c>
      <c r="R19" s="54">
        <v>1245</v>
      </c>
      <c r="S19" s="53">
        <v>55.431878895814798</v>
      </c>
      <c r="T19" s="55">
        <v>164</v>
      </c>
      <c r="U19" s="51">
        <v>7.3018699910952796</v>
      </c>
      <c r="V19" s="52">
        <v>194</v>
      </c>
      <c r="W19" s="56">
        <v>7.7290836653386501</v>
      </c>
      <c r="X19" s="28">
        <v>286</v>
      </c>
      <c r="Y19" s="29">
        <v>100</v>
      </c>
    </row>
    <row r="20" spans="1:25" s="31" customFormat="1" ht="15" customHeight="1" x14ac:dyDescent="0.2">
      <c r="A20" s="26" t="s">
        <v>53</v>
      </c>
      <c r="B20" s="32" t="s">
        <v>4</v>
      </c>
      <c r="C20" s="57">
        <v>9301</v>
      </c>
      <c r="D20" s="58">
        <v>146</v>
      </c>
      <c r="E20" s="59">
        <v>1.5697236856251999</v>
      </c>
      <c r="F20" s="58">
        <v>9155</v>
      </c>
      <c r="G20" s="59">
        <v>98.430276314374794</v>
      </c>
      <c r="H20" s="58">
        <v>258</v>
      </c>
      <c r="I20" s="60">
        <v>2.8181321682140901</v>
      </c>
      <c r="J20" s="62">
        <v>48</v>
      </c>
      <c r="K20" s="60">
        <v>0.52430365920262201</v>
      </c>
      <c r="L20" s="62">
        <v>1916</v>
      </c>
      <c r="M20" s="60">
        <v>20.928454396504598</v>
      </c>
      <c r="N20" s="62">
        <v>183</v>
      </c>
      <c r="O20" s="60">
        <v>1.99890770070999</v>
      </c>
      <c r="P20" s="62">
        <v>6547</v>
      </c>
      <c r="Q20" s="60">
        <v>71.512834516657605</v>
      </c>
      <c r="R20" s="62">
        <v>38</v>
      </c>
      <c r="S20" s="60">
        <v>0.415073730202075</v>
      </c>
      <c r="T20" s="63">
        <v>165</v>
      </c>
      <c r="U20" s="59">
        <v>1.80229382850901</v>
      </c>
      <c r="V20" s="58">
        <v>409</v>
      </c>
      <c r="W20" s="64">
        <v>4.3973766261692298</v>
      </c>
      <c r="X20" s="33">
        <v>703</v>
      </c>
      <c r="Y20" s="34">
        <v>99.573257467994296</v>
      </c>
    </row>
    <row r="21" spans="1:25" s="31" customFormat="1" ht="15" customHeight="1" x14ac:dyDescent="0.2">
      <c r="A21" s="26" t="s">
        <v>53</v>
      </c>
      <c r="B21" s="35" t="s">
        <v>5</v>
      </c>
      <c r="C21" s="49">
        <v>122860</v>
      </c>
      <c r="D21" s="52">
        <v>799</v>
      </c>
      <c r="E21" s="51">
        <v>0.65033371316946098</v>
      </c>
      <c r="F21" s="52">
        <v>122061</v>
      </c>
      <c r="G21" s="51">
        <v>99.349666286830498</v>
      </c>
      <c r="H21" s="52">
        <v>314</v>
      </c>
      <c r="I21" s="53">
        <v>0.257248424967844</v>
      </c>
      <c r="J21" s="54">
        <v>993</v>
      </c>
      <c r="K21" s="53">
        <v>0.81352766239830898</v>
      </c>
      <c r="L21" s="54">
        <v>24281</v>
      </c>
      <c r="M21" s="53">
        <v>19.8925127600134</v>
      </c>
      <c r="N21" s="54">
        <v>57246</v>
      </c>
      <c r="O21" s="53">
        <v>46.8995010691376</v>
      </c>
      <c r="P21" s="54">
        <v>35786</v>
      </c>
      <c r="Q21" s="53">
        <v>29.318127821335199</v>
      </c>
      <c r="R21" s="54">
        <v>70</v>
      </c>
      <c r="S21" s="53">
        <v>5.7348374992831498E-2</v>
      </c>
      <c r="T21" s="55">
        <v>3371</v>
      </c>
      <c r="U21" s="51">
        <v>2.7617338871547799</v>
      </c>
      <c r="V21" s="52">
        <v>5198</v>
      </c>
      <c r="W21" s="56">
        <v>4.2308318411199703</v>
      </c>
      <c r="X21" s="28">
        <v>4221</v>
      </c>
      <c r="Y21" s="29">
        <v>100</v>
      </c>
    </row>
    <row r="22" spans="1:25" s="31" customFormat="1" ht="15" customHeight="1" x14ac:dyDescent="0.2">
      <c r="A22" s="26" t="s">
        <v>53</v>
      </c>
      <c r="B22" s="32" t="s">
        <v>6</v>
      </c>
      <c r="C22" s="57">
        <v>77747</v>
      </c>
      <c r="D22" s="58">
        <v>420</v>
      </c>
      <c r="E22" s="59">
        <v>0.54021377030624995</v>
      </c>
      <c r="F22" s="58">
        <v>77327</v>
      </c>
      <c r="G22" s="59">
        <v>99.459786229693705</v>
      </c>
      <c r="H22" s="58">
        <v>210</v>
      </c>
      <c r="I22" s="60">
        <v>0.271573965109212</v>
      </c>
      <c r="J22" s="62">
        <v>353</v>
      </c>
      <c r="K22" s="60">
        <v>0.45650290325500797</v>
      </c>
      <c r="L22" s="62">
        <v>6739</v>
      </c>
      <c r="M22" s="60">
        <v>8.7149378612903607</v>
      </c>
      <c r="N22" s="62">
        <v>25775</v>
      </c>
      <c r="O22" s="60">
        <v>33.332471193761599</v>
      </c>
      <c r="P22" s="62">
        <v>39672</v>
      </c>
      <c r="Q22" s="60">
        <v>51.3042016372031</v>
      </c>
      <c r="R22" s="62">
        <v>38</v>
      </c>
      <c r="S22" s="60">
        <v>4.9141955591190702E-2</v>
      </c>
      <c r="T22" s="63">
        <v>4540</v>
      </c>
      <c r="U22" s="59">
        <v>5.8711704837896201</v>
      </c>
      <c r="V22" s="58">
        <v>2923</v>
      </c>
      <c r="W22" s="64">
        <v>3.7596305966789698</v>
      </c>
      <c r="X22" s="33">
        <v>1875</v>
      </c>
      <c r="Y22" s="34">
        <v>99.84</v>
      </c>
    </row>
    <row r="23" spans="1:25" s="31" customFormat="1" ht="15" customHeight="1" x14ac:dyDescent="0.2">
      <c r="A23" s="26" t="s">
        <v>53</v>
      </c>
      <c r="B23" s="35" t="s">
        <v>33</v>
      </c>
      <c r="C23" s="49">
        <v>17999</v>
      </c>
      <c r="D23" s="52">
        <v>50</v>
      </c>
      <c r="E23" s="51">
        <v>0.27779321073392998</v>
      </c>
      <c r="F23" s="52">
        <v>17949</v>
      </c>
      <c r="G23" s="51">
        <v>99.722206789266096</v>
      </c>
      <c r="H23" s="52">
        <v>125</v>
      </c>
      <c r="I23" s="53">
        <v>0.69641762772299298</v>
      </c>
      <c r="J23" s="54">
        <v>144</v>
      </c>
      <c r="K23" s="53">
        <v>0.80227310713688804</v>
      </c>
      <c r="L23" s="54">
        <v>2335</v>
      </c>
      <c r="M23" s="53">
        <v>13.0090812858655</v>
      </c>
      <c r="N23" s="54">
        <v>3997</v>
      </c>
      <c r="O23" s="53">
        <v>22.2686500640704</v>
      </c>
      <c r="P23" s="54">
        <v>10626</v>
      </c>
      <c r="Q23" s="53">
        <v>59.2010696974762</v>
      </c>
      <c r="R23" s="54">
        <v>26</v>
      </c>
      <c r="S23" s="53">
        <v>0.14485486656638299</v>
      </c>
      <c r="T23" s="55">
        <v>696</v>
      </c>
      <c r="U23" s="51">
        <v>3.8776533511616198</v>
      </c>
      <c r="V23" s="52">
        <v>781</v>
      </c>
      <c r="W23" s="56">
        <v>4.3391299516639803</v>
      </c>
      <c r="X23" s="28">
        <v>1458</v>
      </c>
      <c r="Y23" s="29">
        <v>100</v>
      </c>
    </row>
    <row r="24" spans="1:25" s="31" customFormat="1" ht="15" customHeight="1" x14ac:dyDescent="0.2">
      <c r="A24" s="26" t="s">
        <v>53</v>
      </c>
      <c r="B24" s="32" t="s">
        <v>7</v>
      </c>
      <c r="C24" s="57">
        <v>19332</v>
      </c>
      <c r="D24" s="58">
        <v>63</v>
      </c>
      <c r="E24" s="59">
        <v>0.325884543761639</v>
      </c>
      <c r="F24" s="58">
        <v>19269</v>
      </c>
      <c r="G24" s="59">
        <v>99.674115456238397</v>
      </c>
      <c r="H24" s="58">
        <v>322</v>
      </c>
      <c r="I24" s="60">
        <v>1.6710778971404801</v>
      </c>
      <c r="J24" s="62">
        <v>196</v>
      </c>
      <c r="K24" s="60">
        <v>1.01717785043334</v>
      </c>
      <c r="L24" s="62">
        <v>4133</v>
      </c>
      <c r="M24" s="60">
        <v>21.448959468576501</v>
      </c>
      <c r="N24" s="62">
        <v>4588</v>
      </c>
      <c r="O24" s="60">
        <v>23.810265192796699</v>
      </c>
      <c r="P24" s="62">
        <v>9052</v>
      </c>
      <c r="Q24" s="60">
        <v>46.977009704707001</v>
      </c>
      <c r="R24" s="62">
        <v>19</v>
      </c>
      <c r="S24" s="60">
        <v>9.8603975297109306E-2</v>
      </c>
      <c r="T24" s="63">
        <v>959</v>
      </c>
      <c r="U24" s="59">
        <v>4.9769059110488403</v>
      </c>
      <c r="V24" s="58">
        <v>2099</v>
      </c>
      <c r="W24" s="64">
        <v>10.857645354852099</v>
      </c>
      <c r="X24" s="33">
        <v>1389</v>
      </c>
      <c r="Y24" s="34">
        <v>99.856011519078507</v>
      </c>
    </row>
    <row r="25" spans="1:25" s="31" customFormat="1" ht="15" customHeight="1" x14ac:dyDescent="0.2">
      <c r="A25" s="26" t="s">
        <v>53</v>
      </c>
      <c r="B25" s="35" t="s">
        <v>34</v>
      </c>
      <c r="C25" s="49">
        <v>36842</v>
      </c>
      <c r="D25" s="52">
        <v>282</v>
      </c>
      <c r="E25" s="51">
        <v>0.76543075837359498</v>
      </c>
      <c r="F25" s="52">
        <v>36560</v>
      </c>
      <c r="G25" s="51">
        <v>99.234569241626403</v>
      </c>
      <c r="H25" s="52">
        <v>44</v>
      </c>
      <c r="I25" s="53">
        <v>0.12035010940919</v>
      </c>
      <c r="J25" s="54">
        <v>126</v>
      </c>
      <c r="K25" s="53">
        <v>0.344638949671772</v>
      </c>
      <c r="L25" s="54">
        <v>1103</v>
      </c>
      <c r="M25" s="53">
        <v>3.0169584245076599</v>
      </c>
      <c r="N25" s="54">
        <v>9656</v>
      </c>
      <c r="O25" s="53">
        <v>26.411378555798699</v>
      </c>
      <c r="P25" s="54">
        <v>24706</v>
      </c>
      <c r="Q25" s="53">
        <v>67.576586433260402</v>
      </c>
      <c r="R25" s="54">
        <v>11</v>
      </c>
      <c r="S25" s="53">
        <v>3.00875273522976E-2</v>
      </c>
      <c r="T25" s="55">
        <v>914</v>
      </c>
      <c r="U25" s="51">
        <v>2.5</v>
      </c>
      <c r="V25" s="52">
        <v>537</v>
      </c>
      <c r="W25" s="56">
        <v>1.45757559307312</v>
      </c>
      <c r="X25" s="28">
        <v>1417</v>
      </c>
      <c r="Y25" s="29">
        <v>100</v>
      </c>
    </row>
    <row r="26" spans="1:25" s="31" customFormat="1" ht="15" customHeight="1" x14ac:dyDescent="0.2">
      <c r="A26" s="26" t="s">
        <v>53</v>
      </c>
      <c r="B26" s="32" t="s">
        <v>35</v>
      </c>
      <c r="C26" s="57">
        <v>65595</v>
      </c>
      <c r="D26" s="58">
        <v>3326</v>
      </c>
      <c r="E26" s="59">
        <v>5.0705084228980901</v>
      </c>
      <c r="F26" s="58">
        <v>62269</v>
      </c>
      <c r="G26" s="59">
        <v>94.929491577101899</v>
      </c>
      <c r="H26" s="58">
        <v>457</v>
      </c>
      <c r="I26" s="60">
        <v>0.73391254075061396</v>
      </c>
      <c r="J26" s="62">
        <v>215</v>
      </c>
      <c r="K26" s="60">
        <v>0.34527614061571599</v>
      </c>
      <c r="L26" s="62">
        <v>1388</v>
      </c>
      <c r="M26" s="60">
        <v>2.2290385263935502</v>
      </c>
      <c r="N26" s="62">
        <v>41689</v>
      </c>
      <c r="O26" s="60">
        <v>66.949846633156099</v>
      </c>
      <c r="P26" s="62">
        <v>18025</v>
      </c>
      <c r="Q26" s="60">
        <v>28.946988067898999</v>
      </c>
      <c r="R26" s="62">
        <v>15</v>
      </c>
      <c r="S26" s="60">
        <v>2.4089033066212701E-2</v>
      </c>
      <c r="T26" s="63">
        <v>480</v>
      </c>
      <c r="U26" s="59">
        <v>0.770849058118807</v>
      </c>
      <c r="V26" s="58">
        <v>560</v>
      </c>
      <c r="W26" s="64">
        <v>0.85372360698223904</v>
      </c>
      <c r="X26" s="33">
        <v>1394</v>
      </c>
      <c r="Y26" s="34">
        <v>100</v>
      </c>
    </row>
    <row r="27" spans="1:25" s="31" customFormat="1" ht="15" customHeight="1" x14ac:dyDescent="0.2">
      <c r="A27" s="26" t="s">
        <v>53</v>
      </c>
      <c r="B27" s="35" t="s">
        <v>8</v>
      </c>
      <c r="C27" s="49">
        <v>7176</v>
      </c>
      <c r="D27" s="52">
        <v>105</v>
      </c>
      <c r="E27" s="51">
        <v>1.46321070234114</v>
      </c>
      <c r="F27" s="52">
        <v>7071</v>
      </c>
      <c r="G27" s="51">
        <v>98.536789297658899</v>
      </c>
      <c r="H27" s="52">
        <v>62</v>
      </c>
      <c r="I27" s="53">
        <v>0.876820817423278</v>
      </c>
      <c r="J27" s="54">
        <v>44</v>
      </c>
      <c r="K27" s="53">
        <v>0.62225993494555198</v>
      </c>
      <c r="L27" s="54">
        <v>137</v>
      </c>
      <c r="M27" s="53">
        <v>1.9374911610804699</v>
      </c>
      <c r="N27" s="54">
        <v>445</v>
      </c>
      <c r="O27" s="53">
        <v>6.2933107056993398</v>
      </c>
      <c r="P27" s="54">
        <v>6298</v>
      </c>
      <c r="Q27" s="53">
        <v>89.068024324706499</v>
      </c>
      <c r="R27" s="54">
        <v>6</v>
      </c>
      <c r="S27" s="53">
        <v>8.4853627492575301E-2</v>
      </c>
      <c r="T27" s="55">
        <v>79</v>
      </c>
      <c r="U27" s="51">
        <v>1.11723942865224</v>
      </c>
      <c r="V27" s="52">
        <v>275</v>
      </c>
      <c r="W27" s="56">
        <v>3.8322185061315501</v>
      </c>
      <c r="X27" s="28">
        <v>595</v>
      </c>
      <c r="Y27" s="29">
        <v>98.823529411764696</v>
      </c>
    </row>
    <row r="28" spans="1:25" s="31" customFormat="1" ht="15" customHeight="1" x14ac:dyDescent="0.2">
      <c r="A28" s="26" t="s">
        <v>53</v>
      </c>
      <c r="B28" s="32" t="s">
        <v>36</v>
      </c>
      <c r="C28" s="57">
        <v>48316</v>
      </c>
      <c r="D28" s="58">
        <v>766</v>
      </c>
      <c r="E28" s="59">
        <v>1.58539614206474</v>
      </c>
      <c r="F28" s="58">
        <v>47550</v>
      </c>
      <c r="G28" s="59">
        <v>98.414603857935305</v>
      </c>
      <c r="H28" s="58">
        <v>160</v>
      </c>
      <c r="I28" s="60">
        <v>0.33648790746582502</v>
      </c>
      <c r="J28" s="62">
        <v>521</v>
      </c>
      <c r="K28" s="60">
        <v>1.09568874868559</v>
      </c>
      <c r="L28" s="62">
        <v>3631</v>
      </c>
      <c r="M28" s="60">
        <v>7.6361724500525803</v>
      </c>
      <c r="N28" s="62">
        <v>29795</v>
      </c>
      <c r="O28" s="60">
        <v>62.660357518401703</v>
      </c>
      <c r="P28" s="62">
        <v>11706</v>
      </c>
      <c r="Q28" s="60">
        <v>24.6182965299685</v>
      </c>
      <c r="R28" s="62">
        <v>199</v>
      </c>
      <c r="S28" s="60">
        <v>0.41850683491062002</v>
      </c>
      <c r="T28" s="63">
        <v>1538</v>
      </c>
      <c r="U28" s="59">
        <v>3.2344900105152501</v>
      </c>
      <c r="V28" s="58">
        <v>869</v>
      </c>
      <c r="W28" s="64">
        <v>1.7985760410630001</v>
      </c>
      <c r="X28" s="33">
        <v>1444</v>
      </c>
      <c r="Y28" s="34">
        <v>100</v>
      </c>
    </row>
    <row r="29" spans="1:25" s="31" customFormat="1" ht="15" customHeight="1" x14ac:dyDescent="0.2">
      <c r="A29" s="26" t="s">
        <v>53</v>
      </c>
      <c r="B29" s="35" t="s">
        <v>37</v>
      </c>
      <c r="C29" s="49">
        <v>47595</v>
      </c>
      <c r="D29" s="52">
        <v>1087</v>
      </c>
      <c r="E29" s="51">
        <v>2.2838533459397001</v>
      </c>
      <c r="F29" s="52">
        <v>46508</v>
      </c>
      <c r="G29" s="51">
        <v>97.716146654060296</v>
      </c>
      <c r="H29" s="52">
        <v>188</v>
      </c>
      <c r="I29" s="53">
        <v>0.40423153005934498</v>
      </c>
      <c r="J29" s="54">
        <v>854</v>
      </c>
      <c r="K29" s="53">
        <v>1.8362432269716999</v>
      </c>
      <c r="L29" s="54">
        <v>13322</v>
      </c>
      <c r="M29" s="53">
        <v>28.644534273673301</v>
      </c>
      <c r="N29" s="54">
        <v>8701</v>
      </c>
      <c r="O29" s="53">
        <v>18.708609271523201</v>
      </c>
      <c r="P29" s="54">
        <v>21251</v>
      </c>
      <c r="Q29" s="53">
        <v>45.693214070697501</v>
      </c>
      <c r="R29" s="54">
        <v>38</v>
      </c>
      <c r="S29" s="53">
        <v>8.1706373097101603E-2</v>
      </c>
      <c r="T29" s="55">
        <v>2154</v>
      </c>
      <c r="U29" s="51">
        <v>4.6314612539778102</v>
      </c>
      <c r="V29" s="52">
        <v>4262</v>
      </c>
      <c r="W29" s="56">
        <v>8.9547221346780095</v>
      </c>
      <c r="X29" s="28">
        <v>1834</v>
      </c>
      <c r="Y29" s="29">
        <v>100</v>
      </c>
    </row>
    <row r="30" spans="1:25" s="31" customFormat="1" ht="15" customHeight="1" x14ac:dyDescent="0.2">
      <c r="A30" s="26" t="s">
        <v>53</v>
      </c>
      <c r="B30" s="32" t="s">
        <v>38</v>
      </c>
      <c r="C30" s="57">
        <v>132949</v>
      </c>
      <c r="D30" s="58">
        <v>601</v>
      </c>
      <c r="E30" s="59">
        <v>0.45205304289614801</v>
      </c>
      <c r="F30" s="58">
        <v>132348</v>
      </c>
      <c r="G30" s="59">
        <v>99.547946957103804</v>
      </c>
      <c r="H30" s="58">
        <v>1134</v>
      </c>
      <c r="I30" s="60">
        <v>0.85683198839423302</v>
      </c>
      <c r="J30" s="62">
        <v>871</v>
      </c>
      <c r="K30" s="60">
        <v>0.65811345845800495</v>
      </c>
      <c r="L30" s="62">
        <v>7218</v>
      </c>
      <c r="M30" s="60">
        <v>5.4538036086680597</v>
      </c>
      <c r="N30" s="62">
        <v>60728</v>
      </c>
      <c r="O30" s="60">
        <v>45.885090821168397</v>
      </c>
      <c r="P30" s="62">
        <v>59552</v>
      </c>
      <c r="Q30" s="60">
        <v>44.996524314685502</v>
      </c>
      <c r="R30" s="62">
        <v>50</v>
      </c>
      <c r="S30" s="60">
        <v>3.77791882008039E-2</v>
      </c>
      <c r="T30" s="63">
        <v>2795</v>
      </c>
      <c r="U30" s="59">
        <v>2.1118566204249398</v>
      </c>
      <c r="V30" s="58">
        <v>3881</v>
      </c>
      <c r="W30" s="64">
        <v>2.91916449164717</v>
      </c>
      <c r="X30" s="33">
        <v>3626</v>
      </c>
      <c r="Y30" s="34">
        <v>99.889685603971301</v>
      </c>
    </row>
    <row r="31" spans="1:25" s="31" customFormat="1" ht="15" customHeight="1" x14ac:dyDescent="0.2">
      <c r="A31" s="26" t="s">
        <v>53</v>
      </c>
      <c r="B31" s="35" t="s">
        <v>9</v>
      </c>
      <c r="C31" s="49">
        <v>31880</v>
      </c>
      <c r="D31" s="52">
        <v>113</v>
      </c>
      <c r="E31" s="51">
        <v>0.35445420326223298</v>
      </c>
      <c r="F31" s="52">
        <v>31767</v>
      </c>
      <c r="G31" s="51">
        <v>99.645545796737807</v>
      </c>
      <c r="H31" s="52">
        <v>1709</v>
      </c>
      <c r="I31" s="53">
        <v>5.3797966443164302</v>
      </c>
      <c r="J31" s="54">
        <v>913</v>
      </c>
      <c r="K31" s="53">
        <v>2.87405168885951</v>
      </c>
      <c r="L31" s="54">
        <v>2951</v>
      </c>
      <c r="M31" s="53">
        <v>9.2895142758208191</v>
      </c>
      <c r="N31" s="54">
        <v>11393</v>
      </c>
      <c r="O31" s="53">
        <v>35.864261655176797</v>
      </c>
      <c r="P31" s="54">
        <v>14005</v>
      </c>
      <c r="Q31" s="53">
        <v>44.086630780369603</v>
      </c>
      <c r="R31" s="54">
        <v>18</v>
      </c>
      <c r="S31" s="53">
        <v>5.6662574369628897E-2</v>
      </c>
      <c r="T31" s="55">
        <v>778</v>
      </c>
      <c r="U31" s="51">
        <v>2.4490823810872899</v>
      </c>
      <c r="V31" s="52">
        <v>2013</v>
      </c>
      <c r="W31" s="56">
        <v>6.3143036386449198</v>
      </c>
      <c r="X31" s="28">
        <v>2077</v>
      </c>
      <c r="Y31" s="29">
        <v>99.085219065960501</v>
      </c>
    </row>
    <row r="32" spans="1:25" s="31" customFormat="1" ht="15" customHeight="1" x14ac:dyDescent="0.2">
      <c r="A32" s="26" t="s">
        <v>53</v>
      </c>
      <c r="B32" s="32" t="s">
        <v>39</v>
      </c>
      <c r="C32" s="57">
        <v>51030</v>
      </c>
      <c r="D32" s="58">
        <v>15</v>
      </c>
      <c r="E32" s="59">
        <v>2.93944738389183E-2</v>
      </c>
      <c r="F32" s="58">
        <v>51015</v>
      </c>
      <c r="G32" s="59">
        <v>99.970605526161094</v>
      </c>
      <c r="H32" s="58">
        <v>46</v>
      </c>
      <c r="I32" s="60">
        <v>9.0169557973145201E-2</v>
      </c>
      <c r="J32" s="62">
        <v>122</v>
      </c>
      <c r="K32" s="60">
        <v>0.23914534940703699</v>
      </c>
      <c r="L32" s="62">
        <v>546</v>
      </c>
      <c r="M32" s="60">
        <v>1.0702734489855901</v>
      </c>
      <c r="N32" s="62">
        <v>37897</v>
      </c>
      <c r="O32" s="60">
        <v>74.285994315397403</v>
      </c>
      <c r="P32" s="62">
        <v>12375</v>
      </c>
      <c r="Q32" s="60">
        <v>24.257571302558102</v>
      </c>
      <c r="R32" s="62">
        <v>15</v>
      </c>
      <c r="S32" s="60">
        <v>2.9403116730373401E-2</v>
      </c>
      <c r="T32" s="63">
        <v>14</v>
      </c>
      <c r="U32" s="59">
        <v>2.7442908948348499E-2</v>
      </c>
      <c r="V32" s="58">
        <v>157</v>
      </c>
      <c r="W32" s="64">
        <v>0.30766215951401099</v>
      </c>
      <c r="X32" s="33">
        <v>973</v>
      </c>
      <c r="Y32" s="34">
        <v>99.383350462487201</v>
      </c>
    </row>
    <row r="33" spans="1:25" s="31" customFormat="1" ht="15" customHeight="1" x14ac:dyDescent="0.2">
      <c r="A33" s="26" t="s">
        <v>53</v>
      </c>
      <c r="B33" s="35" t="s">
        <v>23</v>
      </c>
      <c r="C33" s="49">
        <v>65463</v>
      </c>
      <c r="D33" s="52">
        <v>275</v>
      </c>
      <c r="E33" s="51">
        <v>0.42008462795777801</v>
      </c>
      <c r="F33" s="52">
        <v>65188</v>
      </c>
      <c r="G33" s="51">
        <v>99.579915372042194</v>
      </c>
      <c r="H33" s="52">
        <v>285</v>
      </c>
      <c r="I33" s="53">
        <v>0.43719703012824401</v>
      </c>
      <c r="J33" s="54">
        <v>341</v>
      </c>
      <c r="K33" s="53">
        <v>0.52310241148677705</v>
      </c>
      <c r="L33" s="54">
        <v>2412</v>
      </c>
      <c r="M33" s="53">
        <v>3.70006749708535</v>
      </c>
      <c r="N33" s="54">
        <v>30767</v>
      </c>
      <c r="O33" s="53">
        <v>47.197336933177901</v>
      </c>
      <c r="P33" s="54">
        <v>30273</v>
      </c>
      <c r="Q33" s="53">
        <v>46.439528747622298</v>
      </c>
      <c r="R33" s="54">
        <v>69</v>
      </c>
      <c r="S33" s="53">
        <v>0.105847702031049</v>
      </c>
      <c r="T33" s="55">
        <v>1041</v>
      </c>
      <c r="U33" s="51">
        <v>1.5969196784684301</v>
      </c>
      <c r="V33" s="52">
        <v>1182</v>
      </c>
      <c r="W33" s="56">
        <v>1.8056001099857899</v>
      </c>
      <c r="X33" s="28">
        <v>2312</v>
      </c>
      <c r="Y33" s="29">
        <v>100</v>
      </c>
    </row>
    <row r="34" spans="1:25" s="31" customFormat="1" ht="15" customHeight="1" x14ac:dyDescent="0.2">
      <c r="A34" s="26" t="s">
        <v>53</v>
      </c>
      <c r="B34" s="32" t="s">
        <v>10</v>
      </c>
      <c r="C34" s="57">
        <v>6187</v>
      </c>
      <c r="D34" s="58">
        <v>18</v>
      </c>
      <c r="E34" s="59">
        <v>0.29093260061419102</v>
      </c>
      <c r="F34" s="58">
        <v>6169</v>
      </c>
      <c r="G34" s="59">
        <v>99.709067399385802</v>
      </c>
      <c r="H34" s="58">
        <v>2015</v>
      </c>
      <c r="I34" s="60">
        <v>32.663316582914597</v>
      </c>
      <c r="J34" s="62">
        <v>18</v>
      </c>
      <c r="K34" s="60">
        <v>0.29178148808558901</v>
      </c>
      <c r="L34" s="62">
        <v>207</v>
      </c>
      <c r="M34" s="60">
        <v>3.3554871129842798</v>
      </c>
      <c r="N34" s="62">
        <v>81</v>
      </c>
      <c r="O34" s="60">
        <v>1.31301669638515</v>
      </c>
      <c r="P34" s="62">
        <v>3767</v>
      </c>
      <c r="Q34" s="60">
        <v>61.063381423245303</v>
      </c>
      <c r="R34" s="62">
        <v>13</v>
      </c>
      <c r="S34" s="60">
        <v>0.21073107472848099</v>
      </c>
      <c r="T34" s="63">
        <v>68</v>
      </c>
      <c r="U34" s="59">
        <v>1.1022856216566701</v>
      </c>
      <c r="V34" s="58">
        <v>266</v>
      </c>
      <c r="W34" s="64">
        <v>4.2993373201874903</v>
      </c>
      <c r="X34" s="33">
        <v>781</v>
      </c>
      <c r="Y34" s="34">
        <v>99.231754161331594</v>
      </c>
    </row>
    <row r="35" spans="1:25" s="31" customFormat="1" ht="15" customHeight="1" x14ac:dyDescent="0.2">
      <c r="A35" s="26" t="s">
        <v>53</v>
      </c>
      <c r="B35" s="35" t="s">
        <v>40</v>
      </c>
      <c r="C35" s="49">
        <v>14002</v>
      </c>
      <c r="D35" s="52">
        <v>36</v>
      </c>
      <c r="E35" s="51">
        <v>0.25710612769604302</v>
      </c>
      <c r="F35" s="52">
        <v>13966</v>
      </c>
      <c r="G35" s="51">
        <v>99.742893872303995</v>
      </c>
      <c r="H35" s="52">
        <v>476</v>
      </c>
      <c r="I35" s="53">
        <v>3.4082772447372198</v>
      </c>
      <c r="J35" s="54">
        <v>141</v>
      </c>
      <c r="K35" s="53">
        <v>1.00959473005871</v>
      </c>
      <c r="L35" s="54">
        <v>2401</v>
      </c>
      <c r="M35" s="53">
        <v>17.191751396248002</v>
      </c>
      <c r="N35" s="54">
        <v>3711</v>
      </c>
      <c r="O35" s="53">
        <v>26.571674065587899</v>
      </c>
      <c r="P35" s="54">
        <v>6733</v>
      </c>
      <c r="Q35" s="53">
        <v>48.209938421881702</v>
      </c>
      <c r="R35" s="54">
        <v>14</v>
      </c>
      <c r="S35" s="53">
        <v>0.100243448374624</v>
      </c>
      <c r="T35" s="55">
        <v>490</v>
      </c>
      <c r="U35" s="51">
        <v>3.5085206931118398</v>
      </c>
      <c r="V35" s="52">
        <v>594</v>
      </c>
      <c r="W35" s="56">
        <v>4.2422511069847202</v>
      </c>
      <c r="X35" s="28">
        <v>1073</v>
      </c>
      <c r="Y35" s="29">
        <v>100</v>
      </c>
    </row>
    <row r="36" spans="1:25" s="31" customFormat="1" ht="15" customHeight="1" x14ac:dyDescent="0.2">
      <c r="A36" s="26" t="s">
        <v>53</v>
      </c>
      <c r="B36" s="32" t="s">
        <v>41</v>
      </c>
      <c r="C36" s="57">
        <v>24573</v>
      </c>
      <c r="D36" s="58">
        <v>11</v>
      </c>
      <c r="E36" s="59">
        <v>4.47645790094819E-2</v>
      </c>
      <c r="F36" s="58">
        <v>24562</v>
      </c>
      <c r="G36" s="59">
        <v>99.955235420990505</v>
      </c>
      <c r="H36" s="58">
        <v>387</v>
      </c>
      <c r="I36" s="60">
        <v>1.5756045924599</v>
      </c>
      <c r="J36" s="62">
        <v>443</v>
      </c>
      <c r="K36" s="60">
        <v>1.80359905545151</v>
      </c>
      <c r="L36" s="62">
        <v>10071</v>
      </c>
      <c r="M36" s="60">
        <v>41.002361371223799</v>
      </c>
      <c r="N36" s="62">
        <v>5274</v>
      </c>
      <c r="O36" s="60">
        <v>21.472192818174399</v>
      </c>
      <c r="P36" s="62">
        <v>6970</v>
      </c>
      <c r="Q36" s="60">
        <v>28.377167983063298</v>
      </c>
      <c r="R36" s="62">
        <v>260</v>
      </c>
      <c r="S36" s="60">
        <v>1.05854572103249</v>
      </c>
      <c r="T36" s="63">
        <v>1157</v>
      </c>
      <c r="U36" s="59">
        <v>4.7105284585945801</v>
      </c>
      <c r="V36" s="58">
        <v>3341</v>
      </c>
      <c r="W36" s="64">
        <v>13.596223497334501</v>
      </c>
      <c r="X36" s="33">
        <v>649</v>
      </c>
      <c r="Y36" s="34">
        <v>100</v>
      </c>
    </row>
    <row r="37" spans="1:25" s="31" customFormat="1" ht="15" customHeight="1" x14ac:dyDescent="0.2">
      <c r="A37" s="26" t="s">
        <v>53</v>
      </c>
      <c r="B37" s="35" t="s">
        <v>11</v>
      </c>
      <c r="C37" s="49">
        <v>10011</v>
      </c>
      <c r="D37" s="52">
        <v>403</v>
      </c>
      <c r="E37" s="51">
        <v>4.0255718709419597</v>
      </c>
      <c r="F37" s="52">
        <v>9608</v>
      </c>
      <c r="G37" s="51">
        <v>95.974428129057998</v>
      </c>
      <c r="H37" s="52">
        <v>27</v>
      </c>
      <c r="I37" s="53">
        <v>0.28101582014987497</v>
      </c>
      <c r="J37" s="54">
        <v>98</v>
      </c>
      <c r="K37" s="53">
        <v>1.0199833472106601</v>
      </c>
      <c r="L37" s="54">
        <v>543</v>
      </c>
      <c r="M37" s="53">
        <v>5.6515403830141597</v>
      </c>
      <c r="N37" s="54">
        <v>507</v>
      </c>
      <c r="O37" s="53">
        <v>5.27685262281432</v>
      </c>
      <c r="P37" s="54">
        <v>8360</v>
      </c>
      <c r="Q37" s="53">
        <v>87.010824313072405</v>
      </c>
      <c r="R37" s="54">
        <v>4</v>
      </c>
      <c r="S37" s="53">
        <v>4.1631973355537102E-2</v>
      </c>
      <c r="T37" s="55">
        <v>69</v>
      </c>
      <c r="U37" s="51">
        <v>0.71815154038301399</v>
      </c>
      <c r="V37" s="52">
        <v>266</v>
      </c>
      <c r="W37" s="56">
        <v>2.6570772150634299</v>
      </c>
      <c r="X37" s="28">
        <v>478</v>
      </c>
      <c r="Y37" s="29">
        <v>98.535564853556494</v>
      </c>
    </row>
    <row r="38" spans="1:25" s="31" customFormat="1" ht="15" customHeight="1" x14ac:dyDescent="0.2">
      <c r="A38" s="26" t="s">
        <v>53</v>
      </c>
      <c r="B38" s="32" t="s">
        <v>12</v>
      </c>
      <c r="C38" s="57">
        <v>63780</v>
      </c>
      <c r="D38" s="58">
        <v>343</v>
      </c>
      <c r="E38" s="59">
        <v>0.53778613985575396</v>
      </c>
      <c r="F38" s="58">
        <v>63437</v>
      </c>
      <c r="G38" s="59">
        <v>99.462213860144203</v>
      </c>
      <c r="H38" s="58">
        <v>71</v>
      </c>
      <c r="I38" s="60">
        <v>0.11192206441036</v>
      </c>
      <c r="J38" s="62">
        <v>1221</v>
      </c>
      <c r="K38" s="60">
        <v>1.92474423443732</v>
      </c>
      <c r="L38" s="62">
        <v>16737</v>
      </c>
      <c r="M38" s="60">
        <v>26.383656225861898</v>
      </c>
      <c r="N38" s="62">
        <v>25481</v>
      </c>
      <c r="O38" s="60">
        <v>40.167410186484197</v>
      </c>
      <c r="P38" s="62">
        <v>19342</v>
      </c>
      <c r="Q38" s="60">
        <v>30.490092532748999</v>
      </c>
      <c r="R38" s="62">
        <v>68</v>
      </c>
      <c r="S38" s="60">
        <v>0.10719296309724601</v>
      </c>
      <c r="T38" s="63">
        <v>517</v>
      </c>
      <c r="U38" s="59">
        <v>0.814981792959945</v>
      </c>
      <c r="V38" s="58">
        <v>1261</v>
      </c>
      <c r="W38" s="64">
        <v>1.97710881153967</v>
      </c>
      <c r="X38" s="33">
        <v>2538</v>
      </c>
      <c r="Y38" s="34">
        <v>100</v>
      </c>
    </row>
    <row r="39" spans="1:25" s="31" customFormat="1" ht="15" customHeight="1" x14ac:dyDescent="0.2">
      <c r="A39" s="26" t="s">
        <v>53</v>
      </c>
      <c r="B39" s="35" t="s">
        <v>13</v>
      </c>
      <c r="C39" s="49">
        <v>23577</v>
      </c>
      <c r="D39" s="52">
        <v>58</v>
      </c>
      <c r="E39" s="51">
        <v>0.24600246002459999</v>
      </c>
      <c r="F39" s="52">
        <v>23519</v>
      </c>
      <c r="G39" s="51">
        <v>99.753997539975401</v>
      </c>
      <c r="H39" s="52">
        <v>2796</v>
      </c>
      <c r="I39" s="53">
        <v>11.8882605552957</v>
      </c>
      <c r="J39" s="54">
        <v>101</v>
      </c>
      <c r="K39" s="53">
        <v>0.429440027212041</v>
      </c>
      <c r="L39" s="54">
        <v>15477</v>
      </c>
      <c r="M39" s="53">
        <v>65.806369318423407</v>
      </c>
      <c r="N39" s="54">
        <v>735</v>
      </c>
      <c r="O39" s="53">
        <v>3.1251328712955502</v>
      </c>
      <c r="P39" s="54">
        <v>4108</v>
      </c>
      <c r="Q39" s="53">
        <v>17.466729027594699</v>
      </c>
      <c r="R39" s="54">
        <v>9</v>
      </c>
      <c r="S39" s="53">
        <v>3.8266933117904703E-2</v>
      </c>
      <c r="T39" s="55">
        <v>293</v>
      </c>
      <c r="U39" s="51">
        <v>1.24580126706067</v>
      </c>
      <c r="V39" s="52">
        <v>3293</v>
      </c>
      <c r="W39" s="56">
        <v>13.9670017389829</v>
      </c>
      <c r="X39" s="28">
        <v>853</v>
      </c>
      <c r="Y39" s="29">
        <v>98.827667057444302</v>
      </c>
    </row>
    <row r="40" spans="1:25" s="31" customFormat="1" ht="15" customHeight="1" x14ac:dyDescent="0.2">
      <c r="A40" s="26" t="s">
        <v>53</v>
      </c>
      <c r="B40" s="32" t="s">
        <v>14</v>
      </c>
      <c r="C40" s="57">
        <v>94191</v>
      </c>
      <c r="D40" s="58">
        <v>1413</v>
      </c>
      <c r="E40" s="59">
        <v>1.5001433257954599</v>
      </c>
      <c r="F40" s="58">
        <v>92778</v>
      </c>
      <c r="G40" s="59">
        <v>98.499856674204494</v>
      </c>
      <c r="H40" s="58">
        <v>697</v>
      </c>
      <c r="I40" s="60">
        <v>0.75125568561512401</v>
      </c>
      <c r="J40" s="62">
        <v>1202</v>
      </c>
      <c r="K40" s="60">
        <v>1.29556575912393</v>
      </c>
      <c r="L40" s="62">
        <v>15413</v>
      </c>
      <c r="M40" s="60">
        <v>16.612774580180599</v>
      </c>
      <c r="N40" s="62">
        <v>34129</v>
      </c>
      <c r="O40" s="60">
        <v>36.785660393627801</v>
      </c>
      <c r="P40" s="62">
        <v>40213</v>
      </c>
      <c r="Q40" s="60">
        <v>43.3432494772468</v>
      </c>
      <c r="R40" s="62">
        <v>51</v>
      </c>
      <c r="S40" s="60">
        <v>5.4969928215740801E-2</v>
      </c>
      <c r="T40" s="63">
        <v>1073</v>
      </c>
      <c r="U40" s="59">
        <v>1.15652417599</v>
      </c>
      <c r="V40" s="58">
        <v>3166</v>
      </c>
      <c r="W40" s="64">
        <v>3.3612553216337</v>
      </c>
      <c r="X40" s="33">
        <v>4864</v>
      </c>
      <c r="Y40" s="34">
        <v>99.856085526315795</v>
      </c>
    </row>
    <row r="41" spans="1:25" s="31" customFormat="1" ht="15" customHeight="1" x14ac:dyDescent="0.2">
      <c r="A41" s="26" t="s">
        <v>53</v>
      </c>
      <c r="B41" s="35" t="s">
        <v>15</v>
      </c>
      <c r="C41" s="49">
        <v>129068</v>
      </c>
      <c r="D41" s="52">
        <v>806</v>
      </c>
      <c r="E41" s="51">
        <v>0.62447701986549697</v>
      </c>
      <c r="F41" s="52">
        <v>128262</v>
      </c>
      <c r="G41" s="51">
        <v>99.375522980134505</v>
      </c>
      <c r="H41" s="52">
        <v>3228</v>
      </c>
      <c r="I41" s="53">
        <v>2.5167235814192801</v>
      </c>
      <c r="J41" s="54">
        <v>632</v>
      </c>
      <c r="K41" s="53">
        <v>0.49274141990613002</v>
      </c>
      <c r="L41" s="54">
        <v>12837</v>
      </c>
      <c r="M41" s="53">
        <v>10.0084202647705</v>
      </c>
      <c r="N41" s="54">
        <v>65897</v>
      </c>
      <c r="O41" s="53">
        <v>51.376869220813603</v>
      </c>
      <c r="P41" s="54">
        <v>40904</v>
      </c>
      <c r="Q41" s="53">
        <v>31.890973164304299</v>
      </c>
      <c r="R41" s="54">
        <v>82</v>
      </c>
      <c r="S41" s="53">
        <v>6.3931639924529493E-2</v>
      </c>
      <c r="T41" s="55">
        <v>4682</v>
      </c>
      <c r="U41" s="51">
        <v>3.6503407088615498</v>
      </c>
      <c r="V41" s="52">
        <v>4439</v>
      </c>
      <c r="W41" s="56">
        <v>3.4392723215669299</v>
      </c>
      <c r="X41" s="28">
        <v>2535</v>
      </c>
      <c r="Y41" s="29">
        <v>99.921104536489196</v>
      </c>
    </row>
    <row r="42" spans="1:25" s="31" customFormat="1" ht="15" customHeight="1" x14ac:dyDescent="0.2">
      <c r="A42" s="26" t="s">
        <v>53</v>
      </c>
      <c r="B42" s="32" t="s">
        <v>16</v>
      </c>
      <c r="C42" s="57">
        <v>1951</v>
      </c>
      <c r="D42" s="58">
        <v>17</v>
      </c>
      <c r="E42" s="59">
        <v>0.87134802665299804</v>
      </c>
      <c r="F42" s="58">
        <v>1934</v>
      </c>
      <c r="G42" s="59">
        <v>99.128651973347004</v>
      </c>
      <c r="H42" s="58">
        <v>650</v>
      </c>
      <c r="I42" s="60">
        <v>33.6091003102378</v>
      </c>
      <c r="J42" s="62">
        <v>5</v>
      </c>
      <c r="K42" s="60">
        <v>0.25853154084798302</v>
      </c>
      <c r="L42" s="62">
        <v>66</v>
      </c>
      <c r="M42" s="60">
        <v>3.4126163391933799</v>
      </c>
      <c r="N42" s="62">
        <v>86</v>
      </c>
      <c r="O42" s="60">
        <v>4.4467425025853196</v>
      </c>
      <c r="P42" s="62">
        <v>1117</v>
      </c>
      <c r="Q42" s="60">
        <v>57.755946225439502</v>
      </c>
      <c r="R42" s="62">
        <v>8</v>
      </c>
      <c r="S42" s="60">
        <v>0.41365046535677402</v>
      </c>
      <c r="T42" s="69" t="s">
        <v>75</v>
      </c>
      <c r="U42" s="59">
        <v>0.10341261633919301</v>
      </c>
      <c r="V42" s="58">
        <v>114</v>
      </c>
      <c r="W42" s="64">
        <v>5.84315735520246</v>
      </c>
      <c r="X42" s="33">
        <v>468</v>
      </c>
      <c r="Y42" s="34">
        <v>99.572649572649595</v>
      </c>
    </row>
    <row r="43" spans="1:25" s="31" customFormat="1" ht="15" customHeight="1" x14ac:dyDescent="0.2">
      <c r="A43" s="26" t="s">
        <v>53</v>
      </c>
      <c r="B43" s="35" t="s">
        <v>17</v>
      </c>
      <c r="C43" s="49">
        <v>121658</v>
      </c>
      <c r="D43" s="52">
        <v>1319</v>
      </c>
      <c r="E43" s="51">
        <v>1.08418681878709</v>
      </c>
      <c r="F43" s="52">
        <v>120339</v>
      </c>
      <c r="G43" s="51">
        <v>98.915813181212897</v>
      </c>
      <c r="H43" s="52">
        <v>153</v>
      </c>
      <c r="I43" s="53">
        <v>0.127140827163264</v>
      </c>
      <c r="J43" s="54">
        <v>479</v>
      </c>
      <c r="K43" s="53">
        <v>0.398042197458845</v>
      </c>
      <c r="L43" s="54">
        <v>4474</v>
      </c>
      <c r="M43" s="53">
        <v>3.7178304622774001</v>
      </c>
      <c r="N43" s="54">
        <v>51261</v>
      </c>
      <c r="O43" s="53">
        <v>42.597163014484103</v>
      </c>
      <c r="P43" s="54">
        <v>57275</v>
      </c>
      <c r="Q43" s="53">
        <v>47.594711606378603</v>
      </c>
      <c r="R43" s="54">
        <v>47</v>
      </c>
      <c r="S43" s="53">
        <v>3.9056332527277103E-2</v>
      </c>
      <c r="T43" s="55">
        <v>6650</v>
      </c>
      <c r="U43" s="51">
        <v>5.5260555597104801</v>
      </c>
      <c r="V43" s="52">
        <v>2025</v>
      </c>
      <c r="W43" s="56">
        <v>1.66450212891877</v>
      </c>
      <c r="X43" s="28">
        <v>3702</v>
      </c>
      <c r="Y43" s="29">
        <v>99.891950297136702</v>
      </c>
    </row>
    <row r="44" spans="1:25" s="31" customFormat="1" ht="15" customHeight="1" x14ac:dyDescent="0.2">
      <c r="A44" s="26" t="s">
        <v>53</v>
      </c>
      <c r="B44" s="32" t="s">
        <v>18</v>
      </c>
      <c r="C44" s="57">
        <v>39013</v>
      </c>
      <c r="D44" s="58">
        <v>92</v>
      </c>
      <c r="E44" s="59">
        <v>0.23581882962089601</v>
      </c>
      <c r="F44" s="58">
        <v>38921</v>
      </c>
      <c r="G44" s="59">
        <v>99.764181170379103</v>
      </c>
      <c r="H44" s="58">
        <v>5144</v>
      </c>
      <c r="I44" s="60">
        <v>13.216515505768101</v>
      </c>
      <c r="J44" s="62">
        <v>243</v>
      </c>
      <c r="K44" s="60">
        <v>0.62434161506641705</v>
      </c>
      <c r="L44" s="62">
        <v>6329</v>
      </c>
      <c r="M44" s="60">
        <v>16.261144369363599</v>
      </c>
      <c r="N44" s="62">
        <v>9679</v>
      </c>
      <c r="O44" s="60">
        <v>24.868323013283302</v>
      </c>
      <c r="P44" s="62">
        <v>16452</v>
      </c>
      <c r="Q44" s="60">
        <v>42.270239716348499</v>
      </c>
      <c r="R44" s="62">
        <v>90</v>
      </c>
      <c r="S44" s="60">
        <v>0.23123763520978399</v>
      </c>
      <c r="T44" s="63">
        <v>984</v>
      </c>
      <c r="U44" s="59">
        <v>2.5281981449602999</v>
      </c>
      <c r="V44" s="58">
        <v>2587</v>
      </c>
      <c r="W44" s="64">
        <v>6.63112295901366</v>
      </c>
      <c r="X44" s="33">
        <v>1774</v>
      </c>
      <c r="Y44" s="34">
        <v>95.152198421646005</v>
      </c>
    </row>
    <row r="45" spans="1:25" s="31" customFormat="1" ht="15" customHeight="1" x14ac:dyDescent="0.2">
      <c r="A45" s="26" t="s">
        <v>53</v>
      </c>
      <c r="B45" s="35" t="s">
        <v>42</v>
      </c>
      <c r="C45" s="49">
        <v>29337</v>
      </c>
      <c r="D45" s="52">
        <v>253</v>
      </c>
      <c r="E45" s="51">
        <v>0.86239220097487801</v>
      </c>
      <c r="F45" s="52">
        <v>29084</v>
      </c>
      <c r="G45" s="51">
        <v>99.137607799025105</v>
      </c>
      <c r="H45" s="52">
        <v>859</v>
      </c>
      <c r="I45" s="53">
        <v>2.9535139595654001</v>
      </c>
      <c r="J45" s="54">
        <v>385</v>
      </c>
      <c r="K45" s="53">
        <v>1.3237518910741299</v>
      </c>
      <c r="L45" s="54">
        <v>6921</v>
      </c>
      <c r="M45" s="53">
        <v>23.7965891899326</v>
      </c>
      <c r="N45" s="54">
        <v>1713</v>
      </c>
      <c r="O45" s="53">
        <v>5.8898363361298296</v>
      </c>
      <c r="P45" s="54">
        <v>17499</v>
      </c>
      <c r="Q45" s="53">
        <v>60.167102186769398</v>
      </c>
      <c r="R45" s="54">
        <v>201</v>
      </c>
      <c r="S45" s="53">
        <v>0.69110163663870205</v>
      </c>
      <c r="T45" s="55">
        <v>1506</v>
      </c>
      <c r="U45" s="51">
        <v>5.1781047998899696</v>
      </c>
      <c r="V45" s="52">
        <v>2211</v>
      </c>
      <c r="W45" s="56">
        <v>7.53655793025872</v>
      </c>
      <c r="X45" s="28">
        <v>1312</v>
      </c>
      <c r="Y45" s="29">
        <v>99.923780487804905</v>
      </c>
    </row>
    <row r="46" spans="1:25" s="31" customFormat="1" ht="15" customHeight="1" x14ac:dyDescent="0.2">
      <c r="A46" s="26" t="s">
        <v>53</v>
      </c>
      <c r="B46" s="32" t="s">
        <v>19</v>
      </c>
      <c r="C46" s="57">
        <v>106859</v>
      </c>
      <c r="D46" s="58">
        <v>582</v>
      </c>
      <c r="E46" s="59">
        <v>0.54464294069755503</v>
      </c>
      <c r="F46" s="58">
        <v>106277</v>
      </c>
      <c r="G46" s="59">
        <v>99.455357059302401</v>
      </c>
      <c r="H46" s="58">
        <v>129</v>
      </c>
      <c r="I46" s="60">
        <v>0.121380919672177</v>
      </c>
      <c r="J46" s="62">
        <v>822</v>
      </c>
      <c r="K46" s="60">
        <v>0.77345051139945598</v>
      </c>
      <c r="L46" s="62">
        <v>14166</v>
      </c>
      <c r="M46" s="60">
        <v>13.329318667256301</v>
      </c>
      <c r="N46" s="62">
        <v>45520</v>
      </c>
      <c r="O46" s="60">
        <v>42.831468709128004</v>
      </c>
      <c r="P46" s="62">
        <v>43092</v>
      </c>
      <c r="Q46" s="60">
        <v>40.546872794678102</v>
      </c>
      <c r="R46" s="62">
        <v>39</v>
      </c>
      <c r="S46" s="60">
        <v>3.6696557110193199E-2</v>
      </c>
      <c r="T46" s="63">
        <v>2509</v>
      </c>
      <c r="U46" s="59">
        <v>2.3608118407557601</v>
      </c>
      <c r="V46" s="58">
        <v>2367</v>
      </c>
      <c r="W46" s="64">
        <v>2.2150684546926298</v>
      </c>
      <c r="X46" s="33">
        <v>3220</v>
      </c>
      <c r="Y46" s="34">
        <v>99.596273291925499</v>
      </c>
    </row>
    <row r="47" spans="1:25" s="31" customFormat="1" ht="15" customHeight="1" x14ac:dyDescent="0.2">
      <c r="A47" s="26" t="s">
        <v>53</v>
      </c>
      <c r="B47" s="35" t="s">
        <v>43</v>
      </c>
      <c r="C47" s="49">
        <v>12035</v>
      </c>
      <c r="D47" s="52">
        <v>65</v>
      </c>
      <c r="E47" s="51">
        <v>0.54009140008309098</v>
      </c>
      <c r="F47" s="52">
        <v>11970</v>
      </c>
      <c r="G47" s="51">
        <v>99.459908599916901</v>
      </c>
      <c r="H47" s="52">
        <v>138</v>
      </c>
      <c r="I47" s="53">
        <v>1.15288220551378</v>
      </c>
      <c r="J47" s="54">
        <v>192</v>
      </c>
      <c r="K47" s="53">
        <v>1.6040100250626601</v>
      </c>
      <c r="L47" s="54">
        <v>3773</v>
      </c>
      <c r="M47" s="53">
        <v>31.5204678362573</v>
      </c>
      <c r="N47" s="54">
        <v>1898</v>
      </c>
      <c r="O47" s="53">
        <v>15.8563074352548</v>
      </c>
      <c r="P47" s="54">
        <v>5503</v>
      </c>
      <c r="Q47" s="53">
        <v>45.973266499582301</v>
      </c>
      <c r="R47" s="54">
        <v>19</v>
      </c>
      <c r="S47" s="53">
        <v>0.158730158730159</v>
      </c>
      <c r="T47" s="55">
        <v>447</v>
      </c>
      <c r="U47" s="51">
        <v>3.7343358395989998</v>
      </c>
      <c r="V47" s="52">
        <v>642</v>
      </c>
      <c r="W47" s="56">
        <v>5.3344412131283798</v>
      </c>
      <c r="X47" s="28">
        <v>291</v>
      </c>
      <c r="Y47" s="29">
        <v>100</v>
      </c>
    </row>
    <row r="48" spans="1:25" s="31" customFormat="1" ht="15" customHeight="1" x14ac:dyDescent="0.2">
      <c r="A48" s="26" t="s">
        <v>53</v>
      </c>
      <c r="B48" s="32" t="s">
        <v>20</v>
      </c>
      <c r="C48" s="57">
        <v>76560</v>
      </c>
      <c r="D48" s="58">
        <v>823</v>
      </c>
      <c r="E48" s="59">
        <v>1.0749738766980099</v>
      </c>
      <c r="F48" s="58">
        <v>75737</v>
      </c>
      <c r="G48" s="59">
        <v>98.925026123302004</v>
      </c>
      <c r="H48" s="58">
        <v>245</v>
      </c>
      <c r="I48" s="60">
        <v>0.323487859302587</v>
      </c>
      <c r="J48" s="62">
        <v>226</v>
      </c>
      <c r="K48" s="60">
        <v>0.29840104572401899</v>
      </c>
      <c r="L48" s="62">
        <v>2992</v>
      </c>
      <c r="M48" s="60">
        <v>3.9505129593197501</v>
      </c>
      <c r="N48" s="62">
        <v>45494</v>
      </c>
      <c r="O48" s="60">
        <v>60.068394575966799</v>
      </c>
      <c r="P48" s="62">
        <v>25116</v>
      </c>
      <c r="Q48" s="60">
        <v>33.162126833648003</v>
      </c>
      <c r="R48" s="62">
        <v>66</v>
      </c>
      <c r="S48" s="60">
        <v>8.71436682202886E-2</v>
      </c>
      <c r="T48" s="63">
        <v>1598</v>
      </c>
      <c r="U48" s="59">
        <v>2.1099330578185</v>
      </c>
      <c r="V48" s="58">
        <v>1760</v>
      </c>
      <c r="W48" s="64">
        <v>2.29885057471264</v>
      </c>
      <c r="X48" s="33">
        <v>1219</v>
      </c>
      <c r="Y48" s="34">
        <v>100</v>
      </c>
    </row>
    <row r="49" spans="1:26" s="31" customFormat="1" ht="15" customHeight="1" x14ac:dyDescent="0.2">
      <c r="A49" s="26" t="s">
        <v>53</v>
      </c>
      <c r="B49" s="35" t="s">
        <v>44</v>
      </c>
      <c r="C49" s="49">
        <v>4327</v>
      </c>
      <c r="D49" s="52">
        <v>8</v>
      </c>
      <c r="E49" s="51">
        <v>0.18488560203374199</v>
      </c>
      <c r="F49" s="52">
        <v>4319</v>
      </c>
      <c r="G49" s="51">
        <v>99.815114397966298</v>
      </c>
      <c r="H49" s="52">
        <v>1454</v>
      </c>
      <c r="I49" s="53">
        <v>33.665200277842096</v>
      </c>
      <c r="J49" s="54">
        <v>44</v>
      </c>
      <c r="K49" s="53">
        <v>1.0187543412827</v>
      </c>
      <c r="L49" s="54">
        <v>236</v>
      </c>
      <c r="M49" s="53">
        <v>5.4642278305163199</v>
      </c>
      <c r="N49" s="54">
        <v>277</v>
      </c>
      <c r="O49" s="53">
        <v>6.4135216485297502</v>
      </c>
      <c r="P49" s="54">
        <v>2220</v>
      </c>
      <c r="Q49" s="53">
        <v>51.400787219263698</v>
      </c>
      <c r="R49" s="54">
        <v>4</v>
      </c>
      <c r="S49" s="53">
        <v>9.26140310257004E-2</v>
      </c>
      <c r="T49" s="55">
        <v>84</v>
      </c>
      <c r="U49" s="51">
        <v>1.9448946515397101</v>
      </c>
      <c r="V49" s="52">
        <v>238</v>
      </c>
      <c r="W49" s="56">
        <v>5.5003466605038103</v>
      </c>
      <c r="X49" s="28">
        <v>668</v>
      </c>
      <c r="Y49" s="29">
        <v>100</v>
      </c>
    </row>
    <row r="50" spans="1:26" s="31" customFormat="1" ht="15" customHeight="1" x14ac:dyDescent="0.2">
      <c r="A50" s="26" t="s">
        <v>53</v>
      </c>
      <c r="B50" s="32" t="s">
        <v>45</v>
      </c>
      <c r="C50" s="57">
        <v>77603</v>
      </c>
      <c r="D50" s="58">
        <v>416</v>
      </c>
      <c r="E50" s="59">
        <v>0.53606175019006996</v>
      </c>
      <c r="F50" s="58">
        <v>77187</v>
      </c>
      <c r="G50" s="59">
        <v>99.4639382498099</v>
      </c>
      <c r="H50" s="58">
        <v>115</v>
      </c>
      <c r="I50" s="60">
        <v>0.14898881936077299</v>
      </c>
      <c r="J50" s="62">
        <v>377</v>
      </c>
      <c r="K50" s="60">
        <v>0.48842421651314299</v>
      </c>
      <c r="L50" s="62">
        <v>2432</v>
      </c>
      <c r="M50" s="60">
        <v>3.1507896407426101</v>
      </c>
      <c r="N50" s="62">
        <v>44498</v>
      </c>
      <c r="O50" s="60">
        <v>57.649604207962497</v>
      </c>
      <c r="P50" s="62">
        <v>29288</v>
      </c>
      <c r="Q50" s="60">
        <v>37.944213403811503</v>
      </c>
      <c r="R50" s="62">
        <v>38</v>
      </c>
      <c r="S50" s="60">
        <v>4.9231088136603297E-2</v>
      </c>
      <c r="T50" s="63">
        <v>439</v>
      </c>
      <c r="U50" s="59">
        <v>0.56874862347286503</v>
      </c>
      <c r="V50" s="58">
        <v>1465</v>
      </c>
      <c r="W50" s="64">
        <v>1.8878136154530101</v>
      </c>
      <c r="X50" s="33">
        <v>1802</v>
      </c>
      <c r="Y50" s="34">
        <v>99.944506104328497</v>
      </c>
    </row>
    <row r="51" spans="1:26" s="31" customFormat="1" ht="15" customHeight="1" x14ac:dyDescent="0.2">
      <c r="A51" s="26" t="s">
        <v>53</v>
      </c>
      <c r="B51" s="35" t="s">
        <v>21</v>
      </c>
      <c r="C51" s="49">
        <v>269760</v>
      </c>
      <c r="D51" s="52">
        <v>7052</v>
      </c>
      <c r="E51" s="51">
        <v>2.61417556346382</v>
      </c>
      <c r="F51" s="52">
        <v>262708</v>
      </c>
      <c r="G51" s="51">
        <v>97.385824436536197</v>
      </c>
      <c r="H51" s="52">
        <v>926</v>
      </c>
      <c r="I51" s="53">
        <v>0.35248260426024303</v>
      </c>
      <c r="J51" s="54">
        <v>2054</v>
      </c>
      <c r="K51" s="53">
        <v>0.78185666214961103</v>
      </c>
      <c r="L51" s="54">
        <v>132040</v>
      </c>
      <c r="M51" s="53">
        <v>50.261126421730602</v>
      </c>
      <c r="N51" s="54">
        <v>82231</v>
      </c>
      <c r="O51" s="53">
        <v>31.301292689982802</v>
      </c>
      <c r="P51" s="54">
        <v>41336</v>
      </c>
      <c r="Q51" s="53">
        <v>15.7345798376905</v>
      </c>
      <c r="R51" s="54">
        <v>253</v>
      </c>
      <c r="S51" s="53">
        <v>9.6304642416675607E-2</v>
      </c>
      <c r="T51" s="55">
        <v>3868</v>
      </c>
      <c r="U51" s="51">
        <v>1.47235714176957</v>
      </c>
      <c r="V51" s="52">
        <v>32117</v>
      </c>
      <c r="W51" s="56">
        <v>11.905768090154201</v>
      </c>
      <c r="X51" s="28">
        <v>8472</v>
      </c>
      <c r="Y51" s="29">
        <v>99.988196411709197</v>
      </c>
    </row>
    <row r="52" spans="1:26" s="31" customFormat="1" ht="15" customHeight="1" x14ac:dyDescent="0.2">
      <c r="A52" s="26" t="s">
        <v>53</v>
      </c>
      <c r="B52" s="32" t="s">
        <v>46</v>
      </c>
      <c r="C52" s="57">
        <v>14644</v>
      </c>
      <c r="D52" s="58">
        <v>60</v>
      </c>
      <c r="E52" s="59">
        <v>0.40972411909314399</v>
      </c>
      <c r="F52" s="58">
        <v>14584</v>
      </c>
      <c r="G52" s="59">
        <v>99.590275880906901</v>
      </c>
      <c r="H52" s="58">
        <v>443</v>
      </c>
      <c r="I52" s="60">
        <v>3.0375754251234199</v>
      </c>
      <c r="J52" s="62">
        <v>159</v>
      </c>
      <c r="K52" s="60">
        <v>1.09023587493143</v>
      </c>
      <c r="L52" s="62">
        <v>3743</v>
      </c>
      <c r="M52" s="60">
        <v>25.665112452002202</v>
      </c>
      <c r="N52" s="62">
        <v>548</v>
      </c>
      <c r="O52" s="60">
        <v>3.7575425123422899</v>
      </c>
      <c r="P52" s="62">
        <v>9111</v>
      </c>
      <c r="Q52" s="60">
        <v>62.4725726823917</v>
      </c>
      <c r="R52" s="62">
        <v>335</v>
      </c>
      <c r="S52" s="60">
        <v>2.2970378496983002</v>
      </c>
      <c r="T52" s="63">
        <v>245</v>
      </c>
      <c r="U52" s="59">
        <v>1.6799232035106999</v>
      </c>
      <c r="V52" s="58">
        <v>1129</v>
      </c>
      <c r="W52" s="64">
        <v>7.7096421742693302</v>
      </c>
      <c r="X52" s="33">
        <v>981</v>
      </c>
      <c r="Y52" s="34">
        <v>100</v>
      </c>
    </row>
    <row r="53" spans="1:26" s="31" customFormat="1" ht="15" customHeight="1" x14ac:dyDescent="0.2">
      <c r="A53" s="26" t="s">
        <v>53</v>
      </c>
      <c r="B53" s="35" t="s">
        <v>47</v>
      </c>
      <c r="C53" s="49">
        <v>3603</v>
      </c>
      <c r="D53" s="52">
        <v>170</v>
      </c>
      <c r="E53" s="51">
        <v>4.7182903136275298</v>
      </c>
      <c r="F53" s="52">
        <v>3433</v>
      </c>
      <c r="G53" s="51">
        <v>95.281709686372494</v>
      </c>
      <c r="H53" s="52">
        <v>66</v>
      </c>
      <c r="I53" s="53">
        <v>1.9225167491989501</v>
      </c>
      <c r="J53" s="54">
        <v>13</v>
      </c>
      <c r="K53" s="53">
        <v>0.378677541508884</v>
      </c>
      <c r="L53" s="54">
        <v>46</v>
      </c>
      <c r="M53" s="53">
        <v>1.3399359161083599</v>
      </c>
      <c r="N53" s="54">
        <v>123</v>
      </c>
      <c r="O53" s="53">
        <v>3.5828721235071401</v>
      </c>
      <c r="P53" s="54">
        <v>3139</v>
      </c>
      <c r="Q53" s="53">
        <v>91.436061753568296</v>
      </c>
      <c r="R53" s="54">
        <v>4</v>
      </c>
      <c r="S53" s="53">
        <v>0.11651616661811801</v>
      </c>
      <c r="T53" s="55">
        <v>42</v>
      </c>
      <c r="U53" s="51">
        <v>1.2234197494902399</v>
      </c>
      <c r="V53" s="52">
        <v>58</v>
      </c>
      <c r="W53" s="56">
        <v>1.6097696364141001</v>
      </c>
      <c r="X53" s="28">
        <v>295</v>
      </c>
      <c r="Y53" s="29">
        <v>100</v>
      </c>
    </row>
    <row r="54" spans="1:26" s="31" customFormat="1" ht="15" customHeight="1" x14ac:dyDescent="0.2">
      <c r="A54" s="26" t="s">
        <v>53</v>
      </c>
      <c r="B54" s="32" t="s">
        <v>48</v>
      </c>
      <c r="C54" s="57">
        <v>86196</v>
      </c>
      <c r="D54" s="58">
        <v>1158</v>
      </c>
      <c r="E54" s="59">
        <v>1.3434498120562399</v>
      </c>
      <c r="F54" s="58">
        <v>85038</v>
      </c>
      <c r="G54" s="59">
        <v>98.656550187943793</v>
      </c>
      <c r="H54" s="58">
        <v>282</v>
      </c>
      <c r="I54" s="60">
        <v>0.33161645382064497</v>
      </c>
      <c r="J54" s="62">
        <v>793</v>
      </c>
      <c r="K54" s="60">
        <v>0.93252428326160097</v>
      </c>
      <c r="L54" s="62">
        <v>6467</v>
      </c>
      <c r="M54" s="60">
        <v>7.6048354853124502</v>
      </c>
      <c r="N54" s="62">
        <v>42999</v>
      </c>
      <c r="O54" s="60">
        <v>50.5644535384181</v>
      </c>
      <c r="P54" s="62">
        <v>31465</v>
      </c>
      <c r="Q54" s="60">
        <v>37.001105388179397</v>
      </c>
      <c r="R54" s="62">
        <v>71</v>
      </c>
      <c r="S54" s="60">
        <v>8.3492085891013396E-2</v>
      </c>
      <c r="T54" s="63">
        <v>2961</v>
      </c>
      <c r="U54" s="59">
        <v>3.4819727651167698</v>
      </c>
      <c r="V54" s="58">
        <v>2871</v>
      </c>
      <c r="W54" s="64">
        <v>3.33078101071975</v>
      </c>
      <c r="X54" s="33">
        <v>1984</v>
      </c>
      <c r="Y54" s="34">
        <v>100</v>
      </c>
    </row>
    <row r="55" spans="1:26" s="31" customFormat="1" ht="15" customHeight="1" x14ac:dyDescent="0.2">
      <c r="A55" s="26" t="s">
        <v>53</v>
      </c>
      <c r="B55" s="35" t="s">
        <v>49</v>
      </c>
      <c r="C55" s="49">
        <v>57230</v>
      </c>
      <c r="D55" s="52">
        <v>1425</v>
      </c>
      <c r="E55" s="51">
        <v>2.4899528219465301</v>
      </c>
      <c r="F55" s="52">
        <v>55805</v>
      </c>
      <c r="G55" s="51">
        <v>97.510047178053497</v>
      </c>
      <c r="H55" s="52">
        <v>1591</v>
      </c>
      <c r="I55" s="53">
        <v>2.8509990144252302</v>
      </c>
      <c r="J55" s="54">
        <v>1408</v>
      </c>
      <c r="K55" s="53">
        <v>2.5230714093719202</v>
      </c>
      <c r="L55" s="54">
        <v>13102</v>
      </c>
      <c r="M55" s="53">
        <v>23.4781829585163</v>
      </c>
      <c r="N55" s="54">
        <v>5906</v>
      </c>
      <c r="O55" s="53">
        <v>10.5832810680047</v>
      </c>
      <c r="P55" s="54">
        <v>29360</v>
      </c>
      <c r="Q55" s="53">
        <v>52.611773138607703</v>
      </c>
      <c r="R55" s="54">
        <v>700</v>
      </c>
      <c r="S55" s="53">
        <v>1.2543678881820599</v>
      </c>
      <c r="T55" s="55">
        <v>3738</v>
      </c>
      <c r="U55" s="51">
        <v>6.6983245228922099</v>
      </c>
      <c r="V55" s="52">
        <v>4721</v>
      </c>
      <c r="W55" s="56">
        <v>8.2491700157260208</v>
      </c>
      <c r="X55" s="28">
        <v>2256</v>
      </c>
      <c r="Y55" s="29">
        <v>100</v>
      </c>
    </row>
    <row r="56" spans="1:26" s="31" customFormat="1" ht="15" customHeight="1" x14ac:dyDescent="0.2">
      <c r="A56" s="26" t="s">
        <v>53</v>
      </c>
      <c r="B56" s="32" t="s">
        <v>50</v>
      </c>
      <c r="C56" s="57">
        <v>24057</v>
      </c>
      <c r="D56" s="58">
        <v>90</v>
      </c>
      <c r="E56" s="59">
        <v>0.37411148522259602</v>
      </c>
      <c r="F56" s="58">
        <v>23967</v>
      </c>
      <c r="G56" s="59">
        <v>99.625888514777401</v>
      </c>
      <c r="H56" s="58">
        <v>12</v>
      </c>
      <c r="I56" s="60">
        <v>5.0068844661409401E-2</v>
      </c>
      <c r="J56" s="62">
        <v>37</v>
      </c>
      <c r="K56" s="60">
        <v>0.15437893770601199</v>
      </c>
      <c r="L56" s="62">
        <v>225</v>
      </c>
      <c r="M56" s="60">
        <v>0.93879083740142699</v>
      </c>
      <c r="N56" s="62">
        <v>2570</v>
      </c>
      <c r="O56" s="60">
        <v>10.7230775649852</v>
      </c>
      <c r="P56" s="62">
        <v>20856</v>
      </c>
      <c r="Q56" s="60">
        <v>87.019652021529595</v>
      </c>
      <c r="R56" s="62">
        <v>4</v>
      </c>
      <c r="S56" s="60">
        <v>1.6689614887136502E-2</v>
      </c>
      <c r="T56" s="63">
        <v>263</v>
      </c>
      <c r="U56" s="59">
        <v>1.0973421788292199</v>
      </c>
      <c r="V56" s="58">
        <v>58</v>
      </c>
      <c r="W56" s="64">
        <v>0.24109406825456201</v>
      </c>
      <c r="X56" s="33">
        <v>733</v>
      </c>
      <c r="Y56" s="34">
        <v>100</v>
      </c>
    </row>
    <row r="57" spans="1:26" s="31" customFormat="1" ht="15" customHeight="1" x14ac:dyDescent="0.2">
      <c r="A57" s="26" t="s">
        <v>53</v>
      </c>
      <c r="B57" s="35" t="s">
        <v>22</v>
      </c>
      <c r="C57" s="49">
        <v>47231</v>
      </c>
      <c r="D57" s="52">
        <v>203</v>
      </c>
      <c r="E57" s="51">
        <v>0.429802460248566</v>
      </c>
      <c r="F57" s="52">
        <v>47028</v>
      </c>
      <c r="G57" s="51">
        <v>99.570197539751405</v>
      </c>
      <c r="H57" s="52">
        <v>1011</v>
      </c>
      <c r="I57" s="53">
        <v>2.1497831079357002</v>
      </c>
      <c r="J57" s="54">
        <v>446</v>
      </c>
      <c r="K57" s="53">
        <v>0.94837118312494695</v>
      </c>
      <c r="L57" s="54">
        <v>5220</v>
      </c>
      <c r="M57" s="53">
        <v>11.099770349579</v>
      </c>
      <c r="N57" s="54">
        <v>22023</v>
      </c>
      <c r="O57" s="53">
        <v>46.829548354171997</v>
      </c>
      <c r="P57" s="54">
        <v>17354</v>
      </c>
      <c r="Q57" s="53">
        <v>36.901420430381897</v>
      </c>
      <c r="R57" s="54">
        <v>20</v>
      </c>
      <c r="S57" s="53">
        <v>4.25278557455133E-2</v>
      </c>
      <c r="T57" s="55">
        <v>954</v>
      </c>
      <c r="U57" s="51">
        <v>2.0285787190609899</v>
      </c>
      <c r="V57" s="52">
        <v>2118</v>
      </c>
      <c r="W57" s="56">
        <v>4.4843429103766601</v>
      </c>
      <c r="X57" s="28">
        <v>2242</v>
      </c>
      <c r="Y57" s="29">
        <v>99.955396966993803</v>
      </c>
    </row>
    <row r="58" spans="1:26" s="31" customFormat="1" ht="15" customHeight="1" thickBot="1" x14ac:dyDescent="0.25">
      <c r="A58" s="26" t="s">
        <v>53</v>
      </c>
      <c r="B58" s="36" t="s">
        <v>51</v>
      </c>
      <c r="C58" s="77">
        <v>3416</v>
      </c>
      <c r="D58" s="70">
        <v>0</v>
      </c>
      <c r="E58" s="71">
        <v>0</v>
      </c>
      <c r="F58" s="70">
        <v>3416</v>
      </c>
      <c r="G58" s="71">
        <v>100</v>
      </c>
      <c r="H58" s="70">
        <v>224</v>
      </c>
      <c r="I58" s="72">
        <v>6.5573770491803298</v>
      </c>
      <c r="J58" s="73">
        <v>10</v>
      </c>
      <c r="K58" s="72">
        <v>0.29274004683840699</v>
      </c>
      <c r="L58" s="73">
        <v>531</v>
      </c>
      <c r="M58" s="72">
        <v>15.5444964871194</v>
      </c>
      <c r="N58" s="73">
        <v>111</v>
      </c>
      <c r="O58" s="72">
        <v>3.24941451990632</v>
      </c>
      <c r="P58" s="73">
        <v>2471</v>
      </c>
      <c r="Q58" s="72">
        <v>72.336065573770497</v>
      </c>
      <c r="R58" s="73">
        <v>4</v>
      </c>
      <c r="S58" s="72">
        <v>0.117096018735363</v>
      </c>
      <c r="T58" s="75">
        <v>65</v>
      </c>
      <c r="U58" s="71">
        <v>1.90281030444965</v>
      </c>
      <c r="V58" s="70">
        <v>62</v>
      </c>
      <c r="W58" s="76">
        <v>1.81498829039813</v>
      </c>
      <c r="X58" s="37">
        <v>349</v>
      </c>
      <c r="Y58" s="38">
        <v>100</v>
      </c>
    </row>
    <row r="59" spans="1:26"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6" s="31" customFormat="1" ht="15" customHeight="1" x14ac:dyDescent="0.2">
      <c r="A60" s="26"/>
      <c r="B60" s="39" t="s">
        <v>87</v>
      </c>
      <c r="C60" s="41"/>
      <c r="D60" s="41"/>
      <c r="E60" s="41"/>
      <c r="F60" s="41"/>
      <c r="G60" s="41"/>
      <c r="H60" s="40"/>
      <c r="I60" s="40"/>
      <c r="J60" s="40"/>
      <c r="K60" s="40"/>
      <c r="L60" s="40"/>
      <c r="M60" s="40"/>
      <c r="N60" s="40"/>
      <c r="O60" s="40"/>
      <c r="P60" s="40"/>
      <c r="Q60" s="40"/>
      <c r="R60" s="40"/>
      <c r="S60" s="40"/>
      <c r="T60" s="40"/>
      <c r="U60" s="40"/>
      <c r="V60" s="41"/>
      <c r="W60" s="41"/>
      <c r="X60" s="40"/>
      <c r="Y60" s="40"/>
      <c r="Z60" s="41"/>
    </row>
    <row r="61" spans="1:26" s="31" customFormat="1" ht="15" customHeight="1" x14ac:dyDescent="0.2">
      <c r="A61" s="26"/>
      <c r="B61" s="39" t="s">
        <v>88</v>
      </c>
      <c r="C61" s="41"/>
      <c r="D61" s="41"/>
      <c r="E61" s="41"/>
      <c r="F61" s="41"/>
      <c r="G61" s="41"/>
      <c r="H61" s="40"/>
      <c r="I61" s="40"/>
      <c r="J61" s="40"/>
      <c r="K61" s="40"/>
      <c r="L61" s="40"/>
      <c r="M61" s="40"/>
      <c r="N61" s="40"/>
      <c r="O61" s="40"/>
      <c r="P61" s="40"/>
      <c r="Q61" s="40"/>
      <c r="R61" s="40"/>
      <c r="S61" s="40"/>
      <c r="T61" s="40"/>
      <c r="U61" s="40"/>
      <c r="V61" s="41"/>
      <c r="W61" s="41"/>
      <c r="X61" s="40"/>
      <c r="Y61" s="40"/>
      <c r="Z61" s="41"/>
    </row>
    <row r="62" spans="1:26" s="31" customFormat="1" ht="15" customHeight="1" x14ac:dyDescent="0.2">
      <c r="A62" s="26"/>
      <c r="B62" s="42" t="s">
        <v>89</v>
      </c>
      <c r="C62" s="41"/>
      <c r="D62" s="41"/>
      <c r="E62" s="41"/>
      <c r="F62" s="41"/>
      <c r="G62" s="41"/>
      <c r="H62" s="40"/>
      <c r="I62" s="40"/>
      <c r="J62" s="40"/>
      <c r="K62" s="40"/>
      <c r="L62" s="40"/>
      <c r="M62" s="40"/>
      <c r="N62" s="40"/>
      <c r="O62" s="40"/>
      <c r="P62" s="40"/>
      <c r="Q62" s="40"/>
      <c r="R62" s="40"/>
      <c r="S62" s="40"/>
      <c r="T62" s="40"/>
      <c r="U62" s="40"/>
      <c r="V62" s="41"/>
      <c r="W62" s="41"/>
      <c r="X62" s="40"/>
      <c r="Y62" s="40"/>
      <c r="Z62" s="41"/>
    </row>
    <row r="63" spans="1:26" s="31" customFormat="1" ht="15" customHeight="1" x14ac:dyDescent="0.2">
      <c r="A63" s="26"/>
      <c r="B63" s="42" t="str">
        <f>CONCATENATE("NOTE: Table reads (for US Totals):  Of all ", C69," public school students who received ", LOWER(A7), ", ",D69," (",TEXT(E7,"0.0"),"%) were students with disabilities served solely under Section 504 and ", F69," (",TEXT(G7,"0.0"),"%) were students without disabilities or with disabilities served under IDEA.")</f>
        <v>NOTE: Table reads (for US Totals):  Of all 3,172,403 public school students who received one or more out-of-school suspensions, 31,109 (1.0%) were students with disabilities served solely under Section 504 and 3,141,294 (99.0%) were students without disabilities or with disabilities served under IDEA.</v>
      </c>
      <c r="C63" s="41"/>
      <c r="D63" s="41"/>
      <c r="E63" s="41"/>
      <c r="F63" s="41"/>
      <c r="G63" s="41"/>
      <c r="H63" s="40"/>
      <c r="I63" s="40"/>
      <c r="J63" s="40"/>
      <c r="K63" s="40"/>
      <c r="L63" s="40"/>
      <c r="M63" s="40"/>
      <c r="N63" s="40"/>
      <c r="O63" s="40"/>
      <c r="P63" s="40"/>
      <c r="Q63" s="40"/>
      <c r="R63" s="40"/>
      <c r="S63" s="40"/>
      <c r="T63" s="40"/>
      <c r="U63" s="40"/>
      <c r="V63" s="41"/>
      <c r="W63" s="30"/>
      <c r="X63" s="40"/>
      <c r="Y63" s="40"/>
      <c r="Z63" s="30"/>
    </row>
    <row r="64" spans="1:26" s="31" customFormat="1" ht="15" customHeight="1" x14ac:dyDescent="0.2">
      <c r="A64" s="26"/>
      <c r="B64" s="42" t="str">
        <f>CONCATENATE("            Table reads (for US Race/Ethnicity):  Of all ",F69," public school students without disabilities or with disabilities served under IDEA who received ", LOWER(A7), ", ",H69," (",TEXT(I7,"0.0"),"%) were American Indian or Alaska Native.")</f>
        <v xml:space="preserve">            Table reads (for US Race/Ethnicity):  Of all 3,141,294 public school students without disabilities or with disabilities served under IDEA who received one or more out-of-school suspensions, 44,549 (1.4%)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c r="Z64" s="41"/>
    </row>
    <row r="65" spans="1:26" s="31" customFormat="1" ht="15" customHeight="1" x14ac:dyDescent="0.2">
      <c r="A65" s="26"/>
      <c r="B65" s="42" t="s">
        <v>74</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90</v>
      </c>
      <c r="C66" s="31"/>
      <c r="D66" s="31"/>
      <c r="E66" s="43"/>
      <c r="F66" s="43"/>
      <c r="G66" s="43"/>
      <c r="H66" s="43"/>
      <c r="I66" s="43"/>
      <c r="J66" s="43"/>
      <c r="K66" s="44"/>
      <c r="L66" s="44"/>
      <c r="M66" s="44"/>
      <c r="N66" s="44"/>
      <c r="O66" s="44"/>
      <c r="P66" s="44"/>
      <c r="Q66" s="44"/>
      <c r="R66" s="44"/>
      <c r="S66" s="44"/>
      <c r="T66" s="44"/>
      <c r="U66" s="44"/>
      <c r="V66" s="44"/>
      <c r="W66" s="44"/>
      <c r="X66" s="44"/>
      <c r="Y66" s="43"/>
    </row>
    <row r="67" spans="1:26" ht="15" customHeight="1" x14ac:dyDescent="0.2">
      <c r="A67" s="48"/>
      <c r="B67" s="2"/>
      <c r="C67" s="81"/>
      <c r="D67" s="81"/>
      <c r="E67" s="81"/>
      <c r="F67" s="81"/>
      <c r="G67" s="81"/>
      <c r="V67" s="81"/>
      <c r="W67" s="82"/>
      <c r="Z67" s="82"/>
    </row>
    <row r="68" spans="1:26" ht="15" customHeight="1" x14ac:dyDescent="0.2">
      <c r="A68" s="48"/>
      <c r="B68" s="2"/>
      <c r="C68" s="81"/>
      <c r="D68" s="81"/>
      <c r="E68" s="81"/>
      <c r="F68" s="81"/>
      <c r="G68" s="81"/>
      <c r="V68" s="81"/>
      <c r="W68" s="82"/>
      <c r="Z68" s="82"/>
    </row>
    <row r="69" spans="1:26" s="121" customFormat="1" ht="15" customHeight="1" x14ac:dyDescent="0.2">
      <c r="B69" s="79"/>
      <c r="C69" s="80" t="str">
        <f>IF(ISTEXT(C7),LEFT(C7,3),TEXT(C7,"#,##0"))</f>
        <v>3,172,403</v>
      </c>
      <c r="D69" s="80" t="str">
        <f>IF(ISTEXT(D7),LEFT(D7,3),TEXT(D7,"#,##0"))</f>
        <v>31,109</v>
      </c>
      <c r="E69" s="80"/>
      <c r="F69" s="80" t="str">
        <f>IF(ISTEXT(F7),LEFT(F7,3),TEXT(F7,"#,##0"))</f>
        <v>3,141,294</v>
      </c>
      <c r="G69" s="80"/>
      <c r="H69" s="80" t="str">
        <f>IF(ISTEXT(H7),LEFT(H7,3),TEXT(H7,"#,##0"))</f>
        <v>44,549</v>
      </c>
      <c r="I69" s="122"/>
      <c r="J69" s="122"/>
      <c r="K69" s="122"/>
      <c r="L69" s="122"/>
      <c r="M69" s="122"/>
      <c r="N69" s="122"/>
      <c r="O69" s="122"/>
      <c r="P69" s="122"/>
      <c r="Q69" s="122"/>
      <c r="R69" s="122"/>
      <c r="S69" s="122"/>
      <c r="T69" s="122"/>
      <c r="U69" s="122"/>
      <c r="V69" s="80"/>
      <c r="W69" s="123"/>
      <c r="X69" s="122"/>
      <c r="Y69" s="122"/>
      <c r="Z69" s="123"/>
    </row>
    <row r="70" spans="1:26" ht="15" customHeight="1" x14ac:dyDescent="0.2">
      <c r="A70" s="48"/>
      <c r="B70" s="2"/>
      <c r="C70" s="81"/>
      <c r="D70" s="81"/>
      <c r="E70" s="81"/>
      <c r="F70" s="81"/>
      <c r="G70" s="81"/>
      <c r="V70" s="81"/>
      <c r="W70" s="82"/>
      <c r="Z70" s="82"/>
    </row>
    <row r="71" spans="1:26" ht="15" customHeight="1" x14ac:dyDescent="0.2">
      <c r="A71" s="48"/>
      <c r="B71" s="2"/>
      <c r="C71" s="81"/>
      <c r="D71" s="81"/>
      <c r="E71" s="81"/>
      <c r="F71" s="81"/>
      <c r="G71" s="81"/>
      <c r="V71" s="81"/>
      <c r="W71" s="82"/>
      <c r="Z71" s="82"/>
    </row>
    <row r="72" spans="1:26" ht="15" customHeight="1" x14ac:dyDescent="0.2">
      <c r="A72" s="48"/>
      <c r="B72" s="2"/>
      <c r="C72" s="81"/>
      <c r="D72" s="81"/>
      <c r="E72" s="81"/>
      <c r="F72" s="81"/>
      <c r="G72" s="81"/>
      <c r="V72" s="81"/>
      <c r="W72" s="82"/>
      <c r="Z72" s="82"/>
    </row>
    <row r="73" spans="1:26" ht="15" customHeight="1" x14ac:dyDescent="0.2">
      <c r="A73" s="48"/>
      <c r="B73" s="2"/>
      <c r="C73" s="81"/>
      <c r="D73" s="81"/>
      <c r="E73" s="81"/>
      <c r="F73" s="81"/>
      <c r="G73" s="81"/>
      <c r="V73" s="81"/>
      <c r="W73" s="82"/>
      <c r="Z73" s="82"/>
    </row>
    <row r="74" spans="1:26" ht="15" customHeight="1" x14ac:dyDescent="0.2">
      <c r="A74" s="48"/>
      <c r="B74" s="2"/>
      <c r="C74" s="81"/>
      <c r="D74" s="81"/>
      <c r="E74" s="81"/>
      <c r="F74" s="81"/>
      <c r="G74" s="81"/>
      <c r="V74" s="81"/>
      <c r="W74" s="82"/>
      <c r="Z74" s="82"/>
    </row>
    <row r="75" spans="1:26" ht="15" customHeight="1" x14ac:dyDescent="0.2">
      <c r="A75" s="48"/>
      <c r="B75" s="2"/>
      <c r="C75" s="81"/>
      <c r="D75" s="81"/>
      <c r="E75" s="81"/>
      <c r="F75" s="81"/>
      <c r="G75" s="81"/>
      <c r="V75" s="81"/>
      <c r="W75" s="82"/>
      <c r="Z75" s="82"/>
    </row>
    <row r="76" spans="1:26" ht="15" customHeight="1" x14ac:dyDescent="0.2">
      <c r="A76" s="48"/>
      <c r="B76" s="2"/>
      <c r="C76" s="81"/>
      <c r="D76" s="81"/>
      <c r="E76" s="81"/>
      <c r="F76" s="81"/>
      <c r="G76" s="81"/>
      <c r="V76" s="81"/>
      <c r="W76" s="82"/>
      <c r="Z76" s="82"/>
    </row>
    <row r="77" spans="1:26" ht="15" customHeight="1" x14ac:dyDescent="0.2">
      <c r="A77" s="48"/>
      <c r="B77" s="2"/>
      <c r="C77" s="81"/>
      <c r="D77" s="81"/>
      <c r="E77" s="81"/>
      <c r="F77" s="81"/>
      <c r="G77" s="81"/>
      <c r="V77" s="81"/>
      <c r="W77" s="82"/>
      <c r="Z77" s="82"/>
    </row>
    <row r="78" spans="1:26" ht="15" customHeight="1" x14ac:dyDescent="0.2">
      <c r="A78" s="48"/>
      <c r="B78" s="2"/>
      <c r="C78" s="81"/>
      <c r="D78" s="81"/>
      <c r="E78" s="81"/>
      <c r="F78" s="81"/>
      <c r="G78" s="81"/>
      <c r="V78" s="81"/>
      <c r="W78" s="82"/>
      <c r="Z78" s="82"/>
    </row>
    <row r="79" spans="1:26" ht="15" customHeight="1" x14ac:dyDescent="0.2">
      <c r="A79" s="48"/>
      <c r="B79" s="2"/>
      <c r="C79" s="81"/>
      <c r="D79" s="81"/>
      <c r="E79" s="81"/>
      <c r="F79" s="81"/>
      <c r="G79" s="81"/>
      <c r="V79" s="81"/>
      <c r="W79" s="82"/>
      <c r="Z79" s="82"/>
    </row>
    <row r="80" spans="1:26" ht="15" customHeight="1" x14ac:dyDescent="0.2">
      <c r="A80" s="48"/>
      <c r="B80" s="2"/>
      <c r="C80" s="81"/>
      <c r="D80" s="81"/>
      <c r="E80" s="81"/>
      <c r="F80" s="81"/>
      <c r="G80" s="81"/>
      <c r="V80" s="81"/>
      <c r="W80" s="82"/>
      <c r="Z80" s="82"/>
    </row>
    <row r="81" spans="1:26" ht="15" customHeight="1" x14ac:dyDescent="0.2">
      <c r="A81" s="48"/>
      <c r="B81" s="2"/>
      <c r="C81" s="81"/>
      <c r="D81" s="81"/>
      <c r="E81" s="81"/>
      <c r="F81" s="81"/>
      <c r="G81" s="81"/>
      <c r="V81" s="81"/>
      <c r="W81" s="82"/>
      <c r="Z81" s="82"/>
    </row>
    <row r="82" spans="1:26" ht="15" customHeight="1" x14ac:dyDescent="0.2">
      <c r="A82" s="48"/>
      <c r="B82" s="2"/>
      <c r="C82" s="81"/>
      <c r="D82" s="81"/>
      <c r="E82" s="81"/>
      <c r="F82" s="81"/>
      <c r="G82" s="81"/>
      <c r="V82" s="81"/>
      <c r="W82" s="82"/>
      <c r="Z82" s="82"/>
    </row>
    <row r="83" spans="1:26" ht="15" customHeight="1" x14ac:dyDescent="0.2">
      <c r="A83" s="48"/>
      <c r="B83" s="2"/>
      <c r="C83" s="81"/>
      <c r="D83" s="81"/>
      <c r="E83" s="81"/>
      <c r="F83" s="81"/>
      <c r="G83" s="81"/>
      <c r="V83" s="81"/>
      <c r="W83" s="82"/>
      <c r="Z83" s="82"/>
    </row>
    <row r="84" spans="1:26" ht="15" customHeight="1" x14ac:dyDescent="0.2">
      <c r="A84" s="48"/>
      <c r="B84" s="2"/>
      <c r="C84" s="81"/>
      <c r="D84" s="81"/>
      <c r="E84" s="81"/>
      <c r="F84" s="81"/>
      <c r="G84" s="81"/>
      <c r="V84" s="81"/>
      <c r="W84" s="82"/>
      <c r="Z84" s="82"/>
    </row>
    <row r="85" spans="1:26" ht="15" customHeight="1" x14ac:dyDescent="0.2">
      <c r="A85" s="48"/>
      <c r="B85" s="2"/>
      <c r="C85" s="81"/>
      <c r="D85" s="81"/>
      <c r="E85" s="81"/>
      <c r="F85" s="81"/>
      <c r="G85" s="81"/>
      <c r="V85" s="81"/>
      <c r="W85" s="82"/>
      <c r="Z85" s="82"/>
    </row>
    <row r="86" spans="1:26" ht="15" customHeight="1" x14ac:dyDescent="0.2">
      <c r="A86" s="48"/>
      <c r="B86" s="2"/>
      <c r="C86" s="81"/>
      <c r="D86" s="81"/>
      <c r="E86" s="81"/>
      <c r="F86" s="81"/>
      <c r="G86" s="81"/>
      <c r="V86" s="81"/>
      <c r="W86" s="82"/>
      <c r="Z86" s="82"/>
    </row>
    <row r="87" spans="1:26" ht="15" customHeight="1" x14ac:dyDescent="0.2">
      <c r="A87" s="48"/>
      <c r="B87" s="2"/>
      <c r="C87" s="81"/>
      <c r="D87" s="81"/>
      <c r="E87" s="81"/>
      <c r="F87" s="81"/>
      <c r="G87" s="81"/>
      <c r="V87" s="81"/>
      <c r="W87" s="82"/>
      <c r="Z87" s="82"/>
    </row>
    <row r="88" spans="1:26" ht="15" customHeight="1" x14ac:dyDescent="0.2">
      <c r="A88" s="48"/>
      <c r="B88" s="2"/>
      <c r="C88" s="81"/>
      <c r="D88" s="81"/>
      <c r="E88" s="81"/>
      <c r="F88" s="81"/>
      <c r="G88" s="81"/>
      <c r="V88" s="81"/>
      <c r="W88" s="82"/>
      <c r="Z88" s="82"/>
    </row>
    <row r="89" spans="1:26" ht="15" customHeight="1" x14ac:dyDescent="0.2">
      <c r="A89" s="48"/>
      <c r="B89" s="2"/>
      <c r="C89" s="81"/>
      <c r="D89" s="81"/>
      <c r="E89" s="81"/>
      <c r="F89" s="81"/>
      <c r="G89" s="81"/>
      <c r="V89" s="81"/>
      <c r="W89" s="82"/>
      <c r="Z89" s="82"/>
    </row>
    <row r="90" spans="1:26" ht="15" customHeight="1" x14ac:dyDescent="0.2">
      <c r="A90" s="48"/>
      <c r="B90" s="2"/>
      <c r="C90" s="81"/>
      <c r="D90" s="81"/>
      <c r="E90" s="81"/>
      <c r="F90" s="81"/>
      <c r="G90" s="81"/>
      <c r="V90" s="81"/>
      <c r="W90" s="82"/>
      <c r="Z90" s="82"/>
    </row>
    <row r="91" spans="1:26" ht="15" customHeight="1" x14ac:dyDescent="0.2">
      <c r="A91" s="48"/>
      <c r="B91" s="2"/>
      <c r="C91" s="81"/>
      <c r="D91" s="81"/>
      <c r="E91" s="81"/>
      <c r="F91" s="81"/>
      <c r="G91" s="81"/>
      <c r="V91" s="81"/>
      <c r="W91" s="82"/>
      <c r="Z91" s="82"/>
    </row>
  </sheetData>
  <mergeCells count="15">
    <mergeCell ref="X4:X5"/>
    <mergeCell ref="Y4:Y5"/>
    <mergeCell ref="H5:I5"/>
    <mergeCell ref="J5:K5"/>
    <mergeCell ref="L5:M5"/>
    <mergeCell ref="N5:O5"/>
    <mergeCell ref="P5:Q5"/>
    <mergeCell ref="R5:S5"/>
    <mergeCell ref="T5:U5"/>
    <mergeCell ref="B4:B5"/>
    <mergeCell ref="C4:C6"/>
    <mergeCell ref="D4:E5"/>
    <mergeCell ref="F4:G5"/>
    <mergeCell ref="H4:U4"/>
    <mergeCell ref="V4:W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1"/>
  <sheetViews>
    <sheetView workbookViewId="0">
      <selection sqref="A1:XFD1048576"/>
    </sheetView>
  </sheetViews>
  <sheetFormatPr defaultColWidth="10.140625" defaultRowHeight="14.25"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male students with and without disabilities receiving ",LOWER(A7), " by race/ethnicity, by state: School Year 2011-12")</f>
        <v>Number and percentage of public school male students with and without disabilities receiving one or more out-of-school suspensions by race/ethnicity, by state: School Year 2011-12</v>
      </c>
      <c r="C2" s="9"/>
      <c r="D2" s="9"/>
      <c r="E2" s="9"/>
      <c r="F2" s="9"/>
      <c r="G2" s="9"/>
      <c r="H2" s="9"/>
      <c r="I2" s="9"/>
      <c r="J2" s="9"/>
      <c r="K2" s="9"/>
      <c r="L2" s="9"/>
      <c r="M2" s="9"/>
      <c r="N2" s="9"/>
      <c r="O2" s="9"/>
      <c r="P2" s="9"/>
      <c r="Q2" s="9"/>
      <c r="R2" s="10"/>
      <c r="S2" s="10"/>
      <c r="T2" s="9"/>
      <c r="U2" s="9"/>
      <c r="V2" s="11"/>
    </row>
    <row r="3" spans="1:25" s="117" customFormat="1" ht="15" customHeight="1" thickBot="1" x14ac:dyDescent="0.25">
      <c r="A3" s="113"/>
      <c r="B3" s="114"/>
      <c r="C3" s="115"/>
      <c r="D3" s="115"/>
      <c r="E3" s="115"/>
      <c r="F3" s="115"/>
      <c r="G3" s="115"/>
      <c r="H3" s="115"/>
      <c r="I3" s="115"/>
      <c r="J3" s="115"/>
      <c r="K3" s="115"/>
      <c r="L3" s="115"/>
      <c r="M3" s="115"/>
      <c r="N3" s="115"/>
      <c r="O3" s="115"/>
      <c r="P3" s="115"/>
      <c r="Q3" s="115"/>
      <c r="R3" s="115"/>
      <c r="S3" s="115"/>
      <c r="T3" s="115"/>
      <c r="U3" s="115"/>
      <c r="V3" s="115"/>
      <c r="W3" s="116"/>
      <c r="X3" s="115"/>
      <c r="Y3" s="115"/>
    </row>
    <row r="4" spans="1:25" s="16" customFormat="1" ht="24.95" customHeight="1" x14ac:dyDescent="0.2">
      <c r="A4" s="15"/>
      <c r="B4" s="83" t="s">
        <v>0</v>
      </c>
      <c r="C4" s="118" t="s">
        <v>83</v>
      </c>
      <c r="D4" s="87" t="s">
        <v>55</v>
      </c>
      <c r="E4" s="88"/>
      <c r="F4" s="87" t="s">
        <v>84</v>
      </c>
      <c r="G4" s="88"/>
      <c r="H4" s="91" t="s">
        <v>85</v>
      </c>
      <c r="I4" s="92"/>
      <c r="J4" s="92"/>
      <c r="K4" s="92"/>
      <c r="L4" s="92"/>
      <c r="M4" s="92"/>
      <c r="N4" s="92"/>
      <c r="O4" s="92"/>
      <c r="P4" s="92"/>
      <c r="Q4" s="92"/>
      <c r="R4" s="92"/>
      <c r="S4" s="92"/>
      <c r="T4" s="92"/>
      <c r="U4" s="93"/>
      <c r="V4" s="87" t="s">
        <v>86</v>
      </c>
      <c r="W4" s="88"/>
      <c r="X4" s="94" t="s">
        <v>59</v>
      </c>
      <c r="Y4" s="96" t="s">
        <v>60</v>
      </c>
    </row>
    <row r="5" spans="1:25" s="16" customFormat="1" ht="24.95" customHeight="1" x14ac:dyDescent="0.2">
      <c r="A5" s="15"/>
      <c r="B5" s="84"/>
      <c r="C5" s="119"/>
      <c r="D5" s="89"/>
      <c r="E5" s="90"/>
      <c r="F5" s="89"/>
      <c r="G5" s="90"/>
      <c r="H5" s="98" t="s">
        <v>61</v>
      </c>
      <c r="I5" s="99"/>
      <c r="J5" s="100" t="s">
        <v>62</v>
      </c>
      <c r="K5" s="99"/>
      <c r="L5" s="101" t="s">
        <v>63</v>
      </c>
      <c r="M5" s="99"/>
      <c r="N5" s="101" t="s">
        <v>64</v>
      </c>
      <c r="O5" s="99"/>
      <c r="P5" s="101" t="s">
        <v>65</v>
      </c>
      <c r="Q5" s="99"/>
      <c r="R5" s="101" t="s">
        <v>66</v>
      </c>
      <c r="S5" s="99"/>
      <c r="T5" s="101" t="s">
        <v>67</v>
      </c>
      <c r="U5" s="102"/>
      <c r="V5" s="89"/>
      <c r="W5" s="90"/>
      <c r="X5" s="95"/>
      <c r="Y5" s="97"/>
    </row>
    <row r="6" spans="1:25" s="16" customFormat="1" ht="15" customHeight="1" thickBot="1" x14ac:dyDescent="0.25">
      <c r="A6" s="15"/>
      <c r="B6" s="17"/>
      <c r="C6" s="120"/>
      <c r="D6" s="19" t="s">
        <v>68</v>
      </c>
      <c r="E6" s="20" t="s">
        <v>69</v>
      </c>
      <c r="F6" s="19" t="s">
        <v>68</v>
      </c>
      <c r="G6" s="20" t="s">
        <v>69</v>
      </c>
      <c r="H6" s="19" t="s">
        <v>68</v>
      </c>
      <c r="I6" s="21" t="s">
        <v>70</v>
      </c>
      <c r="J6" s="22" t="s">
        <v>68</v>
      </c>
      <c r="K6" s="21" t="s">
        <v>70</v>
      </c>
      <c r="L6" s="22" t="s">
        <v>68</v>
      </c>
      <c r="M6" s="21" t="s">
        <v>70</v>
      </c>
      <c r="N6" s="22" t="s">
        <v>68</v>
      </c>
      <c r="O6" s="21" t="s">
        <v>70</v>
      </c>
      <c r="P6" s="22" t="s">
        <v>68</v>
      </c>
      <c r="Q6" s="21" t="s">
        <v>70</v>
      </c>
      <c r="R6" s="22" t="s">
        <v>68</v>
      </c>
      <c r="S6" s="21" t="s">
        <v>70</v>
      </c>
      <c r="T6" s="22" t="s">
        <v>68</v>
      </c>
      <c r="U6" s="23" t="s">
        <v>70</v>
      </c>
      <c r="V6" s="22" t="s">
        <v>68</v>
      </c>
      <c r="W6" s="20" t="s">
        <v>69</v>
      </c>
      <c r="X6" s="24"/>
      <c r="Y6" s="25"/>
    </row>
    <row r="7" spans="1:25" s="31" customFormat="1" ht="15" customHeight="1" x14ac:dyDescent="0.2">
      <c r="A7" s="26" t="s">
        <v>53</v>
      </c>
      <c r="B7" s="27" t="s">
        <v>52</v>
      </c>
      <c r="C7" s="49">
        <v>2215608</v>
      </c>
      <c r="D7" s="50">
        <v>24244</v>
      </c>
      <c r="E7" s="51">
        <v>1.09423688666948</v>
      </c>
      <c r="F7" s="50">
        <v>2191364</v>
      </c>
      <c r="G7" s="51">
        <v>98.905763113330494</v>
      </c>
      <c r="H7" s="52">
        <v>30389</v>
      </c>
      <c r="I7" s="53">
        <v>1.38676185243529</v>
      </c>
      <c r="J7" s="54">
        <v>27045</v>
      </c>
      <c r="K7" s="53">
        <v>1.2341628319165601</v>
      </c>
      <c r="L7" s="54">
        <v>487822</v>
      </c>
      <c r="M7" s="53">
        <v>22.261112257023498</v>
      </c>
      <c r="N7" s="54">
        <v>776082</v>
      </c>
      <c r="O7" s="53">
        <v>35.415476388222103</v>
      </c>
      <c r="P7" s="54">
        <v>807781</v>
      </c>
      <c r="Q7" s="53">
        <v>36.862018359341498</v>
      </c>
      <c r="R7" s="54">
        <v>5931</v>
      </c>
      <c r="S7" s="53">
        <v>0.27065334650017098</v>
      </c>
      <c r="T7" s="55">
        <v>56314</v>
      </c>
      <c r="U7" s="51">
        <v>2.5698149645608899</v>
      </c>
      <c r="V7" s="50">
        <v>150848</v>
      </c>
      <c r="W7" s="56">
        <v>6.8084245949644497</v>
      </c>
      <c r="X7" s="28">
        <v>95635</v>
      </c>
      <c r="Y7" s="29">
        <v>99.789825900559407</v>
      </c>
    </row>
    <row r="8" spans="1:25" s="31" customFormat="1" ht="15" customHeight="1" x14ac:dyDescent="0.2">
      <c r="A8" s="26" t="s">
        <v>53</v>
      </c>
      <c r="B8" s="32" t="s">
        <v>24</v>
      </c>
      <c r="C8" s="57">
        <v>47658</v>
      </c>
      <c r="D8" s="58">
        <v>109</v>
      </c>
      <c r="E8" s="59">
        <v>0.228712912837299</v>
      </c>
      <c r="F8" s="58">
        <v>47549</v>
      </c>
      <c r="G8" s="59">
        <v>99.771287087162705</v>
      </c>
      <c r="H8" s="58">
        <v>275</v>
      </c>
      <c r="I8" s="60">
        <v>0.57835075395907398</v>
      </c>
      <c r="J8" s="62">
        <v>139</v>
      </c>
      <c r="K8" s="60">
        <v>0.29233001745567699</v>
      </c>
      <c r="L8" s="62">
        <v>985</v>
      </c>
      <c r="M8" s="60">
        <v>2.0715472459988602</v>
      </c>
      <c r="N8" s="62">
        <v>28816</v>
      </c>
      <c r="O8" s="60">
        <v>60.602746640307899</v>
      </c>
      <c r="P8" s="62">
        <v>17004</v>
      </c>
      <c r="Q8" s="60">
        <v>35.761004437527603</v>
      </c>
      <c r="R8" s="62">
        <v>14</v>
      </c>
      <c r="S8" s="60">
        <v>2.9443311110643799E-2</v>
      </c>
      <c r="T8" s="63">
        <v>316</v>
      </c>
      <c r="U8" s="59">
        <v>0.66457759364024505</v>
      </c>
      <c r="V8" s="58">
        <v>320</v>
      </c>
      <c r="W8" s="64">
        <v>0.67145075328381398</v>
      </c>
      <c r="X8" s="33">
        <v>1432</v>
      </c>
      <c r="Y8" s="34">
        <v>100</v>
      </c>
    </row>
    <row r="9" spans="1:25" s="31" customFormat="1" ht="15" customHeight="1" x14ac:dyDescent="0.2">
      <c r="A9" s="26" t="s">
        <v>53</v>
      </c>
      <c r="B9" s="35" t="s">
        <v>25</v>
      </c>
      <c r="C9" s="49">
        <v>4917</v>
      </c>
      <c r="D9" s="52">
        <v>40</v>
      </c>
      <c r="E9" s="51">
        <v>0.81350416920886703</v>
      </c>
      <c r="F9" s="52">
        <v>4877</v>
      </c>
      <c r="G9" s="51">
        <v>99.186495830791102</v>
      </c>
      <c r="H9" s="52">
        <v>1792</v>
      </c>
      <c r="I9" s="53">
        <v>36.743899938486798</v>
      </c>
      <c r="J9" s="54">
        <v>128</v>
      </c>
      <c r="K9" s="53">
        <v>2.6245642813204801</v>
      </c>
      <c r="L9" s="54">
        <v>284</v>
      </c>
      <c r="M9" s="53">
        <v>5.8232519991798197</v>
      </c>
      <c r="N9" s="54">
        <v>293</v>
      </c>
      <c r="O9" s="53">
        <v>6.0077916752101697</v>
      </c>
      <c r="P9" s="54">
        <v>1917</v>
      </c>
      <c r="Q9" s="53">
        <v>39.306950994463797</v>
      </c>
      <c r="R9" s="54">
        <v>127</v>
      </c>
      <c r="S9" s="53">
        <v>2.60405987287267</v>
      </c>
      <c r="T9" s="55">
        <v>336</v>
      </c>
      <c r="U9" s="51">
        <v>6.8894812384662698</v>
      </c>
      <c r="V9" s="52">
        <v>1088</v>
      </c>
      <c r="W9" s="56">
        <v>22.127313402481199</v>
      </c>
      <c r="X9" s="28">
        <v>493</v>
      </c>
      <c r="Y9" s="29">
        <v>100</v>
      </c>
    </row>
    <row r="10" spans="1:25" s="31" customFormat="1" ht="15" customHeight="1" x14ac:dyDescent="0.2">
      <c r="A10" s="26" t="s">
        <v>53</v>
      </c>
      <c r="B10" s="32" t="s">
        <v>1</v>
      </c>
      <c r="C10" s="57">
        <v>48821</v>
      </c>
      <c r="D10" s="58">
        <v>321</v>
      </c>
      <c r="E10" s="59">
        <v>0.65750394297535897</v>
      </c>
      <c r="F10" s="58">
        <v>48500</v>
      </c>
      <c r="G10" s="59">
        <v>99.342496057024604</v>
      </c>
      <c r="H10" s="58">
        <v>3824</v>
      </c>
      <c r="I10" s="60">
        <v>7.8845360824742299</v>
      </c>
      <c r="J10" s="62">
        <v>467</v>
      </c>
      <c r="K10" s="60">
        <v>0.96288659793814402</v>
      </c>
      <c r="L10" s="62">
        <v>21718</v>
      </c>
      <c r="M10" s="60">
        <v>44.779381443299002</v>
      </c>
      <c r="N10" s="62">
        <v>5080</v>
      </c>
      <c r="O10" s="60">
        <v>10.474226804123701</v>
      </c>
      <c r="P10" s="62">
        <v>16276</v>
      </c>
      <c r="Q10" s="60">
        <v>33.558762886597897</v>
      </c>
      <c r="R10" s="62">
        <v>138</v>
      </c>
      <c r="S10" s="60">
        <v>0.28453608247422701</v>
      </c>
      <c r="T10" s="63">
        <v>997</v>
      </c>
      <c r="U10" s="59">
        <v>2.0556701030927802</v>
      </c>
      <c r="V10" s="58">
        <v>2652</v>
      </c>
      <c r="W10" s="64">
        <v>5.4320886503758601</v>
      </c>
      <c r="X10" s="33">
        <v>1920</v>
      </c>
      <c r="Y10" s="34">
        <v>99.7916666666667</v>
      </c>
    </row>
    <row r="11" spans="1:25" s="31" customFormat="1" ht="15" customHeight="1" x14ac:dyDescent="0.2">
      <c r="A11" s="26" t="s">
        <v>53</v>
      </c>
      <c r="B11" s="35" t="s">
        <v>26</v>
      </c>
      <c r="C11" s="49">
        <v>25160</v>
      </c>
      <c r="D11" s="52">
        <v>245</v>
      </c>
      <c r="E11" s="51">
        <v>0.97376788553259097</v>
      </c>
      <c r="F11" s="52">
        <v>24915</v>
      </c>
      <c r="G11" s="51">
        <v>99.026232114467405</v>
      </c>
      <c r="H11" s="52">
        <v>104</v>
      </c>
      <c r="I11" s="53">
        <v>0.41741922536624498</v>
      </c>
      <c r="J11" s="54">
        <v>108</v>
      </c>
      <c r="K11" s="53">
        <v>0.43347381095725501</v>
      </c>
      <c r="L11" s="54">
        <v>1681</v>
      </c>
      <c r="M11" s="53">
        <v>6.7469395946217103</v>
      </c>
      <c r="N11" s="54">
        <v>11687</v>
      </c>
      <c r="O11" s="53">
        <v>46.907485450531802</v>
      </c>
      <c r="P11" s="54">
        <v>11025</v>
      </c>
      <c r="Q11" s="53">
        <v>44.250451535219703</v>
      </c>
      <c r="R11" s="54">
        <v>117</v>
      </c>
      <c r="S11" s="53">
        <v>0.469596628537026</v>
      </c>
      <c r="T11" s="55">
        <v>193</v>
      </c>
      <c r="U11" s="51">
        <v>0.774633754766205</v>
      </c>
      <c r="V11" s="52">
        <v>966</v>
      </c>
      <c r="W11" s="56">
        <v>3.8394276629570698</v>
      </c>
      <c r="X11" s="28">
        <v>1097</v>
      </c>
      <c r="Y11" s="29">
        <v>100</v>
      </c>
    </row>
    <row r="12" spans="1:25" s="31" customFormat="1" ht="15" customHeight="1" x14ac:dyDescent="0.2">
      <c r="A12" s="26" t="s">
        <v>53</v>
      </c>
      <c r="B12" s="32" t="s">
        <v>2</v>
      </c>
      <c r="C12" s="57">
        <v>261540</v>
      </c>
      <c r="D12" s="58">
        <v>2526</v>
      </c>
      <c r="E12" s="59">
        <v>0.96581784813030502</v>
      </c>
      <c r="F12" s="58">
        <v>259014</v>
      </c>
      <c r="G12" s="59">
        <v>99.0341821518697</v>
      </c>
      <c r="H12" s="58">
        <v>3579</v>
      </c>
      <c r="I12" s="60">
        <v>1.38177859111863</v>
      </c>
      <c r="J12" s="62">
        <v>9905</v>
      </c>
      <c r="K12" s="60">
        <v>3.8241176152640399</v>
      </c>
      <c r="L12" s="62">
        <v>137606</v>
      </c>
      <c r="M12" s="60">
        <v>53.126858007675303</v>
      </c>
      <c r="N12" s="62">
        <v>40359</v>
      </c>
      <c r="O12" s="60">
        <v>15.581783224072799</v>
      </c>
      <c r="P12" s="62">
        <v>59585</v>
      </c>
      <c r="Q12" s="60">
        <v>23.004548016709499</v>
      </c>
      <c r="R12" s="62">
        <v>2104</v>
      </c>
      <c r="S12" s="60">
        <v>0.81231130363609705</v>
      </c>
      <c r="T12" s="63">
        <v>5876</v>
      </c>
      <c r="U12" s="59">
        <v>2.2686032415236199</v>
      </c>
      <c r="V12" s="58">
        <v>56700</v>
      </c>
      <c r="W12" s="64">
        <v>21.679284239504501</v>
      </c>
      <c r="X12" s="33">
        <v>9866</v>
      </c>
      <c r="Y12" s="34">
        <v>99.898641800121595</v>
      </c>
    </row>
    <row r="13" spans="1:25" s="31" customFormat="1" ht="15" customHeight="1" x14ac:dyDescent="0.2">
      <c r="A13" s="26" t="s">
        <v>53</v>
      </c>
      <c r="B13" s="35" t="s">
        <v>27</v>
      </c>
      <c r="C13" s="49">
        <v>30394</v>
      </c>
      <c r="D13" s="52">
        <v>181</v>
      </c>
      <c r="E13" s="51">
        <v>0.59551227215897895</v>
      </c>
      <c r="F13" s="52">
        <v>30213</v>
      </c>
      <c r="G13" s="51">
        <v>99.404487727841001</v>
      </c>
      <c r="H13" s="52">
        <v>415</v>
      </c>
      <c r="I13" s="53">
        <v>1.3735809088802799</v>
      </c>
      <c r="J13" s="54">
        <v>428</v>
      </c>
      <c r="K13" s="53">
        <v>1.4166087445801501</v>
      </c>
      <c r="L13" s="54">
        <v>12649</v>
      </c>
      <c r="M13" s="53">
        <v>41.866084135968002</v>
      </c>
      <c r="N13" s="54">
        <v>3087</v>
      </c>
      <c r="O13" s="53">
        <v>10.2174560619601</v>
      </c>
      <c r="P13" s="54">
        <v>12641</v>
      </c>
      <c r="Q13" s="53">
        <v>41.839605467844997</v>
      </c>
      <c r="R13" s="54">
        <v>47</v>
      </c>
      <c r="S13" s="53">
        <v>0.155562175222586</v>
      </c>
      <c r="T13" s="55">
        <v>946</v>
      </c>
      <c r="U13" s="51">
        <v>3.1311025055439701</v>
      </c>
      <c r="V13" s="52">
        <v>3783</v>
      </c>
      <c r="W13" s="56">
        <v>12.4465355004277</v>
      </c>
      <c r="X13" s="28">
        <v>1811</v>
      </c>
      <c r="Y13" s="29">
        <v>100</v>
      </c>
    </row>
    <row r="14" spans="1:25" s="31" customFormat="1" ht="15" customHeight="1" x14ac:dyDescent="0.2">
      <c r="A14" s="26" t="s">
        <v>53</v>
      </c>
      <c r="B14" s="32" t="s">
        <v>28</v>
      </c>
      <c r="C14" s="57">
        <v>17273</v>
      </c>
      <c r="D14" s="58">
        <v>309</v>
      </c>
      <c r="E14" s="59">
        <v>1.7889191223296499</v>
      </c>
      <c r="F14" s="58">
        <v>16964</v>
      </c>
      <c r="G14" s="59">
        <v>98.211080877670398</v>
      </c>
      <c r="H14" s="58">
        <v>82</v>
      </c>
      <c r="I14" s="60">
        <v>0.48337656213157298</v>
      </c>
      <c r="J14" s="62">
        <v>165</v>
      </c>
      <c r="K14" s="60">
        <v>0.97264796038670098</v>
      </c>
      <c r="L14" s="62">
        <v>5489</v>
      </c>
      <c r="M14" s="60">
        <v>32.356755482197599</v>
      </c>
      <c r="N14" s="62">
        <v>5565</v>
      </c>
      <c r="O14" s="60">
        <v>32.804763027587803</v>
      </c>
      <c r="P14" s="62">
        <v>5293</v>
      </c>
      <c r="Q14" s="60">
        <v>31.201367601980699</v>
      </c>
      <c r="R14" s="62">
        <v>11</v>
      </c>
      <c r="S14" s="60">
        <v>6.4843197359113397E-2</v>
      </c>
      <c r="T14" s="63">
        <v>359</v>
      </c>
      <c r="U14" s="59">
        <v>2.1162461683565201</v>
      </c>
      <c r="V14" s="58">
        <v>947</v>
      </c>
      <c r="W14" s="64">
        <v>5.4825450124471704</v>
      </c>
      <c r="X14" s="33">
        <v>1122</v>
      </c>
      <c r="Y14" s="34">
        <v>100</v>
      </c>
    </row>
    <row r="15" spans="1:25" s="31" customFormat="1" ht="15" customHeight="1" x14ac:dyDescent="0.2">
      <c r="A15" s="26" t="s">
        <v>53</v>
      </c>
      <c r="B15" s="35" t="s">
        <v>29</v>
      </c>
      <c r="C15" s="49">
        <v>9159</v>
      </c>
      <c r="D15" s="52">
        <v>201</v>
      </c>
      <c r="E15" s="51">
        <v>2.1945627251883399</v>
      </c>
      <c r="F15" s="52">
        <v>8958</v>
      </c>
      <c r="G15" s="51">
        <v>97.805437274811695</v>
      </c>
      <c r="H15" s="52">
        <v>24</v>
      </c>
      <c r="I15" s="53">
        <v>0.26791694574681901</v>
      </c>
      <c r="J15" s="54">
        <v>67</v>
      </c>
      <c r="K15" s="53">
        <v>0.74793480687653502</v>
      </c>
      <c r="L15" s="54">
        <v>977</v>
      </c>
      <c r="M15" s="53">
        <v>10.906452333110099</v>
      </c>
      <c r="N15" s="54">
        <v>5077</v>
      </c>
      <c r="O15" s="53">
        <v>56.675597231524897</v>
      </c>
      <c r="P15" s="54">
        <v>2703</v>
      </c>
      <c r="Q15" s="53">
        <v>30.174146014735399</v>
      </c>
      <c r="R15" s="54">
        <v>4</v>
      </c>
      <c r="S15" s="53">
        <v>4.46528242911364E-2</v>
      </c>
      <c r="T15" s="55">
        <v>106</v>
      </c>
      <c r="U15" s="51">
        <v>1.1832998437151101</v>
      </c>
      <c r="V15" s="52">
        <v>290</v>
      </c>
      <c r="W15" s="56">
        <v>3.1662845288787</v>
      </c>
      <c r="X15" s="28">
        <v>232</v>
      </c>
      <c r="Y15" s="29">
        <v>100</v>
      </c>
    </row>
    <row r="16" spans="1:25" s="31" customFormat="1" ht="15" customHeight="1" x14ac:dyDescent="0.2">
      <c r="A16" s="26" t="s">
        <v>53</v>
      </c>
      <c r="B16" s="32" t="s">
        <v>3</v>
      </c>
      <c r="C16" s="57">
        <v>5979</v>
      </c>
      <c r="D16" s="58">
        <v>8</v>
      </c>
      <c r="E16" s="59">
        <v>0.133801639070079</v>
      </c>
      <c r="F16" s="58">
        <v>5971</v>
      </c>
      <c r="G16" s="59">
        <v>99.8661983609299</v>
      </c>
      <c r="H16" s="68" t="s">
        <v>75</v>
      </c>
      <c r="I16" s="60">
        <v>3.3495226930162499E-2</v>
      </c>
      <c r="J16" s="62">
        <v>11</v>
      </c>
      <c r="K16" s="60">
        <v>0.18422374811589301</v>
      </c>
      <c r="L16" s="62">
        <v>332</v>
      </c>
      <c r="M16" s="60">
        <v>5.5602076704069701</v>
      </c>
      <c r="N16" s="62">
        <v>5578</v>
      </c>
      <c r="O16" s="60">
        <v>93.418187908223103</v>
      </c>
      <c r="P16" s="62">
        <v>36</v>
      </c>
      <c r="Q16" s="60">
        <v>0.60291408474292396</v>
      </c>
      <c r="R16" s="62">
        <v>0</v>
      </c>
      <c r="S16" s="60">
        <v>0</v>
      </c>
      <c r="T16" s="63">
        <v>12</v>
      </c>
      <c r="U16" s="59">
        <v>0.20097136158097501</v>
      </c>
      <c r="V16" s="58">
        <v>184</v>
      </c>
      <c r="W16" s="64">
        <v>3.0774376986118099</v>
      </c>
      <c r="X16" s="33">
        <v>211</v>
      </c>
      <c r="Y16" s="34">
        <v>99.526066350710906</v>
      </c>
    </row>
    <row r="17" spans="1:25" s="31" customFormat="1" ht="15" customHeight="1" x14ac:dyDescent="0.2">
      <c r="A17" s="26" t="s">
        <v>53</v>
      </c>
      <c r="B17" s="35" t="s">
        <v>30</v>
      </c>
      <c r="C17" s="49">
        <v>217352</v>
      </c>
      <c r="D17" s="52">
        <v>489</v>
      </c>
      <c r="E17" s="51">
        <v>0.22498067650631201</v>
      </c>
      <c r="F17" s="52">
        <v>216863</v>
      </c>
      <c r="G17" s="51">
        <v>99.775019323493694</v>
      </c>
      <c r="H17" s="52">
        <v>772</v>
      </c>
      <c r="I17" s="53">
        <v>0.35598511502653801</v>
      </c>
      <c r="J17" s="54">
        <v>1051</v>
      </c>
      <c r="K17" s="53">
        <v>0.48463776670063602</v>
      </c>
      <c r="L17" s="54">
        <v>54304</v>
      </c>
      <c r="M17" s="53">
        <v>25.040693894301899</v>
      </c>
      <c r="N17" s="54">
        <v>78845</v>
      </c>
      <c r="O17" s="53">
        <v>36.357054914854103</v>
      </c>
      <c r="P17" s="54">
        <v>74763</v>
      </c>
      <c r="Q17" s="53">
        <v>34.474760563120498</v>
      </c>
      <c r="R17" s="54">
        <v>143</v>
      </c>
      <c r="S17" s="53">
        <v>6.5940247990666903E-2</v>
      </c>
      <c r="T17" s="55">
        <v>6985</v>
      </c>
      <c r="U17" s="51">
        <v>3.2209274980056501</v>
      </c>
      <c r="V17" s="52">
        <v>7685</v>
      </c>
      <c r="W17" s="56">
        <v>3.5357392616585099</v>
      </c>
      <c r="X17" s="28">
        <v>3886</v>
      </c>
      <c r="Y17" s="29">
        <v>100</v>
      </c>
    </row>
    <row r="18" spans="1:25" s="31" customFormat="1" ht="15" customHeight="1" x14ac:dyDescent="0.2">
      <c r="A18" s="26" t="s">
        <v>53</v>
      </c>
      <c r="B18" s="32" t="s">
        <v>31</v>
      </c>
      <c r="C18" s="57">
        <v>101574</v>
      </c>
      <c r="D18" s="58">
        <v>362</v>
      </c>
      <c r="E18" s="59">
        <v>0.35639041486994699</v>
      </c>
      <c r="F18" s="58">
        <v>101212</v>
      </c>
      <c r="G18" s="59">
        <v>99.643609585130093</v>
      </c>
      <c r="H18" s="58">
        <v>174</v>
      </c>
      <c r="I18" s="60">
        <v>0.17191637355254299</v>
      </c>
      <c r="J18" s="62">
        <v>858</v>
      </c>
      <c r="K18" s="60">
        <v>0.847725566138403</v>
      </c>
      <c r="L18" s="62">
        <v>8003</v>
      </c>
      <c r="M18" s="60">
        <v>7.9071651582816296</v>
      </c>
      <c r="N18" s="62">
        <v>65015</v>
      </c>
      <c r="O18" s="60">
        <v>64.236454175394201</v>
      </c>
      <c r="P18" s="62">
        <v>24598</v>
      </c>
      <c r="Q18" s="60">
        <v>24.303442279571598</v>
      </c>
      <c r="R18" s="62">
        <v>84</v>
      </c>
      <c r="S18" s="60">
        <v>8.2994111370193302E-2</v>
      </c>
      <c r="T18" s="63">
        <v>2480</v>
      </c>
      <c r="U18" s="59">
        <v>2.4503023356914202</v>
      </c>
      <c r="V18" s="58">
        <v>2411</v>
      </c>
      <c r="W18" s="64">
        <v>2.37363892334653</v>
      </c>
      <c r="X18" s="33">
        <v>2422</v>
      </c>
      <c r="Y18" s="34">
        <v>99.958711808422805</v>
      </c>
    </row>
    <row r="19" spans="1:25" s="31" customFormat="1" ht="15" customHeight="1" x14ac:dyDescent="0.2">
      <c r="A19" s="26" t="s">
        <v>53</v>
      </c>
      <c r="B19" s="35" t="s">
        <v>32</v>
      </c>
      <c r="C19" s="49">
        <v>2039</v>
      </c>
      <c r="D19" s="52">
        <v>207</v>
      </c>
      <c r="E19" s="51">
        <v>10.1520353114272</v>
      </c>
      <c r="F19" s="52">
        <v>1832</v>
      </c>
      <c r="G19" s="51">
        <v>89.847964688572802</v>
      </c>
      <c r="H19" s="52">
        <v>13</v>
      </c>
      <c r="I19" s="53">
        <v>0.70960698689956303</v>
      </c>
      <c r="J19" s="54">
        <v>236</v>
      </c>
      <c r="K19" s="53">
        <v>12.882096069869</v>
      </c>
      <c r="L19" s="54">
        <v>138</v>
      </c>
      <c r="M19" s="53">
        <v>7.5327510917030596</v>
      </c>
      <c r="N19" s="54">
        <v>56</v>
      </c>
      <c r="O19" s="53">
        <v>3.05676855895197</v>
      </c>
      <c r="P19" s="54">
        <v>242</v>
      </c>
      <c r="Q19" s="53">
        <v>13.209606986899599</v>
      </c>
      <c r="R19" s="54">
        <v>1011</v>
      </c>
      <c r="S19" s="53">
        <v>55.185589519650698</v>
      </c>
      <c r="T19" s="55">
        <v>136</v>
      </c>
      <c r="U19" s="51">
        <v>7.4235807860262</v>
      </c>
      <c r="V19" s="52">
        <v>162</v>
      </c>
      <c r="W19" s="56">
        <v>7.9450711132908296</v>
      </c>
      <c r="X19" s="28">
        <v>286</v>
      </c>
      <c r="Y19" s="29">
        <v>100</v>
      </c>
    </row>
    <row r="20" spans="1:25" s="31" customFormat="1" ht="15" customHeight="1" x14ac:dyDescent="0.2">
      <c r="A20" s="26" t="s">
        <v>53</v>
      </c>
      <c r="B20" s="32" t="s">
        <v>4</v>
      </c>
      <c r="C20" s="57">
        <v>7191</v>
      </c>
      <c r="D20" s="58">
        <v>127</v>
      </c>
      <c r="E20" s="59">
        <v>1.7660965095258001</v>
      </c>
      <c r="F20" s="58">
        <v>7064</v>
      </c>
      <c r="G20" s="59">
        <v>98.233903490474205</v>
      </c>
      <c r="H20" s="58">
        <v>191</v>
      </c>
      <c r="I20" s="60">
        <v>2.7038505096262702</v>
      </c>
      <c r="J20" s="62">
        <v>37</v>
      </c>
      <c r="K20" s="60">
        <v>0.52378255945639896</v>
      </c>
      <c r="L20" s="62">
        <v>1439</v>
      </c>
      <c r="M20" s="60">
        <v>20.370894677236699</v>
      </c>
      <c r="N20" s="62">
        <v>153</v>
      </c>
      <c r="O20" s="60">
        <v>2.1659116647791601</v>
      </c>
      <c r="P20" s="62">
        <v>5099</v>
      </c>
      <c r="Q20" s="60">
        <v>72.182899207247999</v>
      </c>
      <c r="R20" s="62">
        <v>29</v>
      </c>
      <c r="S20" s="60">
        <v>0.410532276330691</v>
      </c>
      <c r="T20" s="63">
        <v>116</v>
      </c>
      <c r="U20" s="59">
        <v>1.64212910532276</v>
      </c>
      <c r="V20" s="58">
        <v>320</v>
      </c>
      <c r="W20" s="64">
        <v>4.4500069531358601</v>
      </c>
      <c r="X20" s="33">
        <v>703</v>
      </c>
      <c r="Y20" s="34">
        <v>99.573257467994296</v>
      </c>
    </row>
    <row r="21" spans="1:25" s="31" customFormat="1" ht="15" customHeight="1" x14ac:dyDescent="0.2">
      <c r="A21" s="26" t="s">
        <v>53</v>
      </c>
      <c r="B21" s="35" t="s">
        <v>5</v>
      </c>
      <c r="C21" s="49">
        <v>81884</v>
      </c>
      <c r="D21" s="52">
        <v>601</v>
      </c>
      <c r="E21" s="51">
        <v>0.73396512139123604</v>
      </c>
      <c r="F21" s="52">
        <v>81283</v>
      </c>
      <c r="G21" s="51">
        <v>99.266034878608806</v>
      </c>
      <c r="H21" s="52">
        <v>195</v>
      </c>
      <c r="I21" s="53">
        <v>0.239902562651477</v>
      </c>
      <c r="J21" s="54">
        <v>781</v>
      </c>
      <c r="K21" s="53">
        <v>0.96084052015796695</v>
      </c>
      <c r="L21" s="54">
        <v>16446</v>
      </c>
      <c r="M21" s="53">
        <v>20.233013053159901</v>
      </c>
      <c r="N21" s="54">
        <v>34895</v>
      </c>
      <c r="O21" s="53">
        <v>42.930256019093797</v>
      </c>
      <c r="P21" s="54">
        <v>26646</v>
      </c>
      <c r="Q21" s="53">
        <v>32.781762484160303</v>
      </c>
      <c r="R21" s="54">
        <v>54</v>
      </c>
      <c r="S21" s="53">
        <v>6.64345558111782E-2</v>
      </c>
      <c r="T21" s="55">
        <v>2266</v>
      </c>
      <c r="U21" s="51">
        <v>2.7877908049653701</v>
      </c>
      <c r="V21" s="52">
        <v>3732</v>
      </c>
      <c r="W21" s="56">
        <v>4.5576669434810198</v>
      </c>
      <c r="X21" s="28">
        <v>4221</v>
      </c>
      <c r="Y21" s="29">
        <v>100</v>
      </c>
    </row>
    <row r="22" spans="1:25" s="31" customFormat="1" ht="15" customHeight="1" x14ac:dyDescent="0.2">
      <c r="A22" s="26" t="s">
        <v>53</v>
      </c>
      <c r="B22" s="32" t="s">
        <v>6</v>
      </c>
      <c r="C22" s="57">
        <v>54141</v>
      </c>
      <c r="D22" s="58">
        <v>327</v>
      </c>
      <c r="E22" s="59">
        <v>0.60397850058181402</v>
      </c>
      <c r="F22" s="58">
        <v>53814</v>
      </c>
      <c r="G22" s="59">
        <v>99.396021499418197</v>
      </c>
      <c r="H22" s="58">
        <v>145</v>
      </c>
      <c r="I22" s="60">
        <v>0.26944661240569401</v>
      </c>
      <c r="J22" s="62">
        <v>287</v>
      </c>
      <c r="K22" s="60">
        <v>0.53331846731333898</v>
      </c>
      <c r="L22" s="62">
        <v>4636</v>
      </c>
      <c r="M22" s="60">
        <v>8.6148585869848002</v>
      </c>
      <c r="N22" s="62">
        <v>16569</v>
      </c>
      <c r="O22" s="60">
        <v>30.789385661723699</v>
      </c>
      <c r="P22" s="62">
        <v>28973</v>
      </c>
      <c r="Q22" s="60">
        <v>53.839149663656301</v>
      </c>
      <c r="R22" s="62">
        <v>24</v>
      </c>
      <c r="S22" s="60">
        <v>4.4598059984390703E-2</v>
      </c>
      <c r="T22" s="63">
        <v>3180</v>
      </c>
      <c r="U22" s="59">
        <v>5.9092429479317703</v>
      </c>
      <c r="V22" s="58">
        <v>2070</v>
      </c>
      <c r="W22" s="64">
        <v>3.8233501412977202</v>
      </c>
      <c r="X22" s="33">
        <v>1875</v>
      </c>
      <c r="Y22" s="34">
        <v>99.84</v>
      </c>
    </row>
    <row r="23" spans="1:25" s="31" customFormat="1" ht="15" customHeight="1" x14ac:dyDescent="0.2">
      <c r="A23" s="26" t="s">
        <v>53</v>
      </c>
      <c r="B23" s="35" t="s">
        <v>33</v>
      </c>
      <c r="C23" s="49">
        <v>12792</v>
      </c>
      <c r="D23" s="52">
        <v>44</v>
      </c>
      <c r="E23" s="51">
        <v>0.34396497811131999</v>
      </c>
      <c r="F23" s="52">
        <v>12748</v>
      </c>
      <c r="G23" s="51">
        <v>99.656035021888698</v>
      </c>
      <c r="H23" s="52">
        <v>87</v>
      </c>
      <c r="I23" s="53">
        <v>0.68245999372450605</v>
      </c>
      <c r="J23" s="54">
        <v>117</v>
      </c>
      <c r="K23" s="53">
        <v>0.91779102604330098</v>
      </c>
      <c r="L23" s="54">
        <v>1452</v>
      </c>
      <c r="M23" s="53">
        <v>11.3900219642297</v>
      </c>
      <c r="N23" s="54">
        <v>2626</v>
      </c>
      <c r="O23" s="53">
        <v>20.5993096956385</v>
      </c>
      <c r="P23" s="54">
        <v>7952</v>
      </c>
      <c r="Q23" s="53">
        <v>62.378412299968602</v>
      </c>
      <c r="R23" s="54">
        <v>19</v>
      </c>
      <c r="S23" s="53">
        <v>0.149042987135237</v>
      </c>
      <c r="T23" s="55">
        <v>495</v>
      </c>
      <c r="U23" s="51">
        <v>3.88296203326012</v>
      </c>
      <c r="V23" s="52">
        <v>583</v>
      </c>
      <c r="W23" s="56">
        <v>4.5575359599749801</v>
      </c>
      <c r="X23" s="28">
        <v>1458</v>
      </c>
      <c r="Y23" s="29">
        <v>100</v>
      </c>
    </row>
    <row r="24" spans="1:25" s="31" customFormat="1" ht="15" customHeight="1" x14ac:dyDescent="0.2">
      <c r="A24" s="26" t="s">
        <v>53</v>
      </c>
      <c r="B24" s="32" t="s">
        <v>7</v>
      </c>
      <c r="C24" s="57">
        <v>14085</v>
      </c>
      <c r="D24" s="58">
        <v>52</v>
      </c>
      <c r="E24" s="59">
        <v>0.36918707845225401</v>
      </c>
      <c r="F24" s="58">
        <v>14033</v>
      </c>
      <c r="G24" s="59">
        <v>99.630812921547701</v>
      </c>
      <c r="H24" s="58">
        <v>240</v>
      </c>
      <c r="I24" s="60">
        <v>1.7102544003420499</v>
      </c>
      <c r="J24" s="62">
        <v>162</v>
      </c>
      <c r="K24" s="60">
        <v>1.15442172023088</v>
      </c>
      <c r="L24" s="62">
        <v>2957</v>
      </c>
      <c r="M24" s="60">
        <v>21.071759424214399</v>
      </c>
      <c r="N24" s="62">
        <v>3076</v>
      </c>
      <c r="O24" s="60">
        <v>21.919760564383999</v>
      </c>
      <c r="P24" s="62">
        <v>6891</v>
      </c>
      <c r="Q24" s="60">
        <v>49.105679469821098</v>
      </c>
      <c r="R24" s="62">
        <v>15</v>
      </c>
      <c r="S24" s="60">
        <v>0.10689090002137799</v>
      </c>
      <c r="T24" s="63">
        <v>692</v>
      </c>
      <c r="U24" s="59">
        <v>4.9312335209862503</v>
      </c>
      <c r="V24" s="58">
        <v>1561</v>
      </c>
      <c r="W24" s="64">
        <v>11.0827121050763</v>
      </c>
      <c r="X24" s="33">
        <v>1389</v>
      </c>
      <c r="Y24" s="34">
        <v>99.856011519078507</v>
      </c>
    </row>
    <row r="25" spans="1:25" s="31" customFormat="1" ht="15" customHeight="1" x14ac:dyDescent="0.2">
      <c r="A25" s="26" t="s">
        <v>53</v>
      </c>
      <c r="B25" s="35" t="s">
        <v>34</v>
      </c>
      <c r="C25" s="49">
        <v>26070</v>
      </c>
      <c r="D25" s="52">
        <v>224</v>
      </c>
      <c r="E25" s="51">
        <v>0.85922516302263097</v>
      </c>
      <c r="F25" s="52">
        <v>25846</v>
      </c>
      <c r="G25" s="51">
        <v>99.1407748369774</v>
      </c>
      <c r="H25" s="52">
        <v>26</v>
      </c>
      <c r="I25" s="53">
        <v>0.100595836879981</v>
      </c>
      <c r="J25" s="54">
        <v>100</v>
      </c>
      <c r="K25" s="53">
        <v>0.38690706492300497</v>
      </c>
      <c r="L25" s="54">
        <v>778</v>
      </c>
      <c r="M25" s="53">
        <v>3.0101369651009802</v>
      </c>
      <c r="N25" s="54">
        <v>6280</v>
      </c>
      <c r="O25" s="53">
        <v>24.297763677164699</v>
      </c>
      <c r="P25" s="54">
        <v>18054</v>
      </c>
      <c r="Q25" s="53">
        <v>69.852201501199403</v>
      </c>
      <c r="R25" s="54">
        <v>7</v>
      </c>
      <c r="S25" s="53">
        <v>2.7083494544610402E-2</v>
      </c>
      <c r="T25" s="55">
        <v>601</v>
      </c>
      <c r="U25" s="51">
        <v>2.32531146018726</v>
      </c>
      <c r="V25" s="52">
        <v>404</v>
      </c>
      <c r="W25" s="56">
        <v>1.54967395473725</v>
      </c>
      <c r="X25" s="28">
        <v>1417</v>
      </c>
      <c r="Y25" s="29">
        <v>100</v>
      </c>
    </row>
    <row r="26" spans="1:25" s="31" customFormat="1" ht="15" customHeight="1" x14ac:dyDescent="0.2">
      <c r="A26" s="26" t="s">
        <v>53</v>
      </c>
      <c r="B26" s="32" t="s">
        <v>35</v>
      </c>
      <c r="C26" s="57">
        <v>44085</v>
      </c>
      <c r="D26" s="58">
        <v>2491</v>
      </c>
      <c r="E26" s="59">
        <v>5.65044799818532</v>
      </c>
      <c r="F26" s="58">
        <v>41594</v>
      </c>
      <c r="G26" s="59">
        <v>94.3495520018147</v>
      </c>
      <c r="H26" s="58">
        <v>313</v>
      </c>
      <c r="I26" s="60">
        <v>0.75251238159349898</v>
      </c>
      <c r="J26" s="62">
        <v>168</v>
      </c>
      <c r="K26" s="60">
        <v>0.40390440928980098</v>
      </c>
      <c r="L26" s="62">
        <v>1006</v>
      </c>
      <c r="M26" s="60">
        <v>2.4186180699139301</v>
      </c>
      <c r="N26" s="62">
        <v>26377</v>
      </c>
      <c r="O26" s="60">
        <v>63.415396451411297</v>
      </c>
      <c r="P26" s="62">
        <v>13371</v>
      </c>
      <c r="Q26" s="60">
        <v>32.146463432225801</v>
      </c>
      <c r="R26" s="62">
        <v>11</v>
      </c>
      <c r="S26" s="60">
        <v>2.6446122036832199E-2</v>
      </c>
      <c r="T26" s="63">
        <v>348</v>
      </c>
      <c r="U26" s="59">
        <v>0.836659133528874</v>
      </c>
      <c r="V26" s="58">
        <v>438</v>
      </c>
      <c r="W26" s="64">
        <v>0.99353521605988404</v>
      </c>
      <c r="X26" s="33">
        <v>1394</v>
      </c>
      <c r="Y26" s="34">
        <v>100</v>
      </c>
    </row>
    <row r="27" spans="1:25" s="31" customFormat="1" ht="15" customHeight="1" x14ac:dyDescent="0.2">
      <c r="A27" s="26" t="s">
        <v>53</v>
      </c>
      <c r="B27" s="35" t="s">
        <v>8</v>
      </c>
      <c r="C27" s="49">
        <v>5315</v>
      </c>
      <c r="D27" s="52">
        <v>87</v>
      </c>
      <c r="E27" s="51">
        <v>1.6368767638758199</v>
      </c>
      <c r="F27" s="52">
        <v>5228</v>
      </c>
      <c r="G27" s="51">
        <v>98.363123236124196</v>
      </c>
      <c r="H27" s="52">
        <v>44</v>
      </c>
      <c r="I27" s="53">
        <v>0.84162203519510304</v>
      </c>
      <c r="J27" s="54">
        <v>29</v>
      </c>
      <c r="K27" s="53">
        <v>0.55470543228768199</v>
      </c>
      <c r="L27" s="54">
        <v>96</v>
      </c>
      <c r="M27" s="53">
        <v>1.8362662586075</v>
      </c>
      <c r="N27" s="54">
        <v>338</v>
      </c>
      <c r="O27" s="53">
        <v>6.4651874521805697</v>
      </c>
      <c r="P27" s="54">
        <v>4665</v>
      </c>
      <c r="Q27" s="53">
        <v>89.231063504208095</v>
      </c>
      <c r="R27" s="54">
        <v>4</v>
      </c>
      <c r="S27" s="53">
        <v>7.6511094108645705E-2</v>
      </c>
      <c r="T27" s="55">
        <v>52</v>
      </c>
      <c r="U27" s="51">
        <v>0.994644223412395</v>
      </c>
      <c r="V27" s="52">
        <v>202</v>
      </c>
      <c r="W27" s="56">
        <v>3.8005644402634098</v>
      </c>
      <c r="X27" s="28">
        <v>595</v>
      </c>
      <c r="Y27" s="29">
        <v>98.823529411764696</v>
      </c>
    </row>
    <row r="28" spans="1:25" s="31" customFormat="1" ht="15" customHeight="1" x14ac:dyDescent="0.2">
      <c r="A28" s="26" t="s">
        <v>53</v>
      </c>
      <c r="B28" s="32" t="s">
        <v>36</v>
      </c>
      <c r="C28" s="57">
        <v>32661</v>
      </c>
      <c r="D28" s="58">
        <v>599</v>
      </c>
      <c r="E28" s="59">
        <v>1.8339916107896299</v>
      </c>
      <c r="F28" s="58">
        <v>32062</v>
      </c>
      <c r="G28" s="59">
        <v>98.166008389210404</v>
      </c>
      <c r="H28" s="58">
        <v>110</v>
      </c>
      <c r="I28" s="60">
        <v>0.34308527228494801</v>
      </c>
      <c r="J28" s="62">
        <v>406</v>
      </c>
      <c r="K28" s="60">
        <v>1.2662965504335399</v>
      </c>
      <c r="L28" s="62">
        <v>2544</v>
      </c>
      <c r="M28" s="60">
        <v>7.9346266608446099</v>
      </c>
      <c r="N28" s="62">
        <v>19296</v>
      </c>
      <c r="O28" s="60">
        <v>60.1833946728214</v>
      </c>
      <c r="P28" s="62">
        <v>8543</v>
      </c>
      <c r="Q28" s="60">
        <v>26.645249828457398</v>
      </c>
      <c r="R28" s="62">
        <v>140</v>
      </c>
      <c r="S28" s="60">
        <v>0.43665398290811602</v>
      </c>
      <c r="T28" s="63">
        <v>1023</v>
      </c>
      <c r="U28" s="59">
        <v>3.19069303225002</v>
      </c>
      <c r="V28" s="58">
        <v>662</v>
      </c>
      <c r="W28" s="64">
        <v>2.02688221426166</v>
      </c>
      <c r="X28" s="33">
        <v>1444</v>
      </c>
      <c r="Y28" s="34">
        <v>100</v>
      </c>
    </row>
    <row r="29" spans="1:25" s="31" customFormat="1" ht="15" customHeight="1" x14ac:dyDescent="0.2">
      <c r="A29" s="26" t="s">
        <v>53</v>
      </c>
      <c r="B29" s="35" t="s">
        <v>37</v>
      </c>
      <c r="C29" s="49">
        <v>33193</v>
      </c>
      <c r="D29" s="52">
        <v>852</v>
      </c>
      <c r="E29" s="51">
        <v>2.56680625433073</v>
      </c>
      <c r="F29" s="52">
        <v>32341</v>
      </c>
      <c r="G29" s="51">
        <v>97.4331937456693</v>
      </c>
      <c r="H29" s="52">
        <v>135</v>
      </c>
      <c r="I29" s="53">
        <v>0.41742679570823399</v>
      </c>
      <c r="J29" s="54">
        <v>641</v>
      </c>
      <c r="K29" s="53">
        <v>1.98200426702947</v>
      </c>
      <c r="L29" s="54">
        <v>8882</v>
      </c>
      <c r="M29" s="53">
        <v>27.463591107263198</v>
      </c>
      <c r="N29" s="54">
        <v>5832</v>
      </c>
      <c r="O29" s="53">
        <v>18.0328375745957</v>
      </c>
      <c r="P29" s="54">
        <v>15366</v>
      </c>
      <c r="Q29" s="53">
        <v>47.512445502612799</v>
      </c>
      <c r="R29" s="54">
        <v>30</v>
      </c>
      <c r="S29" s="53">
        <v>9.2761510157385402E-2</v>
      </c>
      <c r="T29" s="55">
        <v>1455</v>
      </c>
      <c r="U29" s="51">
        <v>4.4989332426331901</v>
      </c>
      <c r="V29" s="52">
        <v>3117</v>
      </c>
      <c r="W29" s="56">
        <v>9.3905341487663101</v>
      </c>
      <c r="X29" s="28">
        <v>1834</v>
      </c>
      <c r="Y29" s="29">
        <v>100</v>
      </c>
    </row>
    <row r="30" spans="1:25" s="31" customFormat="1" ht="15" customHeight="1" x14ac:dyDescent="0.2">
      <c r="A30" s="26" t="s">
        <v>53</v>
      </c>
      <c r="B30" s="32" t="s">
        <v>38</v>
      </c>
      <c r="C30" s="57">
        <v>91547</v>
      </c>
      <c r="D30" s="58">
        <v>484</v>
      </c>
      <c r="E30" s="59">
        <v>0.52869018099992304</v>
      </c>
      <c r="F30" s="58">
        <v>91063</v>
      </c>
      <c r="G30" s="59">
        <v>99.471309819000098</v>
      </c>
      <c r="H30" s="58">
        <v>766</v>
      </c>
      <c r="I30" s="60">
        <v>0.841175889219551</v>
      </c>
      <c r="J30" s="62">
        <v>662</v>
      </c>
      <c r="K30" s="60">
        <v>0.72696924107486005</v>
      </c>
      <c r="L30" s="62">
        <v>5005</v>
      </c>
      <c r="M30" s="60">
        <v>5.4961949419632603</v>
      </c>
      <c r="N30" s="62">
        <v>38154</v>
      </c>
      <c r="O30" s="60">
        <v>41.898465897236001</v>
      </c>
      <c r="P30" s="62">
        <v>44541</v>
      </c>
      <c r="Q30" s="60">
        <v>48.912291490506597</v>
      </c>
      <c r="R30" s="62">
        <v>34</v>
      </c>
      <c r="S30" s="60">
        <v>3.73367888165336E-2</v>
      </c>
      <c r="T30" s="63">
        <v>1901</v>
      </c>
      <c r="U30" s="59">
        <v>2.0875657511832499</v>
      </c>
      <c r="V30" s="58">
        <v>3017</v>
      </c>
      <c r="W30" s="64">
        <v>3.2955749505718401</v>
      </c>
      <c r="X30" s="33">
        <v>3626</v>
      </c>
      <c r="Y30" s="34">
        <v>99.889685603971301</v>
      </c>
    </row>
    <row r="31" spans="1:25" s="31" customFormat="1" ht="15" customHeight="1" x14ac:dyDescent="0.2">
      <c r="A31" s="26" t="s">
        <v>53</v>
      </c>
      <c r="B31" s="35" t="s">
        <v>9</v>
      </c>
      <c r="C31" s="49">
        <v>22801</v>
      </c>
      <c r="D31" s="52">
        <v>92</v>
      </c>
      <c r="E31" s="51">
        <v>0.40349107495285302</v>
      </c>
      <c r="F31" s="52">
        <v>22709</v>
      </c>
      <c r="G31" s="51">
        <v>99.596508925047104</v>
      </c>
      <c r="H31" s="52">
        <v>1107</v>
      </c>
      <c r="I31" s="53">
        <v>4.8747192742965302</v>
      </c>
      <c r="J31" s="54">
        <v>691</v>
      </c>
      <c r="K31" s="53">
        <v>3.0428464485446298</v>
      </c>
      <c r="L31" s="54">
        <v>2093</v>
      </c>
      <c r="M31" s="53">
        <v>9.21661015456427</v>
      </c>
      <c r="N31" s="54">
        <v>7589</v>
      </c>
      <c r="O31" s="53">
        <v>33.418468448632701</v>
      </c>
      <c r="P31" s="54">
        <v>10714</v>
      </c>
      <c r="Q31" s="53">
        <v>47.179532344004599</v>
      </c>
      <c r="R31" s="54">
        <v>12</v>
      </c>
      <c r="S31" s="53">
        <v>5.2842485358227997E-2</v>
      </c>
      <c r="T31" s="55">
        <v>503</v>
      </c>
      <c r="U31" s="51">
        <v>2.2149808445990602</v>
      </c>
      <c r="V31" s="52">
        <v>1490</v>
      </c>
      <c r="W31" s="56">
        <v>6.5348011052146804</v>
      </c>
      <c r="X31" s="28">
        <v>2077</v>
      </c>
      <c r="Y31" s="29">
        <v>99.085219065960501</v>
      </c>
    </row>
    <row r="32" spans="1:25" s="31" customFormat="1" ht="15" customHeight="1" x14ac:dyDescent="0.2">
      <c r="A32" s="26" t="s">
        <v>53</v>
      </c>
      <c r="B32" s="32" t="s">
        <v>39</v>
      </c>
      <c r="C32" s="57">
        <v>34216</v>
      </c>
      <c r="D32" s="58">
        <v>11</v>
      </c>
      <c r="E32" s="59">
        <v>3.2148702361468301E-2</v>
      </c>
      <c r="F32" s="58">
        <v>34205</v>
      </c>
      <c r="G32" s="59">
        <v>99.967851297638504</v>
      </c>
      <c r="H32" s="58">
        <v>33</v>
      </c>
      <c r="I32" s="60">
        <v>9.6477123227598299E-2</v>
      </c>
      <c r="J32" s="62">
        <v>100</v>
      </c>
      <c r="K32" s="60">
        <v>0.29235491887150999</v>
      </c>
      <c r="L32" s="62">
        <v>404</v>
      </c>
      <c r="M32" s="60">
        <v>1.1811138722409</v>
      </c>
      <c r="N32" s="62">
        <v>24446</v>
      </c>
      <c r="O32" s="60">
        <v>71.469083467329298</v>
      </c>
      <c r="P32" s="62">
        <v>9201</v>
      </c>
      <c r="Q32" s="60">
        <v>26.899576085367599</v>
      </c>
      <c r="R32" s="62">
        <v>11</v>
      </c>
      <c r="S32" s="60">
        <v>3.2159041075866097E-2</v>
      </c>
      <c r="T32" s="63">
        <v>10</v>
      </c>
      <c r="U32" s="59">
        <v>2.9235491887151001E-2</v>
      </c>
      <c r="V32" s="58">
        <v>121</v>
      </c>
      <c r="W32" s="64">
        <v>0.353635725976152</v>
      </c>
      <c r="X32" s="33">
        <v>973</v>
      </c>
      <c r="Y32" s="34">
        <v>99.383350462487201</v>
      </c>
    </row>
    <row r="33" spans="1:25" s="31" customFormat="1" ht="15" customHeight="1" x14ac:dyDescent="0.2">
      <c r="A33" s="26" t="s">
        <v>53</v>
      </c>
      <c r="B33" s="35" t="s">
        <v>23</v>
      </c>
      <c r="C33" s="49">
        <v>45667</v>
      </c>
      <c r="D33" s="52">
        <v>220</v>
      </c>
      <c r="E33" s="51">
        <v>0.48174830840650801</v>
      </c>
      <c r="F33" s="52">
        <v>45447</v>
      </c>
      <c r="G33" s="51">
        <v>99.518251691593505</v>
      </c>
      <c r="H33" s="52">
        <v>198</v>
      </c>
      <c r="I33" s="53">
        <v>0.43567232160538599</v>
      </c>
      <c r="J33" s="54">
        <v>247</v>
      </c>
      <c r="K33" s="53">
        <v>0.54349021937641695</v>
      </c>
      <c r="L33" s="54">
        <v>1733</v>
      </c>
      <c r="M33" s="53">
        <v>3.8132329966774501</v>
      </c>
      <c r="N33" s="54">
        <v>19459</v>
      </c>
      <c r="O33" s="53">
        <v>42.816907606662703</v>
      </c>
      <c r="P33" s="54">
        <v>23047</v>
      </c>
      <c r="Q33" s="53">
        <v>50.711818161814897</v>
      </c>
      <c r="R33" s="54">
        <v>50</v>
      </c>
      <c r="S33" s="53">
        <v>0.110018263031663</v>
      </c>
      <c r="T33" s="55">
        <v>713</v>
      </c>
      <c r="U33" s="51">
        <v>1.5688604308315199</v>
      </c>
      <c r="V33" s="52">
        <v>863</v>
      </c>
      <c r="W33" s="56">
        <v>1.8897672279764399</v>
      </c>
      <c r="X33" s="28">
        <v>2312</v>
      </c>
      <c r="Y33" s="29">
        <v>100</v>
      </c>
    </row>
    <row r="34" spans="1:25" s="31" customFormat="1" ht="15" customHeight="1" x14ac:dyDescent="0.2">
      <c r="A34" s="26" t="s">
        <v>53</v>
      </c>
      <c r="B34" s="32" t="s">
        <v>10</v>
      </c>
      <c r="C34" s="57">
        <v>4584</v>
      </c>
      <c r="D34" s="58">
        <v>12</v>
      </c>
      <c r="E34" s="59">
        <v>0.26178010471204199</v>
      </c>
      <c r="F34" s="58">
        <v>4572</v>
      </c>
      <c r="G34" s="59">
        <v>99.738219895287997</v>
      </c>
      <c r="H34" s="58">
        <v>1374</v>
      </c>
      <c r="I34" s="60">
        <v>30.052493438320202</v>
      </c>
      <c r="J34" s="62">
        <v>16</v>
      </c>
      <c r="K34" s="60">
        <v>0.34995625546806602</v>
      </c>
      <c r="L34" s="62">
        <v>163</v>
      </c>
      <c r="M34" s="60">
        <v>3.5651793525809299</v>
      </c>
      <c r="N34" s="62">
        <v>64</v>
      </c>
      <c r="O34" s="60">
        <v>1.3998250218722701</v>
      </c>
      <c r="P34" s="62">
        <v>2896</v>
      </c>
      <c r="Q34" s="60">
        <v>63.34208223972</v>
      </c>
      <c r="R34" s="62">
        <v>11</v>
      </c>
      <c r="S34" s="60">
        <v>0.24059492563429599</v>
      </c>
      <c r="T34" s="63">
        <v>48</v>
      </c>
      <c r="U34" s="59">
        <v>1.0498687664041999</v>
      </c>
      <c r="V34" s="58">
        <v>187</v>
      </c>
      <c r="W34" s="64">
        <v>4.0794066317626498</v>
      </c>
      <c r="X34" s="33">
        <v>781</v>
      </c>
      <c r="Y34" s="34">
        <v>99.231754161331594</v>
      </c>
    </row>
    <row r="35" spans="1:25" s="31" customFormat="1" ht="15" customHeight="1" x14ac:dyDescent="0.2">
      <c r="A35" s="26" t="s">
        <v>53</v>
      </c>
      <c r="B35" s="35" t="s">
        <v>40</v>
      </c>
      <c r="C35" s="49">
        <v>9949</v>
      </c>
      <c r="D35" s="52">
        <v>29</v>
      </c>
      <c r="E35" s="51">
        <v>0.291486581565987</v>
      </c>
      <c r="F35" s="52">
        <v>9920</v>
      </c>
      <c r="G35" s="51">
        <v>99.708513418433995</v>
      </c>
      <c r="H35" s="52">
        <v>318</v>
      </c>
      <c r="I35" s="53">
        <v>3.2056451612903198</v>
      </c>
      <c r="J35" s="54">
        <v>102</v>
      </c>
      <c r="K35" s="53">
        <v>1.0282258064516101</v>
      </c>
      <c r="L35" s="54">
        <v>1750</v>
      </c>
      <c r="M35" s="53">
        <v>17.6411290322581</v>
      </c>
      <c r="N35" s="54">
        <v>2389</v>
      </c>
      <c r="O35" s="53">
        <v>24.082661290322601</v>
      </c>
      <c r="P35" s="54">
        <v>5015</v>
      </c>
      <c r="Q35" s="53">
        <v>50.554435483871003</v>
      </c>
      <c r="R35" s="54">
        <v>8</v>
      </c>
      <c r="S35" s="53">
        <v>8.0645161290322606E-2</v>
      </c>
      <c r="T35" s="55">
        <v>338</v>
      </c>
      <c r="U35" s="51">
        <v>3.4072580645161299</v>
      </c>
      <c r="V35" s="52">
        <v>447</v>
      </c>
      <c r="W35" s="56">
        <v>4.4929138606895203</v>
      </c>
      <c r="X35" s="28">
        <v>1073</v>
      </c>
      <c r="Y35" s="29">
        <v>100</v>
      </c>
    </row>
    <row r="36" spans="1:25" s="31" customFormat="1" ht="15" customHeight="1" x14ac:dyDescent="0.2">
      <c r="A36" s="26" t="s">
        <v>53</v>
      </c>
      <c r="B36" s="32" t="s">
        <v>41</v>
      </c>
      <c r="C36" s="57">
        <v>17628</v>
      </c>
      <c r="D36" s="58">
        <v>9</v>
      </c>
      <c r="E36" s="59">
        <v>5.10551395507148E-2</v>
      </c>
      <c r="F36" s="58">
        <v>17619</v>
      </c>
      <c r="G36" s="59">
        <v>99.948944860449302</v>
      </c>
      <c r="H36" s="58">
        <v>266</v>
      </c>
      <c r="I36" s="60">
        <v>1.50973381009138</v>
      </c>
      <c r="J36" s="62">
        <v>335</v>
      </c>
      <c r="K36" s="60">
        <v>1.90135649015268</v>
      </c>
      <c r="L36" s="62">
        <v>7114</v>
      </c>
      <c r="M36" s="60">
        <v>40.376865883421303</v>
      </c>
      <c r="N36" s="62">
        <v>3687</v>
      </c>
      <c r="O36" s="60">
        <v>20.926272773710199</v>
      </c>
      <c r="P36" s="62">
        <v>5243</v>
      </c>
      <c r="Q36" s="60">
        <v>29.7576479936432</v>
      </c>
      <c r="R36" s="62">
        <v>176</v>
      </c>
      <c r="S36" s="60">
        <v>0.99892161870707796</v>
      </c>
      <c r="T36" s="63">
        <v>798</v>
      </c>
      <c r="U36" s="59">
        <v>4.5292014302741403</v>
      </c>
      <c r="V36" s="58">
        <v>2557</v>
      </c>
      <c r="W36" s="64">
        <v>14.505332425686399</v>
      </c>
      <c r="X36" s="33">
        <v>649</v>
      </c>
      <c r="Y36" s="34">
        <v>100</v>
      </c>
    </row>
    <row r="37" spans="1:25" s="31" customFormat="1" ht="15" customHeight="1" x14ac:dyDescent="0.2">
      <c r="A37" s="26" t="s">
        <v>53</v>
      </c>
      <c r="B37" s="35" t="s">
        <v>11</v>
      </c>
      <c r="C37" s="49">
        <v>7264</v>
      </c>
      <c r="D37" s="52">
        <v>305</v>
      </c>
      <c r="E37" s="51">
        <v>4.1987885462555097</v>
      </c>
      <c r="F37" s="52">
        <v>6959</v>
      </c>
      <c r="G37" s="51">
        <v>95.8012114537445</v>
      </c>
      <c r="H37" s="52">
        <v>17</v>
      </c>
      <c r="I37" s="53">
        <v>0.244287972409829</v>
      </c>
      <c r="J37" s="54">
        <v>81</v>
      </c>
      <c r="K37" s="53">
        <v>1.1639603391291899</v>
      </c>
      <c r="L37" s="54">
        <v>394</v>
      </c>
      <c r="M37" s="53">
        <v>5.6617330076160401</v>
      </c>
      <c r="N37" s="54">
        <v>357</v>
      </c>
      <c r="O37" s="53">
        <v>5.1300474206064104</v>
      </c>
      <c r="P37" s="54">
        <v>6061</v>
      </c>
      <c r="Q37" s="53">
        <v>87.095847104469001</v>
      </c>
      <c r="R37" s="66" t="s">
        <v>75</v>
      </c>
      <c r="S37" s="53">
        <v>2.87397614599799E-2</v>
      </c>
      <c r="T37" s="55">
        <v>47</v>
      </c>
      <c r="U37" s="51">
        <v>0.67538439430952701</v>
      </c>
      <c r="V37" s="52">
        <v>180</v>
      </c>
      <c r="W37" s="56">
        <v>2.4779735682819402</v>
      </c>
      <c r="X37" s="28">
        <v>478</v>
      </c>
      <c r="Y37" s="29">
        <v>98.535564853556494</v>
      </c>
    </row>
    <row r="38" spans="1:25" s="31" customFormat="1" ht="15" customHeight="1" x14ac:dyDescent="0.2">
      <c r="A38" s="26" t="s">
        <v>53</v>
      </c>
      <c r="B38" s="32" t="s">
        <v>12</v>
      </c>
      <c r="C38" s="57">
        <v>44090</v>
      </c>
      <c r="D38" s="58">
        <v>271</v>
      </c>
      <c r="E38" s="59">
        <v>0.61465184849172205</v>
      </c>
      <c r="F38" s="58">
        <v>43819</v>
      </c>
      <c r="G38" s="59">
        <v>99.385348151508296</v>
      </c>
      <c r="H38" s="58">
        <v>46</v>
      </c>
      <c r="I38" s="60">
        <v>0.104977292955111</v>
      </c>
      <c r="J38" s="62">
        <v>957</v>
      </c>
      <c r="K38" s="60">
        <v>2.18398411647915</v>
      </c>
      <c r="L38" s="62">
        <v>11598</v>
      </c>
      <c r="M38" s="60">
        <v>26.4679705150734</v>
      </c>
      <c r="N38" s="62">
        <v>16493</v>
      </c>
      <c r="O38" s="60">
        <v>37.638923754535703</v>
      </c>
      <c r="P38" s="62">
        <v>14323</v>
      </c>
      <c r="Q38" s="60">
        <v>32.686734065131603</v>
      </c>
      <c r="R38" s="62">
        <v>50</v>
      </c>
      <c r="S38" s="60">
        <v>0.114105753212077</v>
      </c>
      <c r="T38" s="63">
        <v>352</v>
      </c>
      <c r="U38" s="59">
        <v>0.803304502613022</v>
      </c>
      <c r="V38" s="58">
        <v>946</v>
      </c>
      <c r="W38" s="64">
        <v>2.1456112497164899</v>
      </c>
      <c r="X38" s="33">
        <v>2538</v>
      </c>
      <c r="Y38" s="34">
        <v>100</v>
      </c>
    </row>
    <row r="39" spans="1:25" s="31" customFormat="1" ht="15" customHeight="1" x14ac:dyDescent="0.2">
      <c r="A39" s="26" t="s">
        <v>53</v>
      </c>
      <c r="B39" s="35" t="s">
        <v>13</v>
      </c>
      <c r="C39" s="49">
        <v>15818</v>
      </c>
      <c r="D39" s="52">
        <v>43</v>
      </c>
      <c r="E39" s="51">
        <v>0.27184220508281698</v>
      </c>
      <c r="F39" s="52">
        <v>15775</v>
      </c>
      <c r="G39" s="51">
        <v>99.728157794917195</v>
      </c>
      <c r="H39" s="52">
        <v>1846</v>
      </c>
      <c r="I39" s="53">
        <v>11.702060221869999</v>
      </c>
      <c r="J39" s="54">
        <v>75</v>
      </c>
      <c r="K39" s="53">
        <v>0.475435816164818</v>
      </c>
      <c r="L39" s="54">
        <v>10196</v>
      </c>
      <c r="M39" s="53">
        <v>64.633914421553101</v>
      </c>
      <c r="N39" s="54">
        <v>514</v>
      </c>
      <c r="O39" s="53">
        <v>3.2583201267828801</v>
      </c>
      <c r="P39" s="54">
        <v>2948</v>
      </c>
      <c r="Q39" s="53">
        <v>18.687797147385101</v>
      </c>
      <c r="R39" s="54">
        <v>7</v>
      </c>
      <c r="S39" s="53">
        <v>4.4374009508716297E-2</v>
      </c>
      <c r="T39" s="55">
        <v>189</v>
      </c>
      <c r="U39" s="51">
        <v>1.19809825673534</v>
      </c>
      <c r="V39" s="52">
        <v>2317</v>
      </c>
      <c r="W39" s="56">
        <v>14.647869515741601</v>
      </c>
      <c r="X39" s="28">
        <v>853</v>
      </c>
      <c r="Y39" s="29">
        <v>98.827667057444302</v>
      </c>
    </row>
    <row r="40" spans="1:25" s="31" customFormat="1" ht="15" customHeight="1" x14ac:dyDescent="0.2">
      <c r="A40" s="26" t="s">
        <v>53</v>
      </c>
      <c r="B40" s="32" t="s">
        <v>14</v>
      </c>
      <c r="C40" s="57">
        <v>65760</v>
      </c>
      <c r="D40" s="58">
        <v>1107</v>
      </c>
      <c r="E40" s="59">
        <v>1.68339416058394</v>
      </c>
      <c r="F40" s="58">
        <v>64653</v>
      </c>
      <c r="G40" s="59">
        <v>98.316605839416098</v>
      </c>
      <c r="H40" s="58">
        <v>471</v>
      </c>
      <c r="I40" s="60">
        <v>0.72850447775045202</v>
      </c>
      <c r="J40" s="62">
        <v>975</v>
      </c>
      <c r="K40" s="60">
        <v>1.5080506705025301</v>
      </c>
      <c r="L40" s="62">
        <v>10739</v>
      </c>
      <c r="M40" s="60">
        <v>16.610211436437599</v>
      </c>
      <c r="N40" s="62">
        <v>22401</v>
      </c>
      <c r="O40" s="60">
        <v>34.648044174284301</v>
      </c>
      <c r="P40" s="62">
        <v>29315</v>
      </c>
      <c r="Q40" s="60">
        <v>45.3420568264427</v>
      </c>
      <c r="R40" s="62">
        <v>39</v>
      </c>
      <c r="S40" s="60">
        <v>6.0322026820101203E-2</v>
      </c>
      <c r="T40" s="63">
        <v>713</v>
      </c>
      <c r="U40" s="59">
        <v>1.1028103877623601</v>
      </c>
      <c r="V40" s="58">
        <v>2454</v>
      </c>
      <c r="W40" s="64">
        <v>3.7317518248175201</v>
      </c>
      <c r="X40" s="33">
        <v>4864</v>
      </c>
      <c r="Y40" s="34">
        <v>99.856085526315795</v>
      </c>
    </row>
    <row r="41" spans="1:25" s="31" customFormat="1" ht="15" customHeight="1" x14ac:dyDescent="0.2">
      <c r="A41" s="26" t="s">
        <v>53</v>
      </c>
      <c r="B41" s="35" t="s">
        <v>15</v>
      </c>
      <c r="C41" s="49">
        <v>90643</v>
      </c>
      <c r="D41" s="52">
        <v>650</v>
      </c>
      <c r="E41" s="51">
        <v>0.71709894862261803</v>
      </c>
      <c r="F41" s="52">
        <v>89993</v>
      </c>
      <c r="G41" s="51">
        <v>99.282901051377394</v>
      </c>
      <c r="H41" s="52">
        <v>2188</v>
      </c>
      <c r="I41" s="53">
        <v>2.4313002122387299</v>
      </c>
      <c r="J41" s="54">
        <v>495</v>
      </c>
      <c r="K41" s="53">
        <v>0.550042781105197</v>
      </c>
      <c r="L41" s="54">
        <v>9381</v>
      </c>
      <c r="M41" s="53">
        <v>10.424144100096701</v>
      </c>
      <c r="N41" s="54">
        <v>43672</v>
      </c>
      <c r="O41" s="53">
        <v>48.528218861467003</v>
      </c>
      <c r="P41" s="54">
        <v>30999</v>
      </c>
      <c r="Q41" s="53">
        <v>34.4460124676364</v>
      </c>
      <c r="R41" s="54">
        <v>57</v>
      </c>
      <c r="S41" s="53">
        <v>6.33382596424166E-2</v>
      </c>
      <c r="T41" s="55">
        <v>3201</v>
      </c>
      <c r="U41" s="51">
        <v>3.5569433178136101</v>
      </c>
      <c r="V41" s="52">
        <v>3424</v>
      </c>
      <c r="W41" s="56">
        <v>3.7774566155136098</v>
      </c>
      <c r="X41" s="28">
        <v>2535</v>
      </c>
      <c r="Y41" s="29">
        <v>99.921104536489196</v>
      </c>
    </row>
    <row r="42" spans="1:25" s="31" customFormat="1" ht="15" customHeight="1" x14ac:dyDescent="0.2">
      <c r="A42" s="26" t="s">
        <v>53</v>
      </c>
      <c r="B42" s="32" t="s">
        <v>16</v>
      </c>
      <c r="C42" s="57">
        <v>1389</v>
      </c>
      <c r="D42" s="58">
        <v>11</v>
      </c>
      <c r="E42" s="59">
        <v>0.79193664506839501</v>
      </c>
      <c r="F42" s="58">
        <v>1378</v>
      </c>
      <c r="G42" s="59">
        <v>99.208063354931596</v>
      </c>
      <c r="H42" s="58">
        <v>407</v>
      </c>
      <c r="I42" s="60">
        <v>29.5355587808418</v>
      </c>
      <c r="J42" s="62">
        <v>5</v>
      </c>
      <c r="K42" s="60">
        <v>0.36284470246734402</v>
      </c>
      <c r="L42" s="62">
        <v>51</v>
      </c>
      <c r="M42" s="60">
        <v>3.7010159651669099</v>
      </c>
      <c r="N42" s="62">
        <v>71</v>
      </c>
      <c r="O42" s="60">
        <v>5.1523947750362797</v>
      </c>
      <c r="P42" s="62">
        <v>838</v>
      </c>
      <c r="Q42" s="60">
        <v>60.812772133526799</v>
      </c>
      <c r="R42" s="62">
        <v>4</v>
      </c>
      <c r="S42" s="60">
        <v>0.290275761973875</v>
      </c>
      <c r="T42" s="69" t="s">
        <v>75</v>
      </c>
      <c r="U42" s="59">
        <v>0.145137880986938</v>
      </c>
      <c r="V42" s="58">
        <v>75</v>
      </c>
      <c r="W42" s="64">
        <v>5.3995680345572401</v>
      </c>
      <c r="X42" s="33">
        <v>468</v>
      </c>
      <c r="Y42" s="34">
        <v>99.572649572649595</v>
      </c>
    </row>
    <row r="43" spans="1:25" s="31" customFormat="1" ht="15" customHeight="1" x14ac:dyDescent="0.2">
      <c r="A43" s="26" t="s">
        <v>53</v>
      </c>
      <c r="B43" s="35" t="s">
        <v>17</v>
      </c>
      <c r="C43" s="49">
        <v>84844</v>
      </c>
      <c r="D43" s="52">
        <v>1071</v>
      </c>
      <c r="E43" s="51">
        <v>1.26231672245533</v>
      </c>
      <c r="F43" s="52">
        <v>83773</v>
      </c>
      <c r="G43" s="51">
        <v>98.737683277544704</v>
      </c>
      <c r="H43" s="52">
        <v>107</v>
      </c>
      <c r="I43" s="53">
        <v>0.127726117006673</v>
      </c>
      <c r="J43" s="54">
        <v>365</v>
      </c>
      <c r="K43" s="53">
        <v>0.435701240256407</v>
      </c>
      <c r="L43" s="54">
        <v>3115</v>
      </c>
      <c r="M43" s="53">
        <v>3.7183818175307102</v>
      </c>
      <c r="N43" s="54">
        <v>33048</v>
      </c>
      <c r="O43" s="53">
        <v>39.449464624640399</v>
      </c>
      <c r="P43" s="54">
        <v>42507</v>
      </c>
      <c r="Q43" s="53">
        <v>50.740692108435901</v>
      </c>
      <c r="R43" s="54">
        <v>27</v>
      </c>
      <c r="S43" s="53">
        <v>3.22299547586931E-2</v>
      </c>
      <c r="T43" s="55">
        <v>4604</v>
      </c>
      <c r="U43" s="51">
        <v>5.4958041373712296</v>
      </c>
      <c r="V43" s="52">
        <v>1492</v>
      </c>
      <c r="W43" s="56">
        <v>1.7585215218518699</v>
      </c>
      <c r="X43" s="28">
        <v>3702</v>
      </c>
      <c r="Y43" s="29">
        <v>99.891950297136702</v>
      </c>
    </row>
    <row r="44" spans="1:25" s="31" customFormat="1" ht="15" customHeight="1" x14ac:dyDescent="0.2">
      <c r="A44" s="26" t="s">
        <v>53</v>
      </c>
      <c r="B44" s="32" t="s">
        <v>18</v>
      </c>
      <c r="C44" s="57">
        <v>27309</v>
      </c>
      <c r="D44" s="58">
        <v>74</v>
      </c>
      <c r="E44" s="59">
        <v>0.27097293932403199</v>
      </c>
      <c r="F44" s="58">
        <v>27235</v>
      </c>
      <c r="G44" s="59">
        <v>99.729027060676003</v>
      </c>
      <c r="H44" s="58">
        <v>3649</v>
      </c>
      <c r="I44" s="60">
        <v>13.3982008445016</v>
      </c>
      <c r="J44" s="62">
        <v>176</v>
      </c>
      <c r="K44" s="60">
        <v>0.64622728107214999</v>
      </c>
      <c r="L44" s="62">
        <v>4311</v>
      </c>
      <c r="M44" s="60">
        <v>15.8288966403525</v>
      </c>
      <c r="N44" s="62">
        <v>6264</v>
      </c>
      <c r="O44" s="60">
        <v>22.999816412704199</v>
      </c>
      <c r="P44" s="62">
        <v>12071</v>
      </c>
      <c r="Q44" s="60">
        <v>44.321644942170003</v>
      </c>
      <c r="R44" s="62">
        <v>64</v>
      </c>
      <c r="S44" s="60">
        <v>0.23499173857169101</v>
      </c>
      <c r="T44" s="63">
        <v>700</v>
      </c>
      <c r="U44" s="59">
        <v>2.57022214062787</v>
      </c>
      <c r="V44" s="58">
        <v>1894</v>
      </c>
      <c r="W44" s="64">
        <v>6.9354425281042902</v>
      </c>
      <c r="X44" s="33">
        <v>1774</v>
      </c>
      <c r="Y44" s="34">
        <v>95.152198421646005</v>
      </c>
    </row>
    <row r="45" spans="1:25" s="31" customFormat="1" ht="15" customHeight="1" x14ac:dyDescent="0.2">
      <c r="A45" s="26" t="s">
        <v>53</v>
      </c>
      <c r="B45" s="35" t="s">
        <v>42</v>
      </c>
      <c r="C45" s="49">
        <v>21769</v>
      </c>
      <c r="D45" s="52">
        <v>211</v>
      </c>
      <c r="E45" s="51">
        <v>0.96926822545822</v>
      </c>
      <c r="F45" s="52">
        <v>21558</v>
      </c>
      <c r="G45" s="51">
        <v>99.030731774541806</v>
      </c>
      <c r="H45" s="52">
        <v>596</v>
      </c>
      <c r="I45" s="53">
        <v>2.7646349383059698</v>
      </c>
      <c r="J45" s="54">
        <v>298</v>
      </c>
      <c r="K45" s="53">
        <v>1.38231746915298</v>
      </c>
      <c r="L45" s="54">
        <v>4997</v>
      </c>
      <c r="M45" s="53">
        <v>23.179330179051899</v>
      </c>
      <c r="N45" s="54">
        <v>1195</v>
      </c>
      <c r="O45" s="53">
        <v>5.5431858242879697</v>
      </c>
      <c r="P45" s="54">
        <v>13194</v>
      </c>
      <c r="Q45" s="53">
        <v>61.202337879209601</v>
      </c>
      <c r="R45" s="54">
        <v>146</v>
      </c>
      <c r="S45" s="53">
        <v>0.67724278690045503</v>
      </c>
      <c r="T45" s="55">
        <v>1132</v>
      </c>
      <c r="U45" s="51">
        <v>5.2509509230912004</v>
      </c>
      <c r="V45" s="52">
        <v>1719</v>
      </c>
      <c r="W45" s="56">
        <v>7.8965501401074896</v>
      </c>
      <c r="X45" s="28">
        <v>1312</v>
      </c>
      <c r="Y45" s="29">
        <v>99.923780487804905</v>
      </c>
    </row>
    <row r="46" spans="1:25" s="31" customFormat="1" ht="15" customHeight="1" x14ac:dyDescent="0.2">
      <c r="A46" s="26" t="s">
        <v>53</v>
      </c>
      <c r="B46" s="32" t="s">
        <v>19</v>
      </c>
      <c r="C46" s="57">
        <v>73220</v>
      </c>
      <c r="D46" s="58">
        <v>462</v>
      </c>
      <c r="E46" s="59">
        <v>0.63097514340344196</v>
      </c>
      <c r="F46" s="58">
        <v>72758</v>
      </c>
      <c r="G46" s="59">
        <v>99.369024856596596</v>
      </c>
      <c r="H46" s="58">
        <v>76</v>
      </c>
      <c r="I46" s="60">
        <v>0.104455867396025</v>
      </c>
      <c r="J46" s="62">
        <v>626</v>
      </c>
      <c r="K46" s="60">
        <v>0.86038648670936502</v>
      </c>
      <c r="L46" s="62">
        <v>9654</v>
      </c>
      <c r="M46" s="60">
        <v>13.2686439979109</v>
      </c>
      <c r="N46" s="62">
        <v>28850</v>
      </c>
      <c r="O46" s="60">
        <v>39.651997031254297</v>
      </c>
      <c r="P46" s="62">
        <v>31783</v>
      </c>
      <c r="Q46" s="60">
        <v>43.683168861156197</v>
      </c>
      <c r="R46" s="62">
        <v>25</v>
      </c>
      <c r="S46" s="60">
        <v>3.4360482696060901E-2</v>
      </c>
      <c r="T46" s="63">
        <v>1744</v>
      </c>
      <c r="U46" s="59">
        <v>2.3969872728772099</v>
      </c>
      <c r="V46" s="58">
        <v>1654</v>
      </c>
      <c r="W46" s="64">
        <v>2.2589456432668702</v>
      </c>
      <c r="X46" s="33">
        <v>3220</v>
      </c>
      <c r="Y46" s="34">
        <v>99.596273291925499</v>
      </c>
    </row>
    <row r="47" spans="1:25" s="31" customFormat="1" ht="15" customHeight="1" x14ac:dyDescent="0.2">
      <c r="A47" s="26" t="s">
        <v>53</v>
      </c>
      <c r="B47" s="35" t="s">
        <v>43</v>
      </c>
      <c r="C47" s="49">
        <v>8298</v>
      </c>
      <c r="D47" s="52">
        <v>49</v>
      </c>
      <c r="E47" s="51">
        <v>0.59050373583996096</v>
      </c>
      <c r="F47" s="52">
        <v>8249</v>
      </c>
      <c r="G47" s="51">
        <v>99.409496264159998</v>
      </c>
      <c r="H47" s="52">
        <v>82</v>
      </c>
      <c r="I47" s="53">
        <v>0.99405988604679396</v>
      </c>
      <c r="J47" s="54">
        <v>148</v>
      </c>
      <c r="K47" s="53">
        <v>1.79415686749909</v>
      </c>
      <c r="L47" s="54">
        <v>2534</v>
      </c>
      <c r="M47" s="53">
        <v>30.718875015153401</v>
      </c>
      <c r="N47" s="54">
        <v>1277</v>
      </c>
      <c r="O47" s="53">
        <v>15.480664322948201</v>
      </c>
      <c r="P47" s="54">
        <v>3905</v>
      </c>
      <c r="Q47" s="53">
        <v>47.3390714025943</v>
      </c>
      <c r="R47" s="54">
        <v>14</v>
      </c>
      <c r="S47" s="53">
        <v>0.16971754152018401</v>
      </c>
      <c r="T47" s="55">
        <v>289</v>
      </c>
      <c r="U47" s="51">
        <v>3.5034549642380899</v>
      </c>
      <c r="V47" s="52">
        <v>489</v>
      </c>
      <c r="W47" s="56">
        <v>5.8929862617498197</v>
      </c>
      <c r="X47" s="28">
        <v>291</v>
      </c>
      <c r="Y47" s="29">
        <v>100</v>
      </c>
    </row>
    <row r="48" spans="1:25" s="31" customFormat="1" ht="15" customHeight="1" x14ac:dyDescent="0.2">
      <c r="A48" s="26" t="s">
        <v>53</v>
      </c>
      <c r="B48" s="32" t="s">
        <v>20</v>
      </c>
      <c r="C48" s="57">
        <v>52456</v>
      </c>
      <c r="D48" s="58">
        <v>650</v>
      </c>
      <c r="E48" s="59">
        <v>1.2391337501906401</v>
      </c>
      <c r="F48" s="58">
        <v>51806</v>
      </c>
      <c r="G48" s="59">
        <v>98.760866249809396</v>
      </c>
      <c r="H48" s="58">
        <v>155</v>
      </c>
      <c r="I48" s="60">
        <v>0.299193143651315</v>
      </c>
      <c r="J48" s="62">
        <v>181</v>
      </c>
      <c r="K48" s="60">
        <v>0.34938038065089</v>
      </c>
      <c r="L48" s="62">
        <v>2188</v>
      </c>
      <c r="M48" s="60">
        <v>4.2234490213488796</v>
      </c>
      <c r="N48" s="62">
        <v>29813</v>
      </c>
      <c r="O48" s="60">
        <v>57.547388333397699</v>
      </c>
      <c r="P48" s="62">
        <v>18357</v>
      </c>
      <c r="Q48" s="60">
        <v>35.434119600046301</v>
      </c>
      <c r="R48" s="62">
        <v>46</v>
      </c>
      <c r="S48" s="60">
        <v>8.8792803922325594E-2</v>
      </c>
      <c r="T48" s="63">
        <v>1066</v>
      </c>
      <c r="U48" s="59">
        <v>2.05767671698259</v>
      </c>
      <c r="V48" s="58">
        <v>1344</v>
      </c>
      <c r="W48" s="64">
        <v>2.5621473234711001</v>
      </c>
      <c r="X48" s="33">
        <v>1219</v>
      </c>
      <c r="Y48" s="34">
        <v>100</v>
      </c>
    </row>
    <row r="49" spans="1:26" s="31" customFormat="1" ht="15" customHeight="1" x14ac:dyDescent="0.2">
      <c r="A49" s="26" t="s">
        <v>53</v>
      </c>
      <c r="B49" s="35" t="s">
        <v>44</v>
      </c>
      <c r="C49" s="49">
        <v>3062</v>
      </c>
      <c r="D49" s="52">
        <v>6</v>
      </c>
      <c r="E49" s="51">
        <v>0.19595035924232501</v>
      </c>
      <c r="F49" s="52">
        <v>3056</v>
      </c>
      <c r="G49" s="51">
        <v>99.804049640757697</v>
      </c>
      <c r="H49" s="52">
        <v>915</v>
      </c>
      <c r="I49" s="53">
        <v>29.941099476439799</v>
      </c>
      <c r="J49" s="54">
        <v>34</v>
      </c>
      <c r="K49" s="53">
        <v>1.1125654450261799</v>
      </c>
      <c r="L49" s="54">
        <v>164</v>
      </c>
      <c r="M49" s="53">
        <v>5.36649214659686</v>
      </c>
      <c r="N49" s="54">
        <v>187</v>
      </c>
      <c r="O49" s="53">
        <v>6.1191099476439801</v>
      </c>
      <c r="P49" s="54">
        <v>1689</v>
      </c>
      <c r="Q49" s="53">
        <v>55.268324607329802</v>
      </c>
      <c r="R49" s="66" t="s">
        <v>75</v>
      </c>
      <c r="S49" s="53">
        <v>6.5445026178010499E-2</v>
      </c>
      <c r="T49" s="55">
        <v>65</v>
      </c>
      <c r="U49" s="51">
        <v>2.1269633507853398</v>
      </c>
      <c r="V49" s="52">
        <v>147</v>
      </c>
      <c r="W49" s="56">
        <v>4.8007838014369701</v>
      </c>
      <c r="X49" s="28">
        <v>668</v>
      </c>
      <c r="Y49" s="29">
        <v>100</v>
      </c>
    </row>
    <row r="50" spans="1:26" s="31" customFormat="1" ht="15" customHeight="1" x14ac:dyDescent="0.2">
      <c r="A50" s="26" t="s">
        <v>53</v>
      </c>
      <c r="B50" s="32" t="s">
        <v>45</v>
      </c>
      <c r="C50" s="57">
        <v>52282</v>
      </c>
      <c r="D50" s="58">
        <v>319</v>
      </c>
      <c r="E50" s="59">
        <v>0.61015263379365703</v>
      </c>
      <c r="F50" s="58">
        <v>51963</v>
      </c>
      <c r="G50" s="59">
        <v>99.389847366206297</v>
      </c>
      <c r="H50" s="58">
        <v>84</v>
      </c>
      <c r="I50" s="60">
        <v>0.16165348420991901</v>
      </c>
      <c r="J50" s="62">
        <v>269</v>
      </c>
      <c r="K50" s="60">
        <v>0.51767603871985801</v>
      </c>
      <c r="L50" s="62">
        <v>1844</v>
      </c>
      <c r="M50" s="60">
        <v>3.5486788676558301</v>
      </c>
      <c r="N50" s="62">
        <v>28135</v>
      </c>
      <c r="O50" s="60">
        <v>54.144294979119799</v>
      </c>
      <c r="P50" s="62">
        <v>21293</v>
      </c>
      <c r="Q50" s="60">
        <v>40.977233800973799</v>
      </c>
      <c r="R50" s="62">
        <v>24</v>
      </c>
      <c r="S50" s="60">
        <v>4.6186709774262501E-2</v>
      </c>
      <c r="T50" s="63">
        <v>314</v>
      </c>
      <c r="U50" s="59">
        <v>0.60427611954659999</v>
      </c>
      <c r="V50" s="58">
        <v>1116</v>
      </c>
      <c r="W50" s="64">
        <v>2.1345778661872199</v>
      </c>
      <c r="X50" s="33">
        <v>1802</v>
      </c>
      <c r="Y50" s="34">
        <v>99.944506104328497</v>
      </c>
    </row>
    <row r="51" spans="1:26" s="31" customFormat="1" ht="15" customHeight="1" x14ac:dyDescent="0.2">
      <c r="A51" s="26" t="s">
        <v>53</v>
      </c>
      <c r="B51" s="35" t="s">
        <v>21</v>
      </c>
      <c r="C51" s="49">
        <v>188832</v>
      </c>
      <c r="D51" s="52">
        <v>5307</v>
      </c>
      <c r="E51" s="51">
        <v>2.8104346720894799</v>
      </c>
      <c r="F51" s="52">
        <v>183525</v>
      </c>
      <c r="G51" s="51">
        <v>97.189565327910501</v>
      </c>
      <c r="H51" s="52">
        <v>656</v>
      </c>
      <c r="I51" s="53">
        <v>0.357444489851519</v>
      </c>
      <c r="J51" s="54">
        <v>1606</v>
      </c>
      <c r="K51" s="53">
        <v>0.87508513826454204</v>
      </c>
      <c r="L51" s="54">
        <v>92810</v>
      </c>
      <c r="M51" s="53">
        <v>50.570766925487</v>
      </c>
      <c r="N51" s="54">
        <v>54280</v>
      </c>
      <c r="O51" s="53">
        <v>29.576351995640898</v>
      </c>
      <c r="P51" s="54">
        <v>31269</v>
      </c>
      <c r="Q51" s="53">
        <v>17.038005721291398</v>
      </c>
      <c r="R51" s="54">
        <v>182</v>
      </c>
      <c r="S51" s="53">
        <v>9.9169050538073802E-2</v>
      </c>
      <c r="T51" s="55">
        <v>2722</v>
      </c>
      <c r="U51" s="51">
        <v>1.4831766789265799</v>
      </c>
      <c r="V51" s="52">
        <v>24129</v>
      </c>
      <c r="W51" s="56">
        <v>12.778024911032</v>
      </c>
      <c r="X51" s="28">
        <v>8472</v>
      </c>
      <c r="Y51" s="29">
        <v>99.988196411709197</v>
      </c>
    </row>
    <row r="52" spans="1:26" s="31" customFormat="1" ht="15" customHeight="1" x14ac:dyDescent="0.2">
      <c r="A52" s="26" t="s">
        <v>53</v>
      </c>
      <c r="B52" s="32" t="s">
        <v>46</v>
      </c>
      <c r="C52" s="57">
        <v>11029</v>
      </c>
      <c r="D52" s="58">
        <v>52</v>
      </c>
      <c r="E52" s="59">
        <v>0.471484268746033</v>
      </c>
      <c r="F52" s="58">
        <v>10977</v>
      </c>
      <c r="G52" s="59">
        <v>99.528515731254004</v>
      </c>
      <c r="H52" s="58">
        <v>313</v>
      </c>
      <c r="I52" s="60">
        <v>2.8514165983419901</v>
      </c>
      <c r="J52" s="62">
        <v>137</v>
      </c>
      <c r="K52" s="60">
        <v>1.2480641340985701</v>
      </c>
      <c r="L52" s="62">
        <v>2657</v>
      </c>
      <c r="M52" s="60">
        <v>24.205156235765699</v>
      </c>
      <c r="N52" s="62">
        <v>407</v>
      </c>
      <c r="O52" s="60">
        <v>3.7077525735629</v>
      </c>
      <c r="P52" s="62">
        <v>7036</v>
      </c>
      <c r="Q52" s="60">
        <v>64.097658741003897</v>
      </c>
      <c r="R52" s="62">
        <v>245</v>
      </c>
      <c r="S52" s="60">
        <v>2.2319395098842998</v>
      </c>
      <c r="T52" s="63">
        <v>182</v>
      </c>
      <c r="U52" s="59">
        <v>1.65801220734263</v>
      </c>
      <c r="V52" s="58">
        <v>818</v>
      </c>
      <c r="W52" s="64">
        <v>7.4168102275818297</v>
      </c>
      <c r="X52" s="33">
        <v>981</v>
      </c>
      <c r="Y52" s="34">
        <v>100</v>
      </c>
    </row>
    <row r="53" spans="1:26" s="31" customFormat="1" ht="15" customHeight="1" x14ac:dyDescent="0.2">
      <c r="A53" s="26" t="s">
        <v>53</v>
      </c>
      <c r="B53" s="35" t="s">
        <v>47</v>
      </c>
      <c r="C53" s="49">
        <v>2605</v>
      </c>
      <c r="D53" s="52">
        <v>140</v>
      </c>
      <c r="E53" s="51">
        <v>5.3742802303263</v>
      </c>
      <c r="F53" s="52">
        <v>2465</v>
      </c>
      <c r="G53" s="51">
        <v>94.625719769673694</v>
      </c>
      <c r="H53" s="52">
        <v>42</v>
      </c>
      <c r="I53" s="53">
        <v>1.7038539553752501</v>
      </c>
      <c r="J53" s="54">
        <v>11</v>
      </c>
      <c r="K53" s="53">
        <v>0.44624746450304298</v>
      </c>
      <c r="L53" s="54">
        <v>31</v>
      </c>
      <c r="M53" s="53">
        <v>1.25760649087221</v>
      </c>
      <c r="N53" s="54">
        <v>91</v>
      </c>
      <c r="O53" s="53">
        <v>3.6916835699797201</v>
      </c>
      <c r="P53" s="54">
        <v>2256</v>
      </c>
      <c r="Q53" s="53">
        <v>91.521298174442194</v>
      </c>
      <c r="R53" s="66" t="s">
        <v>75</v>
      </c>
      <c r="S53" s="53">
        <v>8.1135902636916807E-2</v>
      </c>
      <c r="T53" s="55">
        <v>32</v>
      </c>
      <c r="U53" s="51">
        <v>1.29817444219067</v>
      </c>
      <c r="V53" s="52">
        <v>44</v>
      </c>
      <c r="W53" s="56">
        <v>1.68905950095969</v>
      </c>
      <c r="X53" s="28">
        <v>295</v>
      </c>
      <c r="Y53" s="29">
        <v>100</v>
      </c>
    </row>
    <row r="54" spans="1:26" s="31" customFormat="1" ht="15" customHeight="1" x14ac:dyDescent="0.2">
      <c r="A54" s="26" t="s">
        <v>53</v>
      </c>
      <c r="B54" s="32" t="s">
        <v>48</v>
      </c>
      <c r="C54" s="57">
        <v>60615</v>
      </c>
      <c r="D54" s="58">
        <v>887</v>
      </c>
      <c r="E54" s="59">
        <v>1.4633341582116599</v>
      </c>
      <c r="F54" s="58">
        <v>59728</v>
      </c>
      <c r="G54" s="59">
        <v>98.536665841788306</v>
      </c>
      <c r="H54" s="58">
        <v>216</v>
      </c>
      <c r="I54" s="60">
        <v>0.36163943209215099</v>
      </c>
      <c r="J54" s="62">
        <v>643</v>
      </c>
      <c r="K54" s="60">
        <v>1.0765470131261701</v>
      </c>
      <c r="L54" s="62">
        <v>4640</v>
      </c>
      <c r="M54" s="60">
        <v>7.76855076346102</v>
      </c>
      <c r="N54" s="62">
        <v>28721</v>
      </c>
      <c r="O54" s="60">
        <v>48.086324671845702</v>
      </c>
      <c r="P54" s="62">
        <v>23381</v>
      </c>
      <c r="Q54" s="60">
        <v>39.145794267345302</v>
      </c>
      <c r="R54" s="62">
        <v>55</v>
      </c>
      <c r="S54" s="60">
        <v>9.2084114653094004E-2</v>
      </c>
      <c r="T54" s="63">
        <v>2072</v>
      </c>
      <c r="U54" s="59">
        <v>3.4690597374765599</v>
      </c>
      <c r="V54" s="58">
        <v>2208</v>
      </c>
      <c r="W54" s="64">
        <v>3.6426627072506799</v>
      </c>
      <c r="X54" s="33">
        <v>1984</v>
      </c>
      <c r="Y54" s="34">
        <v>100</v>
      </c>
    </row>
    <row r="55" spans="1:26" s="31" customFormat="1" ht="15" customHeight="1" x14ac:dyDescent="0.2">
      <c r="A55" s="26" t="s">
        <v>53</v>
      </c>
      <c r="B55" s="35" t="s">
        <v>49</v>
      </c>
      <c r="C55" s="49">
        <v>42438</v>
      </c>
      <c r="D55" s="52">
        <v>1149</v>
      </c>
      <c r="E55" s="51">
        <v>2.70747914604835</v>
      </c>
      <c r="F55" s="52">
        <v>41289</v>
      </c>
      <c r="G55" s="51">
        <v>97.292520853951601</v>
      </c>
      <c r="H55" s="52">
        <v>1077</v>
      </c>
      <c r="I55" s="53">
        <v>2.6084429266875002</v>
      </c>
      <c r="J55" s="54">
        <v>1125</v>
      </c>
      <c r="K55" s="53">
        <v>2.7246966504395802</v>
      </c>
      <c r="L55" s="54">
        <v>9596</v>
      </c>
      <c r="M55" s="53">
        <v>23.2410569401051</v>
      </c>
      <c r="N55" s="54">
        <v>4132</v>
      </c>
      <c r="O55" s="53">
        <v>10.0075080529923</v>
      </c>
      <c r="P55" s="54">
        <v>22148</v>
      </c>
      <c r="Q55" s="53">
        <v>53.641405701276398</v>
      </c>
      <c r="R55" s="54">
        <v>496</v>
      </c>
      <c r="S55" s="53">
        <v>1.2012884787715901</v>
      </c>
      <c r="T55" s="55">
        <v>2715</v>
      </c>
      <c r="U55" s="51">
        <v>6.57560124972753</v>
      </c>
      <c r="V55" s="52">
        <v>3738</v>
      </c>
      <c r="W55" s="56">
        <v>8.8081436448466004</v>
      </c>
      <c r="X55" s="28">
        <v>2256</v>
      </c>
      <c r="Y55" s="29">
        <v>100</v>
      </c>
    </row>
    <row r="56" spans="1:26" s="31" customFormat="1" ht="15" customHeight="1" x14ac:dyDescent="0.2">
      <c r="A56" s="26" t="s">
        <v>53</v>
      </c>
      <c r="B56" s="32" t="s">
        <v>50</v>
      </c>
      <c r="C56" s="57">
        <v>17195</v>
      </c>
      <c r="D56" s="58">
        <v>73</v>
      </c>
      <c r="E56" s="59">
        <v>0.424542018028497</v>
      </c>
      <c r="F56" s="58">
        <v>17122</v>
      </c>
      <c r="G56" s="59">
        <v>99.575457981971496</v>
      </c>
      <c r="H56" s="58">
        <v>8</v>
      </c>
      <c r="I56" s="60">
        <v>4.6723513608223299E-2</v>
      </c>
      <c r="J56" s="62">
        <v>26</v>
      </c>
      <c r="K56" s="60">
        <v>0.15185141922672599</v>
      </c>
      <c r="L56" s="62">
        <v>173</v>
      </c>
      <c r="M56" s="60">
        <v>1.0103959817778301</v>
      </c>
      <c r="N56" s="62">
        <v>1681</v>
      </c>
      <c r="O56" s="60">
        <v>9.8177782969279299</v>
      </c>
      <c r="P56" s="62">
        <v>15038</v>
      </c>
      <c r="Q56" s="60">
        <v>87.828524705057802</v>
      </c>
      <c r="R56" s="61" t="s">
        <v>75</v>
      </c>
      <c r="S56" s="60">
        <v>1.1680878402055801E-2</v>
      </c>
      <c r="T56" s="63">
        <v>194</v>
      </c>
      <c r="U56" s="59">
        <v>1.13304520499942</v>
      </c>
      <c r="V56" s="58">
        <v>43</v>
      </c>
      <c r="W56" s="64">
        <v>0.25007269555103201</v>
      </c>
      <c r="X56" s="33">
        <v>733</v>
      </c>
      <c r="Y56" s="34">
        <v>100</v>
      </c>
    </row>
    <row r="57" spans="1:26" s="31" customFormat="1" ht="15" customHeight="1" x14ac:dyDescent="0.2">
      <c r="A57" s="26" t="s">
        <v>53</v>
      </c>
      <c r="B57" s="35" t="s">
        <v>22</v>
      </c>
      <c r="C57" s="49">
        <v>32479</v>
      </c>
      <c r="D57" s="52">
        <v>148</v>
      </c>
      <c r="E57" s="51">
        <v>0.45567905415807097</v>
      </c>
      <c r="F57" s="52">
        <v>32331</v>
      </c>
      <c r="G57" s="51">
        <v>99.544320945841903</v>
      </c>
      <c r="H57" s="52">
        <v>677</v>
      </c>
      <c r="I57" s="53">
        <v>2.09396554390523</v>
      </c>
      <c r="J57" s="54">
        <v>361</v>
      </c>
      <c r="K57" s="53">
        <v>1.11657542296867</v>
      </c>
      <c r="L57" s="54">
        <v>3709</v>
      </c>
      <c r="M57" s="53">
        <v>11.4719618941573</v>
      </c>
      <c r="N57" s="54">
        <v>13726</v>
      </c>
      <c r="O57" s="53">
        <v>42.454610126504001</v>
      </c>
      <c r="P57" s="54">
        <v>13190</v>
      </c>
      <c r="Q57" s="53">
        <v>40.796758528966002</v>
      </c>
      <c r="R57" s="54">
        <v>14</v>
      </c>
      <c r="S57" s="53">
        <v>4.3302093965543902E-2</v>
      </c>
      <c r="T57" s="55">
        <v>654</v>
      </c>
      <c r="U57" s="51">
        <v>2.0228263895332699</v>
      </c>
      <c r="V57" s="52">
        <v>1607</v>
      </c>
      <c r="W57" s="56">
        <v>4.9478124326487896</v>
      </c>
      <c r="X57" s="28">
        <v>2242</v>
      </c>
      <c r="Y57" s="29">
        <v>99.955396966993803</v>
      </c>
    </row>
    <row r="58" spans="1:26" s="31" customFormat="1" ht="15" customHeight="1" thickBot="1" x14ac:dyDescent="0.25">
      <c r="A58" s="26" t="s">
        <v>53</v>
      </c>
      <c r="B58" s="36" t="s">
        <v>51</v>
      </c>
      <c r="C58" s="77">
        <v>2546</v>
      </c>
      <c r="D58" s="70">
        <v>0</v>
      </c>
      <c r="E58" s="71">
        <v>0</v>
      </c>
      <c r="F58" s="70">
        <v>2546</v>
      </c>
      <c r="G58" s="71">
        <v>100</v>
      </c>
      <c r="H58" s="70">
        <v>157</v>
      </c>
      <c r="I58" s="72">
        <v>6.1665357423409297</v>
      </c>
      <c r="J58" s="73">
        <v>8</v>
      </c>
      <c r="K58" s="72">
        <v>0.31421838177533401</v>
      </c>
      <c r="L58" s="73">
        <v>376</v>
      </c>
      <c r="M58" s="72">
        <v>14.768263943440701</v>
      </c>
      <c r="N58" s="73">
        <v>79</v>
      </c>
      <c r="O58" s="72">
        <v>3.1029065200314201</v>
      </c>
      <c r="P58" s="73">
        <v>1880</v>
      </c>
      <c r="Q58" s="72">
        <v>73.841319717203504</v>
      </c>
      <c r="R58" s="74" t="s">
        <v>75</v>
      </c>
      <c r="S58" s="72">
        <v>7.8554595443833503E-2</v>
      </c>
      <c r="T58" s="75">
        <v>44</v>
      </c>
      <c r="U58" s="71">
        <v>1.72820109976434</v>
      </c>
      <c r="V58" s="70">
        <v>51</v>
      </c>
      <c r="W58" s="76">
        <v>2.0031421838177499</v>
      </c>
      <c r="X58" s="37">
        <v>349</v>
      </c>
      <c r="Y58" s="38">
        <v>100</v>
      </c>
    </row>
    <row r="59" spans="1:26"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6" s="31" customFormat="1" ht="15" customHeight="1" x14ac:dyDescent="0.2">
      <c r="A60" s="26"/>
      <c r="B60" s="39" t="s">
        <v>87</v>
      </c>
      <c r="C60" s="41"/>
      <c r="D60" s="41"/>
      <c r="E60" s="41"/>
      <c r="F60" s="41"/>
      <c r="G60" s="41"/>
      <c r="H60" s="40"/>
      <c r="I60" s="40"/>
      <c r="J60" s="40"/>
      <c r="K60" s="40"/>
      <c r="L60" s="40"/>
      <c r="M60" s="40"/>
      <c r="N60" s="40"/>
      <c r="O60" s="40"/>
      <c r="P60" s="40"/>
      <c r="Q60" s="40"/>
      <c r="R60" s="40"/>
      <c r="S60" s="40"/>
      <c r="T60" s="40"/>
      <c r="U60" s="40"/>
      <c r="V60" s="41"/>
      <c r="W60" s="41"/>
      <c r="X60" s="40"/>
      <c r="Y60" s="40"/>
      <c r="Z60" s="41"/>
    </row>
    <row r="61" spans="1:26" s="31" customFormat="1" ht="15" customHeight="1" x14ac:dyDescent="0.2">
      <c r="A61" s="26"/>
      <c r="B61" s="39" t="s">
        <v>88</v>
      </c>
      <c r="C61" s="41"/>
      <c r="D61" s="41"/>
      <c r="E61" s="41"/>
      <c r="F61" s="41"/>
      <c r="G61" s="41"/>
      <c r="H61" s="40"/>
      <c r="I61" s="40"/>
      <c r="J61" s="40"/>
      <c r="K61" s="40"/>
      <c r="L61" s="40"/>
      <c r="M61" s="40"/>
      <c r="N61" s="40"/>
      <c r="O61" s="40"/>
      <c r="P61" s="40"/>
      <c r="Q61" s="40"/>
      <c r="R61" s="40"/>
      <c r="S61" s="40"/>
      <c r="T61" s="40"/>
      <c r="U61" s="40"/>
      <c r="V61" s="41"/>
      <c r="W61" s="41"/>
      <c r="X61" s="40"/>
      <c r="Y61" s="40"/>
      <c r="Z61" s="41"/>
    </row>
    <row r="62" spans="1:26" s="31" customFormat="1" ht="15" customHeight="1" x14ac:dyDescent="0.2">
      <c r="A62" s="26"/>
      <c r="B62" s="124" t="s">
        <v>91</v>
      </c>
      <c r="C62" s="41"/>
      <c r="D62" s="41"/>
      <c r="E62" s="41"/>
      <c r="F62" s="41"/>
      <c r="G62" s="41"/>
      <c r="H62" s="40"/>
      <c r="I62" s="40"/>
      <c r="J62" s="40"/>
      <c r="K62" s="40"/>
      <c r="L62" s="40"/>
      <c r="M62" s="40"/>
      <c r="N62" s="40"/>
      <c r="O62" s="40"/>
      <c r="P62" s="40"/>
      <c r="Q62" s="40"/>
      <c r="R62" s="40"/>
      <c r="S62" s="40"/>
      <c r="T62" s="40"/>
      <c r="U62" s="40"/>
      <c r="V62" s="41"/>
      <c r="W62" s="41"/>
      <c r="X62" s="40"/>
      <c r="Y62" s="40"/>
      <c r="Z62" s="41"/>
    </row>
    <row r="63" spans="1:26" s="31" customFormat="1" ht="15" customHeight="1" x14ac:dyDescent="0.2">
      <c r="A63" s="26"/>
      <c r="B63" s="42" t="str">
        <f>CONCATENATE("NOTE: Table reads (for US Totals):  Of all ", C69," public school male students who received ", LOWER(A7), ", ",D69," (",TEXT(E7,"0.0"),"%) were students with disabilities served solely under Section 504 and ", F69," (",TEXT(G7,"0.0"),"%) were students without disabilities or with disabilities served under IDEA.")</f>
        <v>NOTE: Table reads (for US Totals):  Of all 2,215,608 public school male students who received one or more out-of-school suspensions, 24,244 (1.1%) were students with disabilities served solely under Section 504 and 2,191,364 (98.9%) were students without disabilities or with disabilities served under IDEA.</v>
      </c>
      <c r="C63" s="41"/>
      <c r="D63" s="41"/>
      <c r="E63" s="41"/>
      <c r="F63" s="41"/>
      <c r="G63" s="41"/>
      <c r="H63" s="40"/>
      <c r="I63" s="40"/>
      <c r="J63" s="40"/>
      <c r="K63" s="40"/>
      <c r="L63" s="40"/>
      <c r="M63" s="40"/>
      <c r="N63" s="40"/>
      <c r="O63" s="40"/>
      <c r="P63" s="40"/>
      <c r="Q63" s="40"/>
      <c r="R63" s="40"/>
      <c r="S63" s="40"/>
      <c r="T63" s="40"/>
      <c r="U63" s="40"/>
      <c r="V63" s="41"/>
      <c r="W63" s="30"/>
      <c r="X63" s="40"/>
      <c r="Y63" s="40"/>
      <c r="Z63" s="30"/>
    </row>
    <row r="64" spans="1:26" s="31" customFormat="1" ht="15" customHeight="1" x14ac:dyDescent="0.2">
      <c r="A64" s="26"/>
      <c r="B64" s="42" t="str">
        <f>CONCATENATE("            Table reads (for US Race/Ethnicity):  Of all ",F69," public school male students without disabilities or with disabilities served under IDEA who received ", LOWER(A7), ", ",H69," (",TEXT(I7,"0.0"),"%) were American Indian or Alaska Native.")</f>
        <v xml:space="preserve">            Table reads (for US Race/Ethnicity):  Of all 2,191,364 public school male students without disabilities or with disabilities served under IDEA who received one or more out-of-school suspensions, 30,389 (1.4%)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c r="Z64" s="41"/>
    </row>
    <row r="65" spans="1:26" s="31" customFormat="1" ht="15" customHeight="1" x14ac:dyDescent="0.2">
      <c r="A65" s="26"/>
      <c r="B65" s="42" t="s">
        <v>74</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90</v>
      </c>
      <c r="C66" s="31"/>
      <c r="D66" s="31"/>
      <c r="E66" s="43"/>
      <c r="F66" s="43"/>
      <c r="G66" s="43"/>
      <c r="H66" s="43"/>
      <c r="I66" s="43"/>
      <c r="J66" s="43"/>
      <c r="K66" s="44"/>
      <c r="L66" s="44"/>
      <c r="M66" s="44"/>
      <c r="N66" s="44"/>
      <c r="O66" s="44"/>
      <c r="P66" s="44"/>
      <c r="Q66" s="44"/>
      <c r="R66" s="44"/>
      <c r="S66" s="44"/>
      <c r="T66" s="44"/>
      <c r="U66" s="44"/>
      <c r="V66" s="44"/>
      <c r="W66" s="44"/>
      <c r="X66" s="44"/>
      <c r="Y66" s="43"/>
    </row>
    <row r="67" spans="1:26" ht="15" customHeight="1" x14ac:dyDescent="0.2">
      <c r="A67" s="48"/>
      <c r="B67" s="2"/>
      <c r="C67" s="81"/>
      <c r="D67" s="81"/>
      <c r="E67" s="81"/>
      <c r="F67" s="81"/>
      <c r="G67" s="81"/>
      <c r="V67" s="81"/>
      <c r="W67" s="82"/>
      <c r="Z67" s="82"/>
    </row>
    <row r="68" spans="1:26" ht="15" customHeight="1" x14ac:dyDescent="0.2">
      <c r="A68" s="48"/>
      <c r="B68" s="2"/>
      <c r="C68" s="81"/>
      <c r="D68" s="81"/>
      <c r="E68" s="81"/>
      <c r="F68" s="81"/>
      <c r="G68" s="81"/>
      <c r="V68" s="81"/>
      <c r="W68" s="82"/>
      <c r="Z68" s="82"/>
    </row>
    <row r="69" spans="1:26" s="121" customFormat="1" ht="15" customHeight="1" x14ac:dyDescent="0.2">
      <c r="B69" s="79"/>
      <c r="C69" s="80" t="str">
        <f>IF(ISTEXT(C7),LEFT(C7,3),TEXT(C7,"#,##0"))</f>
        <v>2,215,608</v>
      </c>
      <c r="D69" s="80" t="str">
        <f>IF(ISTEXT(D7),LEFT(D7,3),TEXT(D7,"#,##0"))</f>
        <v>24,244</v>
      </c>
      <c r="E69" s="80"/>
      <c r="F69" s="80" t="str">
        <f>IF(ISTEXT(F7),LEFT(F7,3),TEXT(F7,"#,##0"))</f>
        <v>2,191,364</v>
      </c>
      <c r="G69" s="80"/>
      <c r="H69" s="80" t="str">
        <f>IF(ISTEXT(H7),LEFT(H7,3),TEXT(H7,"#,##0"))</f>
        <v>30,389</v>
      </c>
      <c r="I69" s="122"/>
      <c r="J69" s="122"/>
      <c r="K69" s="122"/>
      <c r="L69" s="122"/>
      <c r="M69" s="122"/>
      <c r="N69" s="122"/>
      <c r="O69" s="122"/>
      <c r="P69" s="122"/>
      <c r="Q69" s="122"/>
      <c r="R69" s="122"/>
      <c r="S69" s="122"/>
      <c r="T69" s="122"/>
      <c r="U69" s="122"/>
      <c r="V69" s="80"/>
      <c r="W69" s="123"/>
      <c r="X69" s="122"/>
      <c r="Y69" s="122"/>
      <c r="Z69" s="123"/>
    </row>
    <row r="70" spans="1:26" ht="15" customHeight="1" x14ac:dyDescent="0.2">
      <c r="A70" s="48"/>
      <c r="B70" s="2"/>
      <c r="C70" s="81"/>
      <c r="D70" s="81"/>
      <c r="E70" s="81"/>
      <c r="F70" s="81"/>
      <c r="G70" s="81"/>
      <c r="V70" s="81"/>
      <c r="W70" s="82"/>
      <c r="Z70" s="82"/>
    </row>
    <row r="71" spans="1:26" ht="15" customHeight="1" x14ac:dyDescent="0.2">
      <c r="A71" s="48"/>
      <c r="B71" s="2"/>
      <c r="C71" s="81"/>
      <c r="D71" s="81"/>
      <c r="E71" s="81"/>
      <c r="F71" s="81"/>
      <c r="G71" s="81"/>
      <c r="V71" s="81"/>
      <c r="W71" s="82"/>
      <c r="Z71" s="82"/>
    </row>
    <row r="72" spans="1:26" ht="15" customHeight="1" x14ac:dyDescent="0.2">
      <c r="A72" s="48"/>
      <c r="B72" s="2"/>
      <c r="C72" s="81"/>
      <c r="D72" s="81"/>
      <c r="E72" s="81"/>
      <c r="F72" s="81"/>
      <c r="G72" s="81"/>
      <c r="V72" s="81"/>
      <c r="W72" s="82"/>
      <c r="Z72" s="82"/>
    </row>
    <row r="73" spans="1:26" ht="15" customHeight="1" x14ac:dyDescent="0.2">
      <c r="A73" s="48"/>
      <c r="B73" s="2"/>
      <c r="C73" s="81"/>
      <c r="D73" s="81"/>
      <c r="E73" s="81"/>
      <c r="F73" s="81"/>
      <c r="G73" s="81"/>
      <c r="V73" s="81"/>
      <c r="W73" s="82"/>
      <c r="Z73" s="82"/>
    </row>
    <row r="74" spans="1:26" ht="15" customHeight="1" x14ac:dyDescent="0.2">
      <c r="A74" s="48"/>
      <c r="B74" s="2"/>
      <c r="C74" s="81"/>
      <c r="D74" s="81"/>
      <c r="E74" s="81"/>
      <c r="F74" s="81"/>
      <c r="G74" s="81"/>
      <c r="V74" s="81"/>
      <c r="W74" s="82"/>
      <c r="Z74" s="82"/>
    </row>
    <row r="75" spans="1:26" ht="15" customHeight="1" x14ac:dyDescent="0.2">
      <c r="A75" s="48"/>
      <c r="B75" s="2"/>
      <c r="C75" s="81"/>
      <c r="D75" s="81"/>
      <c r="E75" s="81"/>
      <c r="F75" s="81"/>
      <c r="G75" s="81"/>
      <c r="V75" s="81"/>
      <c r="W75" s="82"/>
      <c r="Z75" s="82"/>
    </row>
    <row r="76" spans="1:26" ht="15" customHeight="1" x14ac:dyDescent="0.2">
      <c r="A76" s="48"/>
      <c r="B76" s="2"/>
      <c r="C76" s="81"/>
      <c r="D76" s="81"/>
      <c r="E76" s="81"/>
      <c r="F76" s="81"/>
      <c r="G76" s="81"/>
      <c r="V76" s="81"/>
      <c r="W76" s="82"/>
      <c r="Z76" s="82"/>
    </row>
    <row r="77" spans="1:26" ht="15" customHeight="1" x14ac:dyDescent="0.2">
      <c r="A77" s="48"/>
      <c r="B77" s="2"/>
      <c r="C77" s="81"/>
      <c r="D77" s="81"/>
      <c r="E77" s="81"/>
      <c r="F77" s="81"/>
      <c r="G77" s="81"/>
      <c r="V77" s="81"/>
      <c r="W77" s="82"/>
      <c r="Z77" s="82"/>
    </row>
    <row r="78" spans="1:26" ht="15" customHeight="1" x14ac:dyDescent="0.2">
      <c r="A78" s="48"/>
      <c r="B78" s="2"/>
      <c r="C78" s="81"/>
      <c r="D78" s="81"/>
      <c r="E78" s="81"/>
      <c r="F78" s="81"/>
      <c r="G78" s="81"/>
      <c r="V78" s="81"/>
      <c r="W78" s="82"/>
      <c r="Z78" s="82"/>
    </row>
    <row r="79" spans="1:26" ht="15" customHeight="1" x14ac:dyDescent="0.2">
      <c r="A79" s="48"/>
      <c r="B79" s="2"/>
      <c r="C79" s="81"/>
      <c r="D79" s="81"/>
      <c r="E79" s="81"/>
      <c r="F79" s="81"/>
      <c r="G79" s="81"/>
      <c r="V79" s="81"/>
      <c r="W79" s="82"/>
      <c r="Z79" s="82"/>
    </row>
    <row r="80" spans="1:26" ht="15" customHeight="1" x14ac:dyDescent="0.2">
      <c r="A80" s="48"/>
      <c r="B80" s="2"/>
      <c r="C80" s="81"/>
      <c r="D80" s="81"/>
      <c r="E80" s="81"/>
      <c r="F80" s="81"/>
      <c r="G80" s="81"/>
      <c r="V80" s="81"/>
      <c r="W80" s="82"/>
      <c r="Z80" s="82"/>
    </row>
    <row r="81" spans="1:26" ht="15" customHeight="1" x14ac:dyDescent="0.2">
      <c r="A81" s="48"/>
      <c r="B81" s="2"/>
      <c r="C81" s="81"/>
      <c r="D81" s="81"/>
      <c r="E81" s="81"/>
      <c r="F81" s="81"/>
      <c r="G81" s="81"/>
      <c r="V81" s="81"/>
      <c r="W81" s="82"/>
      <c r="Z81" s="82"/>
    </row>
    <row r="82" spans="1:26" ht="15" customHeight="1" x14ac:dyDescent="0.2">
      <c r="A82" s="48"/>
      <c r="B82" s="2"/>
      <c r="C82" s="81"/>
      <c r="D82" s="81"/>
      <c r="E82" s="81"/>
      <c r="F82" s="81"/>
      <c r="G82" s="81"/>
      <c r="V82" s="81"/>
      <c r="W82" s="82"/>
      <c r="Z82" s="82"/>
    </row>
    <row r="83" spans="1:26" ht="15" customHeight="1" x14ac:dyDescent="0.2">
      <c r="A83" s="48"/>
      <c r="B83" s="2"/>
      <c r="C83" s="81"/>
      <c r="D83" s="81"/>
      <c r="E83" s="81"/>
      <c r="F83" s="81"/>
      <c r="G83" s="81"/>
      <c r="V83" s="81"/>
      <c r="W83" s="82"/>
      <c r="Z83" s="82"/>
    </row>
    <row r="84" spans="1:26" ht="15" customHeight="1" x14ac:dyDescent="0.2">
      <c r="A84" s="48"/>
      <c r="B84" s="2"/>
      <c r="C84" s="81"/>
      <c r="D84" s="81"/>
      <c r="E84" s="81"/>
      <c r="F84" s="81"/>
      <c r="G84" s="81"/>
      <c r="V84" s="81"/>
      <c r="W84" s="82"/>
      <c r="Z84" s="82"/>
    </row>
    <row r="85" spans="1:26" ht="15" customHeight="1" x14ac:dyDescent="0.2">
      <c r="A85" s="48"/>
      <c r="B85" s="2"/>
      <c r="C85" s="81"/>
      <c r="D85" s="81"/>
      <c r="E85" s="81"/>
      <c r="F85" s="81"/>
      <c r="G85" s="81"/>
      <c r="V85" s="81"/>
      <c r="W85" s="82"/>
      <c r="Z85" s="82"/>
    </row>
    <row r="86" spans="1:26" ht="15" customHeight="1" x14ac:dyDescent="0.2">
      <c r="A86" s="48"/>
      <c r="B86" s="2"/>
      <c r="C86" s="81"/>
      <c r="D86" s="81"/>
      <c r="E86" s="81"/>
      <c r="F86" s="81"/>
      <c r="G86" s="81"/>
      <c r="V86" s="81"/>
      <c r="W86" s="82"/>
      <c r="Z86" s="82"/>
    </row>
    <row r="87" spans="1:26" ht="15" customHeight="1" x14ac:dyDescent="0.2">
      <c r="A87" s="48"/>
      <c r="B87" s="2"/>
      <c r="C87" s="81"/>
      <c r="D87" s="81"/>
      <c r="E87" s="81"/>
      <c r="F87" s="81"/>
      <c r="G87" s="81"/>
      <c r="V87" s="81"/>
      <c r="W87" s="82"/>
      <c r="Z87" s="82"/>
    </row>
    <row r="88" spans="1:26" ht="15" customHeight="1" x14ac:dyDescent="0.2">
      <c r="A88" s="48"/>
      <c r="B88" s="2"/>
      <c r="C88" s="81"/>
      <c r="D88" s="81"/>
      <c r="E88" s="81"/>
      <c r="F88" s="81"/>
      <c r="G88" s="81"/>
      <c r="V88" s="81"/>
      <c r="W88" s="82"/>
      <c r="Z88" s="82"/>
    </row>
    <row r="89" spans="1:26" ht="15" customHeight="1" x14ac:dyDescent="0.2">
      <c r="A89" s="48"/>
      <c r="B89" s="2"/>
      <c r="C89" s="81"/>
      <c r="D89" s="81"/>
      <c r="E89" s="81"/>
      <c r="F89" s="81"/>
      <c r="G89" s="81"/>
      <c r="V89" s="81"/>
      <c r="W89" s="82"/>
      <c r="Z89" s="82"/>
    </row>
    <row r="90" spans="1:26" ht="15" customHeight="1" x14ac:dyDescent="0.2">
      <c r="A90" s="48"/>
      <c r="B90" s="2"/>
      <c r="C90" s="81"/>
      <c r="D90" s="81"/>
      <c r="E90" s="81"/>
      <c r="F90" s="81"/>
      <c r="G90" s="81"/>
      <c r="V90" s="81"/>
      <c r="W90" s="82"/>
      <c r="Z90" s="82"/>
    </row>
    <row r="91" spans="1:26" ht="15" customHeight="1" x14ac:dyDescent="0.2">
      <c r="A91" s="48"/>
      <c r="B91" s="2"/>
      <c r="C91" s="81"/>
      <c r="D91" s="81"/>
      <c r="E91" s="81"/>
      <c r="F91" s="81"/>
      <c r="G91" s="81"/>
      <c r="V91" s="81"/>
      <c r="W91" s="82"/>
      <c r="Z91" s="82"/>
    </row>
  </sheetData>
  <mergeCells count="15">
    <mergeCell ref="X4:X5"/>
    <mergeCell ref="Y4:Y5"/>
    <mergeCell ref="H5:I5"/>
    <mergeCell ref="J5:K5"/>
    <mergeCell ref="L5:M5"/>
    <mergeCell ref="N5:O5"/>
    <mergeCell ref="P5:Q5"/>
    <mergeCell ref="R5:S5"/>
    <mergeCell ref="T5:U5"/>
    <mergeCell ref="B4:B5"/>
    <mergeCell ref="C4:C6"/>
    <mergeCell ref="D4:E5"/>
    <mergeCell ref="F4:G5"/>
    <mergeCell ref="H4:U4"/>
    <mergeCell ref="V4:W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1"/>
  <sheetViews>
    <sheetView tabSelected="1" workbookViewId="0">
      <selection activeCell="F18" sqref="F18"/>
    </sheetView>
  </sheetViews>
  <sheetFormatPr defaultColWidth="10.140625" defaultRowHeight="14.25"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female students with and without disabilities receiving ",LOWER(A7), " by race/ethnicity, by state: School Year 2011-12")</f>
        <v>Number and percentage of public school female students with and without disabilities receiving one or more out-of-school suspensions by race/ethnicity, by state: School Year 2011-12</v>
      </c>
      <c r="C2" s="9"/>
      <c r="D2" s="9"/>
      <c r="E2" s="9"/>
      <c r="F2" s="9"/>
      <c r="G2" s="9"/>
      <c r="H2" s="9"/>
      <c r="I2" s="9"/>
      <c r="J2" s="9"/>
      <c r="K2" s="9"/>
      <c r="L2" s="9"/>
      <c r="M2" s="9"/>
      <c r="N2" s="9"/>
      <c r="O2" s="9"/>
      <c r="P2" s="9"/>
      <c r="Q2" s="9"/>
      <c r="R2" s="10"/>
      <c r="S2" s="10"/>
      <c r="T2" s="9"/>
      <c r="U2" s="9"/>
      <c r="V2" s="11"/>
    </row>
    <row r="3" spans="1:25" s="117" customFormat="1" ht="15" customHeight="1" thickBot="1" x14ac:dyDescent="0.25">
      <c r="A3" s="113"/>
      <c r="B3" s="114"/>
      <c r="C3" s="115"/>
      <c r="D3" s="115"/>
      <c r="E3" s="115"/>
      <c r="F3" s="115"/>
      <c r="G3" s="115"/>
      <c r="H3" s="115"/>
      <c r="I3" s="115"/>
      <c r="J3" s="115"/>
      <c r="K3" s="115"/>
      <c r="L3" s="115"/>
      <c r="M3" s="115"/>
      <c r="N3" s="115"/>
      <c r="O3" s="115"/>
      <c r="P3" s="115"/>
      <c r="Q3" s="115"/>
      <c r="R3" s="115"/>
      <c r="S3" s="115"/>
      <c r="T3" s="115"/>
      <c r="U3" s="115"/>
      <c r="V3" s="115"/>
      <c r="W3" s="116"/>
      <c r="X3" s="115"/>
      <c r="Y3" s="115"/>
    </row>
    <row r="4" spans="1:25" s="16" customFormat="1" ht="24.95" customHeight="1" x14ac:dyDescent="0.2">
      <c r="A4" s="15"/>
      <c r="B4" s="83" t="s">
        <v>0</v>
      </c>
      <c r="C4" s="118" t="s">
        <v>83</v>
      </c>
      <c r="D4" s="87" t="s">
        <v>55</v>
      </c>
      <c r="E4" s="88"/>
      <c r="F4" s="87" t="s">
        <v>84</v>
      </c>
      <c r="G4" s="88"/>
      <c r="H4" s="91" t="s">
        <v>85</v>
      </c>
      <c r="I4" s="92"/>
      <c r="J4" s="92"/>
      <c r="K4" s="92"/>
      <c r="L4" s="92"/>
      <c r="M4" s="92"/>
      <c r="N4" s="92"/>
      <c r="O4" s="92"/>
      <c r="P4" s="92"/>
      <c r="Q4" s="92"/>
      <c r="R4" s="92"/>
      <c r="S4" s="92"/>
      <c r="T4" s="92"/>
      <c r="U4" s="93"/>
      <c r="V4" s="87" t="s">
        <v>86</v>
      </c>
      <c r="W4" s="88"/>
      <c r="X4" s="94" t="s">
        <v>59</v>
      </c>
      <c r="Y4" s="96" t="s">
        <v>60</v>
      </c>
    </row>
    <row r="5" spans="1:25" s="16" customFormat="1" ht="24.95" customHeight="1" x14ac:dyDescent="0.2">
      <c r="A5" s="15"/>
      <c r="B5" s="84"/>
      <c r="C5" s="119"/>
      <c r="D5" s="89"/>
      <c r="E5" s="90"/>
      <c r="F5" s="89"/>
      <c r="G5" s="90"/>
      <c r="H5" s="98" t="s">
        <v>61</v>
      </c>
      <c r="I5" s="99"/>
      <c r="J5" s="100" t="s">
        <v>62</v>
      </c>
      <c r="K5" s="99"/>
      <c r="L5" s="101" t="s">
        <v>63</v>
      </c>
      <c r="M5" s="99"/>
      <c r="N5" s="101" t="s">
        <v>64</v>
      </c>
      <c r="O5" s="99"/>
      <c r="P5" s="101" t="s">
        <v>65</v>
      </c>
      <c r="Q5" s="99"/>
      <c r="R5" s="101" t="s">
        <v>66</v>
      </c>
      <c r="S5" s="99"/>
      <c r="T5" s="101" t="s">
        <v>67</v>
      </c>
      <c r="U5" s="102"/>
      <c r="V5" s="89"/>
      <c r="W5" s="90"/>
      <c r="X5" s="95"/>
      <c r="Y5" s="97"/>
    </row>
    <row r="6" spans="1:25" s="16" customFormat="1" ht="15" customHeight="1" thickBot="1" x14ac:dyDescent="0.25">
      <c r="A6" s="15"/>
      <c r="B6" s="17"/>
      <c r="C6" s="120"/>
      <c r="D6" s="19" t="s">
        <v>68</v>
      </c>
      <c r="E6" s="20" t="s">
        <v>69</v>
      </c>
      <c r="F6" s="19" t="s">
        <v>68</v>
      </c>
      <c r="G6" s="20" t="s">
        <v>69</v>
      </c>
      <c r="H6" s="19" t="s">
        <v>68</v>
      </c>
      <c r="I6" s="21" t="s">
        <v>70</v>
      </c>
      <c r="J6" s="22" t="s">
        <v>68</v>
      </c>
      <c r="K6" s="21" t="s">
        <v>70</v>
      </c>
      <c r="L6" s="22" t="s">
        <v>68</v>
      </c>
      <c r="M6" s="21" t="s">
        <v>70</v>
      </c>
      <c r="N6" s="22" t="s">
        <v>68</v>
      </c>
      <c r="O6" s="21" t="s">
        <v>70</v>
      </c>
      <c r="P6" s="22" t="s">
        <v>68</v>
      </c>
      <c r="Q6" s="21" t="s">
        <v>70</v>
      </c>
      <c r="R6" s="22" t="s">
        <v>68</v>
      </c>
      <c r="S6" s="21" t="s">
        <v>70</v>
      </c>
      <c r="T6" s="22" t="s">
        <v>68</v>
      </c>
      <c r="U6" s="23" t="s">
        <v>70</v>
      </c>
      <c r="V6" s="22" t="s">
        <v>68</v>
      </c>
      <c r="W6" s="20" t="s">
        <v>69</v>
      </c>
      <c r="X6" s="24"/>
      <c r="Y6" s="25"/>
    </row>
    <row r="7" spans="1:25" s="31" customFormat="1" ht="15" customHeight="1" x14ac:dyDescent="0.2">
      <c r="A7" s="26" t="s">
        <v>53</v>
      </c>
      <c r="B7" s="27" t="s">
        <v>52</v>
      </c>
      <c r="C7" s="49">
        <v>956795</v>
      </c>
      <c r="D7" s="50">
        <v>6865</v>
      </c>
      <c r="E7" s="51">
        <v>0.71749956887316502</v>
      </c>
      <c r="F7" s="50">
        <v>949930</v>
      </c>
      <c r="G7" s="51">
        <v>99.282500431126806</v>
      </c>
      <c r="H7" s="52">
        <v>14160</v>
      </c>
      <c r="I7" s="53">
        <v>1.49063615213753</v>
      </c>
      <c r="J7" s="54">
        <v>7481</v>
      </c>
      <c r="K7" s="53">
        <v>0.78753171286305301</v>
      </c>
      <c r="L7" s="54">
        <v>200952</v>
      </c>
      <c r="M7" s="53">
        <v>21.154400850588999</v>
      </c>
      <c r="N7" s="54">
        <v>424319</v>
      </c>
      <c r="O7" s="53">
        <v>44.668449254155597</v>
      </c>
      <c r="P7" s="54">
        <v>276267</v>
      </c>
      <c r="Q7" s="53">
        <v>29.082879791142499</v>
      </c>
      <c r="R7" s="54">
        <v>2327</v>
      </c>
      <c r="S7" s="53">
        <v>0.244965418504521</v>
      </c>
      <c r="T7" s="55">
        <v>24424</v>
      </c>
      <c r="U7" s="51">
        <v>2.5711368206078302</v>
      </c>
      <c r="V7" s="50">
        <v>48804</v>
      </c>
      <c r="W7" s="56">
        <v>5.1007791637707101</v>
      </c>
      <c r="X7" s="28">
        <v>95635</v>
      </c>
      <c r="Y7" s="29">
        <v>99.789825900559407</v>
      </c>
    </row>
    <row r="8" spans="1:25" s="31" customFormat="1" ht="15" customHeight="1" x14ac:dyDescent="0.2">
      <c r="A8" s="26" t="s">
        <v>53</v>
      </c>
      <c r="B8" s="32" t="s">
        <v>24</v>
      </c>
      <c r="C8" s="57">
        <v>24193</v>
      </c>
      <c r="D8" s="58">
        <v>25</v>
      </c>
      <c r="E8" s="59">
        <v>0.103335675608647</v>
      </c>
      <c r="F8" s="58">
        <v>24168</v>
      </c>
      <c r="G8" s="59">
        <v>99.896664324391395</v>
      </c>
      <c r="H8" s="58">
        <v>119</v>
      </c>
      <c r="I8" s="60">
        <v>0.49238662694472002</v>
      </c>
      <c r="J8" s="62">
        <v>50</v>
      </c>
      <c r="K8" s="60">
        <v>0.206885137371731</v>
      </c>
      <c r="L8" s="62">
        <v>309</v>
      </c>
      <c r="M8" s="60">
        <v>1.2785501489572999</v>
      </c>
      <c r="N8" s="62">
        <v>16934</v>
      </c>
      <c r="O8" s="60">
        <v>70.067858325057898</v>
      </c>
      <c r="P8" s="62">
        <v>6634</v>
      </c>
      <c r="Q8" s="60">
        <v>27.449520026481299</v>
      </c>
      <c r="R8" s="62">
        <v>8</v>
      </c>
      <c r="S8" s="60">
        <v>3.3101621979476997E-2</v>
      </c>
      <c r="T8" s="63">
        <v>114</v>
      </c>
      <c r="U8" s="59">
        <v>0.47169811320754701</v>
      </c>
      <c r="V8" s="58">
        <v>72</v>
      </c>
      <c r="W8" s="64">
        <v>0.29760674575290402</v>
      </c>
      <c r="X8" s="33">
        <v>1432</v>
      </c>
      <c r="Y8" s="34">
        <v>100</v>
      </c>
    </row>
    <row r="9" spans="1:25" s="31" customFormat="1" ht="15" customHeight="1" x14ac:dyDescent="0.2">
      <c r="A9" s="26" t="s">
        <v>53</v>
      </c>
      <c r="B9" s="35" t="s">
        <v>25</v>
      </c>
      <c r="C9" s="49">
        <v>1760</v>
      </c>
      <c r="D9" s="52">
        <v>8</v>
      </c>
      <c r="E9" s="51">
        <v>0.45454545454545497</v>
      </c>
      <c r="F9" s="52">
        <v>1752</v>
      </c>
      <c r="G9" s="51">
        <v>99.545454545454504</v>
      </c>
      <c r="H9" s="52">
        <v>719</v>
      </c>
      <c r="I9" s="53">
        <v>41.038812785388103</v>
      </c>
      <c r="J9" s="54">
        <v>37</v>
      </c>
      <c r="K9" s="53">
        <v>2.1118721461187202</v>
      </c>
      <c r="L9" s="54">
        <v>105</v>
      </c>
      <c r="M9" s="53">
        <v>5.9931506849315097</v>
      </c>
      <c r="N9" s="54">
        <v>129</v>
      </c>
      <c r="O9" s="53">
        <v>7.36301369863014</v>
      </c>
      <c r="P9" s="54">
        <v>557</v>
      </c>
      <c r="Q9" s="53">
        <v>31.792237442922399</v>
      </c>
      <c r="R9" s="54">
        <v>64</v>
      </c>
      <c r="S9" s="53">
        <v>3.6529680365296802</v>
      </c>
      <c r="T9" s="55">
        <v>141</v>
      </c>
      <c r="U9" s="51">
        <v>8.0479452054794507</v>
      </c>
      <c r="V9" s="52">
        <v>395</v>
      </c>
      <c r="W9" s="56">
        <v>22.443181818181799</v>
      </c>
      <c r="X9" s="28">
        <v>493</v>
      </c>
      <c r="Y9" s="29">
        <v>100</v>
      </c>
    </row>
    <row r="10" spans="1:25" s="31" customFormat="1" ht="15" customHeight="1" x14ac:dyDescent="0.2">
      <c r="A10" s="26" t="s">
        <v>53</v>
      </c>
      <c r="B10" s="32" t="s">
        <v>1</v>
      </c>
      <c r="C10" s="57">
        <v>17925</v>
      </c>
      <c r="D10" s="58">
        <v>98</v>
      </c>
      <c r="E10" s="59">
        <v>0.54672245467224501</v>
      </c>
      <c r="F10" s="58">
        <v>17827</v>
      </c>
      <c r="G10" s="59">
        <v>99.453277545327794</v>
      </c>
      <c r="H10" s="58">
        <v>1942</v>
      </c>
      <c r="I10" s="60">
        <v>10.8935883771807</v>
      </c>
      <c r="J10" s="62">
        <v>148</v>
      </c>
      <c r="K10" s="60">
        <v>0.83020137992932097</v>
      </c>
      <c r="L10" s="62">
        <v>8159</v>
      </c>
      <c r="M10" s="60">
        <v>45.767655802995499</v>
      </c>
      <c r="N10" s="62">
        <v>2103</v>
      </c>
      <c r="O10" s="60">
        <v>11.796712851293</v>
      </c>
      <c r="P10" s="62">
        <v>5095</v>
      </c>
      <c r="Q10" s="60">
        <v>28.580243450945201</v>
      </c>
      <c r="R10" s="62">
        <v>50</v>
      </c>
      <c r="S10" s="60">
        <v>0.28047343916531098</v>
      </c>
      <c r="T10" s="63">
        <v>330</v>
      </c>
      <c r="U10" s="59">
        <v>1.8511246984910501</v>
      </c>
      <c r="V10" s="58">
        <v>704</v>
      </c>
      <c r="W10" s="64">
        <v>3.9274755927475602</v>
      </c>
      <c r="X10" s="33">
        <v>1920</v>
      </c>
      <c r="Y10" s="34">
        <v>99.7916666666667</v>
      </c>
    </row>
    <row r="11" spans="1:25" s="31" customFormat="1" ht="15" customHeight="1" x14ac:dyDescent="0.2">
      <c r="A11" s="26" t="s">
        <v>53</v>
      </c>
      <c r="B11" s="35" t="s">
        <v>26</v>
      </c>
      <c r="C11" s="49">
        <v>11301</v>
      </c>
      <c r="D11" s="52">
        <v>79</v>
      </c>
      <c r="E11" s="51">
        <v>0.69905318113441295</v>
      </c>
      <c r="F11" s="52">
        <v>11222</v>
      </c>
      <c r="G11" s="51">
        <v>99.300946818865597</v>
      </c>
      <c r="H11" s="52">
        <v>43</v>
      </c>
      <c r="I11" s="53">
        <v>0.38317590447335598</v>
      </c>
      <c r="J11" s="54">
        <v>30</v>
      </c>
      <c r="K11" s="53">
        <v>0.26733202637676001</v>
      </c>
      <c r="L11" s="54">
        <v>621</v>
      </c>
      <c r="M11" s="53">
        <v>5.5337729459989298</v>
      </c>
      <c r="N11" s="54">
        <v>6498</v>
      </c>
      <c r="O11" s="53">
        <v>57.904116913206202</v>
      </c>
      <c r="P11" s="54">
        <v>3887</v>
      </c>
      <c r="Q11" s="53">
        <v>34.637319550882196</v>
      </c>
      <c r="R11" s="54">
        <v>45</v>
      </c>
      <c r="S11" s="53">
        <v>0.40099803956514002</v>
      </c>
      <c r="T11" s="55">
        <v>98</v>
      </c>
      <c r="U11" s="51">
        <v>0.87328461949741598</v>
      </c>
      <c r="V11" s="52">
        <v>331</v>
      </c>
      <c r="W11" s="56">
        <v>2.9289443412087399</v>
      </c>
      <c r="X11" s="28">
        <v>1097</v>
      </c>
      <c r="Y11" s="29">
        <v>100</v>
      </c>
    </row>
    <row r="12" spans="1:25" s="31" customFormat="1" ht="15" customHeight="1" x14ac:dyDescent="0.2">
      <c r="A12" s="26" t="s">
        <v>53</v>
      </c>
      <c r="B12" s="32" t="s">
        <v>2</v>
      </c>
      <c r="C12" s="57">
        <v>98618</v>
      </c>
      <c r="D12" s="58">
        <v>584</v>
      </c>
      <c r="E12" s="59">
        <v>0.59218398264008598</v>
      </c>
      <c r="F12" s="58">
        <v>98034</v>
      </c>
      <c r="G12" s="59">
        <v>99.407816017359906</v>
      </c>
      <c r="H12" s="58">
        <v>1510</v>
      </c>
      <c r="I12" s="60">
        <v>1.5402819429993699</v>
      </c>
      <c r="J12" s="62">
        <v>2544</v>
      </c>
      <c r="K12" s="60">
        <v>2.5950180549605202</v>
      </c>
      <c r="L12" s="62">
        <v>52867</v>
      </c>
      <c r="M12" s="60">
        <v>53.927208927514897</v>
      </c>
      <c r="N12" s="62">
        <v>19280</v>
      </c>
      <c r="O12" s="60">
        <v>19.666646265581299</v>
      </c>
      <c r="P12" s="62">
        <v>18705</v>
      </c>
      <c r="Q12" s="60">
        <v>19.080115062121301</v>
      </c>
      <c r="R12" s="62">
        <v>892</v>
      </c>
      <c r="S12" s="60">
        <v>0.90988840606320298</v>
      </c>
      <c r="T12" s="63">
        <v>2236</v>
      </c>
      <c r="U12" s="59">
        <v>2.2808413407593302</v>
      </c>
      <c r="V12" s="58">
        <v>17156</v>
      </c>
      <c r="W12" s="64">
        <v>17.396418503721399</v>
      </c>
      <c r="X12" s="33">
        <v>9866</v>
      </c>
      <c r="Y12" s="34">
        <v>99.898641800121595</v>
      </c>
    </row>
    <row r="13" spans="1:25" s="31" customFormat="1" ht="15" customHeight="1" x14ac:dyDescent="0.2">
      <c r="A13" s="26" t="s">
        <v>53</v>
      </c>
      <c r="B13" s="35" t="s">
        <v>27</v>
      </c>
      <c r="C13" s="49">
        <v>11677</v>
      </c>
      <c r="D13" s="52">
        <v>36</v>
      </c>
      <c r="E13" s="51">
        <v>0.30829836430590002</v>
      </c>
      <c r="F13" s="52">
        <v>11641</v>
      </c>
      <c r="G13" s="51">
        <v>99.691701635694102</v>
      </c>
      <c r="H13" s="52">
        <v>203</v>
      </c>
      <c r="I13" s="53">
        <v>1.7438364401683699</v>
      </c>
      <c r="J13" s="54">
        <v>136</v>
      </c>
      <c r="K13" s="53">
        <v>1.1682845116398901</v>
      </c>
      <c r="L13" s="54">
        <v>5470</v>
      </c>
      <c r="M13" s="53">
        <v>46.989090284339802</v>
      </c>
      <c r="N13" s="54">
        <v>1518</v>
      </c>
      <c r="O13" s="53">
        <v>13.0401168284512</v>
      </c>
      <c r="P13" s="54">
        <v>3933</v>
      </c>
      <c r="Q13" s="53">
        <v>33.785757237350701</v>
      </c>
      <c r="R13" s="54">
        <v>29</v>
      </c>
      <c r="S13" s="53">
        <v>0.24911949145262399</v>
      </c>
      <c r="T13" s="55">
        <v>352</v>
      </c>
      <c r="U13" s="51">
        <v>3.0237952065973701</v>
      </c>
      <c r="V13" s="52">
        <v>1330</v>
      </c>
      <c r="W13" s="56">
        <v>11.3899117924124</v>
      </c>
      <c r="X13" s="28">
        <v>1811</v>
      </c>
      <c r="Y13" s="29">
        <v>100</v>
      </c>
    </row>
    <row r="14" spans="1:25" s="31" customFormat="1" ht="15" customHeight="1" x14ac:dyDescent="0.2">
      <c r="A14" s="26" t="s">
        <v>53</v>
      </c>
      <c r="B14" s="32" t="s">
        <v>28</v>
      </c>
      <c r="C14" s="57">
        <v>8617</v>
      </c>
      <c r="D14" s="58">
        <v>102</v>
      </c>
      <c r="E14" s="59">
        <v>1.18370662643611</v>
      </c>
      <c r="F14" s="58">
        <v>8515</v>
      </c>
      <c r="G14" s="59">
        <v>98.816293373563894</v>
      </c>
      <c r="H14" s="58">
        <v>53</v>
      </c>
      <c r="I14" s="60">
        <v>0.62243100411039298</v>
      </c>
      <c r="J14" s="62">
        <v>41</v>
      </c>
      <c r="K14" s="60">
        <v>0.48150322959483299</v>
      </c>
      <c r="L14" s="62">
        <v>3098</v>
      </c>
      <c r="M14" s="60">
        <v>36.382853787433902</v>
      </c>
      <c r="N14" s="62">
        <v>3144</v>
      </c>
      <c r="O14" s="60">
        <v>36.923076923076898</v>
      </c>
      <c r="P14" s="62">
        <v>1991</v>
      </c>
      <c r="Q14" s="60">
        <v>23.382266588373501</v>
      </c>
      <c r="R14" s="62">
        <v>7</v>
      </c>
      <c r="S14" s="60">
        <v>8.2207868467410405E-2</v>
      </c>
      <c r="T14" s="63">
        <v>181</v>
      </c>
      <c r="U14" s="59">
        <v>2.1256605989430399</v>
      </c>
      <c r="V14" s="58">
        <v>561</v>
      </c>
      <c r="W14" s="64">
        <v>6.5103864453986304</v>
      </c>
      <c r="X14" s="33">
        <v>1122</v>
      </c>
      <c r="Y14" s="34">
        <v>100</v>
      </c>
    </row>
    <row r="15" spans="1:25" s="31" customFormat="1" ht="15" customHeight="1" x14ac:dyDescent="0.2">
      <c r="A15" s="26" t="s">
        <v>53</v>
      </c>
      <c r="B15" s="35" t="s">
        <v>29</v>
      </c>
      <c r="C15" s="49">
        <v>4524</v>
      </c>
      <c r="D15" s="52">
        <v>64</v>
      </c>
      <c r="E15" s="51">
        <v>1.4146772767462401</v>
      </c>
      <c r="F15" s="52">
        <v>4460</v>
      </c>
      <c r="G15" s="51">
        <v>98.585322723253796</v>
      </c>
      <c r="H15" s="52">
        <v>10</v>
      </c>
      <c r="I15" s="53">
        <v>0.224215246636771</v>
      </c>
      <c r="J15" s="54">
        <v>23</v>
      </c>
      <c r="K15" s="53">
        <v>0.51569506726457404</v>
      </c>
      <c r="L15" s="54">
        <v>437</v>
      </c>
      <c r="M15" s="53">
        <v>9.7982062780269104</v>
      </c>
      <c r="N15" s="54">
        <v>2826</v>
      </c>
      <c r="O15" s="53">
        <v>63.363228699551598</v>
      </c>
      <c r="P15" s="54">
        <v>1121</v>
      </c>
      <c r="Q15" s="53">
        <v>25.1345291479821</v>
      </c>
      <c r="R15" s="66" t="s">
        <v>75</v>
      </c>
      <c r="S15" s="53">
        <v>4.4843049327354299E-2</v>
      </c>
      <c r="T15" s="55">
        <v>41</v>
      </c>
      <c r="U15" s="51">
        <v>0.91928251121076199</v>
      </c>
      <c r="V15" s="52">
        <v>96</v>
      </c>
      <c r="W15" s="56">
        <v>2.1220159151193601</v>
      </c>
      <c r="X15" s="28">
        <v>232</v>
      </c>
      <c r="Y15" s="29">
        <v>100</v>
      </c>
    </row>
    <row r="16" spans="1:25" s="31" customFormat="1" ht="15" customHeight="1" x14ac:dyDescent="0.2">
      <c r="A16" s="26" t="s">
        <v>53</v>
      </c>
      <c r="B16" s="32" t="s">
        <v>3</v>
      </c>
      <c r="C16" s="57">
        <v>3631</v>
      </c>
      <c r="D16" s="58">
        <v>4</v>
      </c>
      <c r="E16" s="59">
        <v>0.11016248967226699</v>
      </c>
      <c r="F16" s="58">
        <v>3627</v>
      </c>
      <c r="G16" s="59">
        <v>99.889837510327695</v>
      </c>
      <c r="H16" s="68" t="s">
        <v>75</v>
      </c>
      <c r="I16" s="60">
        <v>5.51419906258616E-2</v>
      </c>
      <c r="J16" s="62">
        <v>6</v>
      </c>
      <c r="K16" s="60">
        <v>0.16542597187758501</v>
      </c>
      <c r="L16" s="62">
        <v>127</v>
      </c>
      <c r="M16" s="60">
        <v>3.50151640474221</v>
      </c>
      <c r="N16" s="62">
        <v>3469</v>
      </c>
      <c r="O16" s="60">
        <v>95.643782740556901</v>
      </c>
      <c r="P16" s="62">
        <v>13</v>
      </c>
      <c r="Q16" s="60">
        <v>0.35842293906810002</v>
      </c>
      <c r="R16" s="61" t="s">
        <v>75</v>
      </c>
      <c r="S16" s="60">
        <v>5.51419906258616E-2</v>
      </c>
      <c r="T16" s="63">
        <v>8</v>
      </c>
      <c r="U16" s="59">
        <v>0.22056796250344601</v>
      </c>
      <c r="V16" s="58">
        <v>63</v>
      </c>
      <c r="W16" s="64">
        <v>1.7350592123382</v>
      </c>
      <c r="X16" s="33">
        <v>211</v>
      </c>
      <c r="Y16" s="34">
        <v>99.526066350710906</v>
      </c>
    </row>
    <row r="17" spans="1:25" s="31" customFormat="1" ht="15" customHeight="1" x14ac:dyDescent="0.2">
      <c r="A17" s="26" t="s">
        <v>53</v>
      </c>
      <c r="B17" s="35" t="s">
        <v>30</v>
      </c>
      <c r="C17" s="49">
        <v>92575</v>
      </c>
      <c r="D17" s="52">
        <v>84</v>
      </c>
      <c r="E17" s="51">
        <v>9.07372400756144E-2</v>
      </c>
      <c r="F17" s="52">
        <v>92491</v>
      </c>
      <c r="G17" s="51">
        <v>99.909262759924403</v>
      </c>
      <c r="H17" s="52">
        <v>354</v>
      </c>
      <c r="I17" s="53">
        <v>0.38273994226465302</v>
      </c>
      <c r="J17" s="54">
        <v>339</v>
      </c>
      <c r="K17" s="53">
        <v>0.36652214810089601</v>
      </c>
      <c r="L17" s="54">
        <v>21464</v>
      </c>
      <c r="M17" s="53">
        <v>23.2065822620579</v>
      </c>
      <c r="N17" s="54">
        <v>42623</v>
      </c>
      <c r="O17" s="53">
        <v>46.083402709452798</v>
      </c>
      <c r="P17" s="54">
        <v>24567</v>
      </c>
      <c r="Q17" s="53">
        <v>26.561503281400402</v>
      </c>
      <c r="R17" s="54">
        <v>62</v>
      </c>
      <c r="S17" s="53">
        <v>6.7033549210193402E-2</v>
      </c>
      <c r="T17" s="55">
        <v>3082</v>
      </c>
      <c r="U17" s="51">
        <v>3.33221610751316</v>
      </c>
      <c r="V17" s="52">
        <v>2614</v>
      </c>
      <c r="W17" s="56">
        <v>2.8236564947340002</v>
      </c>
      <c r="X17" s="28">
        <v>3886</v>
      </c>
      <c r="Y17" s="29">
        <v>100</v>
      </c>
    </row>
    <row r="18" spans="1:25" s="31" customFormat="1" ht="15" customHeight="1" x14ac:dyDescent="0.2">
      <c r="A18" s="26" t="s">
        <v>53</v>
      </c>
      <c r="B18" s="32" t="s">
        <v>31</v>
      </c>
      <c r="C18" s="57">
        <v>50305</v>
      </c>
      <c r="D18" s="58">
        <v>100</v>
      </c>
      <c r="E18" s="59">
        <v>0.19878739687903799</v>
      </c>
      <c r="F18" s="58">
        <v>50205</v>
      </c>
      <c r="G18" s="59">
        <v>99.801212603121002</v>
      </c>
      <c r="H18" s="58">
        <v>81</v>
      </c>
      <c r="I18" s="60">
        <v>0.16133851210038799</v>
      </c>
      <c r="J18" s="62">
        <v>273</v>
      </c>
      <c r="K18" s="60">
        <v>0.54377054078279097</v>
      </c>
      <c r="L18" s="62">
        <v>3350</v>
      </c>
      <c r="M18" s="60">
        <v>6.6726421671148302</v>
      </c>
      <c r="N18" s="62">
        <v>36798</v>
      </c>
      <c r="O18" s="60">
        <v>73.2954884971616</v>
      </c>
      <c r="P18" s="62">
        <v>8483</v>
      </c>
      <c r="Q18" s="60">
        <v>16.896723433920901</v>
      </c>
      <c r="R18" s="62">
        <v>67</v>
      </c>
      <c r="S18" s="60">
        <v>0.13345284334229701</v>
      </c>
      <c r="T18" s="63">
        <v>1153</v>
      </c>
      <c r="U18" s="59">
        <v>2.29658400557713</v>
      </c>
      <c r="V18" s="58">
        <v>794</v>
      </c>
      <c r="W18" s="64">
        <v>1.5783719312195601</v>
      </c>
      <c r="X18" s="33">
        <v>2422</v>
      </c>
      <c r="Y18" s="34">
        <v>99.958711808422805</v>
      </c>
    </row>
    <row r="19" spans="1:25" s="31" customFormat="1" ht="15" customHeight="1" x14ac:dyDescent="0.2">
      <c r="A19" s="26" t="s">
        <v>53</v>
      </c>
      <c r="B19" s="35" t="s">
        <v>32</v>
      </c>
      <c r="C19" s="49">
        <v>471</v>
      </c>
      <c r="D19" s="52">
        <v>57</v>
      </c>
      <c r="E19" s="51">
        <v>12.101910828025501</v>
      </c>
      <c r="F19" s="52">
        <v>414</v>
      </c>
      <c r="G19" s="51">
        <v>87.898089171974505</v>
      </c>
      <c r="H19" s="52">
        <v>4</v>
      </c>
      <c r="I19" s="53">
        <v>0.96618357487922701</v>
      </c>
      <c r="J19" s="54">
        <v>44</v>
      </c>
      <c r="K19" s="53">
        <v>10.6280193236715</v>
      </c>
      <c r="L19" s="54">
        <v>40</v>
      </c>
      <c r="M19" s="53">
        <v>9.6618357487922708</v>
      </c>
      <c r="N19" s="54">
        <v>10</v>
      </c>
      <c r="O19" s="53">
        <v>2.4154589371980699</v>
      </c>
      <c r="P19" s="54">
        <v>54</v>
      </c>
      <c r="Q19" s="53">
        <v>13.0434782608696</v>
      </c>
      <c r="R19" s="54">
        <v>234</v>
      </c>
      <c r="S19" s="53">
        <v>56.521739130434803</v>
      </c>
      <c r="T19" s="55">
        <v>28</v>
      </c>
      <c r="U19" s="51">
        <v>6.7632850241545901</v>
      </c>
      <c r="V19" s="52">
        <v>32</v>
      </c>
      <c r="W19" s="56">
        <v>6.7940552016985096</v>
      </c>
      <c r="X19" s="28">
        <v>286</v>
      </c>
      <c r="Y19" s="29">
        <v>100</v>
      </c>
    </row>
    <row r="20" spans="1:25" s="31" customFormat="1" ht="15" customHeight="1" x14ac:dyDescent="0.2">
      <c r="A20" s="26" t="s">
        <v>53</v>
      </c>
      <c r="B20" s="32" t="s">
        <v>4</v>
      </c>
      <c r="C20" s="57">
        <v>2110</v>
      </c>
      <c r="D20" s="58">
        <v>19</v>
      </c>
      <c r="E20" s="59">
        <v>0.90047393364928896</v>
      </c>
      <c r="F20" s="58">
        <v>2091</v>
      </c>
      <c r="G20" s="59">
        <v>99.099526066350705</v>
      </c>
      <c r="H20" s="58">
        <v>67</v>
      </c>
      <c r="I20" s="60">
        <v>3.2042085126733602</v>
      </c>
      <c r="J20" s="62">
        <v>11</v>
      </c>
      <c r="K20" s="60">
        <v>0.52606408417025396</v>
      </c>
      <c r="L20" s="62">
        <v>477</v>
      </c>
      <c r="M20" s="60">
        <v>22.8120516499283</v>
      </c>
      <c r="N20" s="62">
        <v>30</v>
      </c>
      <c r="O20" s="60">
        <v>1.4347202295552399</v>
      </c>
      <c r="P20" s="62">
        <v>1448</v>
      </c>
      <c r="Q20" s="60">
        <v>69.249163079866094</v>
      </c>
      <c r="R20" s="62">
        <v>9</v>
      </c>
      <c r="S20" s="60">
        <v>0.43041606886657102</v>
      </c>
      <c r="T20" s="63">
        <v>49</v>
      </c>
      <c r="U20" s="59">
        <v>2.3433763749402199</v>
      </c>
      <c r="V20" s="58">
        <v>89</v>
      </c>
      <c r="W20" s="64">
        <v>4.2180094786729896</v>
      </c>
      <c r="X20" s="33">
        <v>703</v>
      </c>
      <c r="Y20" s="34">
        <v>99.573257467994296</v>
      </c>
    </row>
    <row r="21" spans="1:25" s="31" customFormat="1" ht="15" customHeight="1" x14ac:dyDescent="0.2">
      <c r="A21" s="26" t="s">
        <v>53</v>
      </c>
      <c r="B21" s="35" t="s">
        <v>5</v>
      </c>
      <c r="C21" s="49">
        <v>40976</v>
      </c>
      <c r="D21" s="52">
        <v>198</v>
      </c>
      <c r="E21" s="51">
        <v>0.483209683717298</v>
      </c>
      <c r="F21" s="52">
        <v>40778</v>
      </c>
      <c r="G21" s="51">
        <v>99.516790316282695</v>
      </c>
      <c r="H21" s="52">
        <v>119</v>
      </c>
      <c r="I21" s="53">
        <v>0.29182402275736902</v>
      </c>
      <c r="J21" s="54">
        <v>212</v>
      </c>
      <c r="K21" s="53">
        <v>0.51988817499632201</v>
      </c>
      <c r="L21" s="54">
        <v>7835</v>
      </c>
      <c r="M21" s="53">
        <v>19.213791750453701</v>
      </c>
      <c r="N21" s="54">
        <v>22351</v>
      </c>
      <c r="O21" s="53">
        <v>54.811417921428202</v>
      </c>
      <c r="P21" s="54">
        <v>9140</v>
      </c>
      <c r="Q21" s="53">
        <v>22.414046789935799</v>
      </c>
      <c r="R21" s="54">
        <v>16</v>
      </c>
      <c r="S21" s="53">
        <v>3.9236843395948802E-2</v>
      </c>
      <c r="T21" s="55">
        <v>1105</v>
      </c>
      <c r="U21" s="51">
        <v>2.7097944970327101</v>
      </c>
      <c r="V21" s="52">
        <v>1466</v>
      </c>
      <c r="W21" s="56">
        <v>3.57770402186646</v>
      </c>
      <c r="X21" s="28">
        <v>4221</v>
      </c>
      <c r="Y21" s="29">
        <v>100</v>
      </c>
    </row>
    <row r="22" spans="1:25" s="31" customFormat="1" ht="15" customHeight="1" x14ac:dyDescent="0.2">
      <c r="A22" s="26" t="s">
        <v>53</v>
      </c>
      <c r="B22" s="32" t="s">
        <v>6</v>
      </c>
      <c r="C22" s="57">
        <v>23606</v>
      </c>
      <c r="D22" s="58">
        <v>93</v>
      </c>
      <c r="E22" s="59">
        <v>0.39396763534694601</v>
      </c>
      <c r="F22" s="58">
        <v>23513</v>
      </c>
      <c r="G22" s="59">
        <v>99.606032364653103</v>
      </c>
      <c r="H22" s="58">
        <v>65</v>
      </c>
      <c r="I22" s="60">
        <v>0.27644281886615901</v>
      </c>
      <c r="J22" s="62">
        <v>66</v>
      </c>
      <c r="K22" s="60">
        <v>0.28069578531025402</v>
      </c>
      <c r="L22" s="62">
        <v>2103</v>
      </c>
      <c r="M22" s="60">
        <v>8.9439884319312704</v>
      </c>
      <c r="N22" s="62">
        <v>9206</v>
      </c>
      <c r="O22" s="60">
        <v>39.152809084336297</v>
      </c>
      <c r="P22" s="62">
        <v>10699</v>
      </c>
      <c r="Q22" s="60">
        <v>45.502487985369797</v>
      </c>
      <c r="R22" s="62">
        <v>14</v>
      </c>
      <c r="S22" s="60">
        <v>5.9541530217326603E-2</v>
      </c>
      <c r="T22" s="63">
        <v>1360</v>
      </c>
      <c r="U22" s="59">
        <v>5.7840343639688703</v>
      </c>
      <c r="V22" s="58">
        <v>853</v>
      </c>
      <c r="W22" s="64">
        <v>3.6134880962467202</v>
      </c>
      <c r="X22" s="33">
        <v>1875</v>
      </c>
      <c r="Y22" s="34">
        <v>99.84</v>
      </c>
    </row>
    <row r="23" spans="1:25" s="31" customFormat="1" ht="15" customHeight="1" x14ac:dyDescent="0.2">
      <c r="A23" s="26" t="s">
        <v>53</v>
      </c>
      <c r="B23" s="35" t="s">
        <v>33</v>
      </c>
      <c r="C23" s="49">
        <v>5207</v>
      </c>
      <c r="D23" s="52">
        <v>6</v>
      </c>
      <c r="E23" s="51">
        <v>0.11522949875168</v>
      </c>
      <c r="F23" s="52">
        <v>5201</v>
      </c>
      <c r="G23" s="51">
        <v>99.884770501248298</v>
      </c>
      <c r="H23" s="52">
        <v>38</v>
      </c>
      <c r="I23" s="53">
        <v>0.73062872524514499</v>
      </c>
      <c r="J23" s="54">
        <v>27</v>
      </c>
      <c r="K23" s="53">
        <v>0.51913093635839302</v>
      </c>
      <c r="L23" s="54">
        <v>883</v>
      </c>
      <c r="M23" s="53">
        <v>16.9775043260911</v>
      </c>
      <c r="N23" s="54">
        <v>1371</v>
      </c>
      <c r="O23" s="53">
        <v>26.360315323976199</v>
      </c>
      <c r="P23" s="54">
        <v>2674</v>
      </c>
      <c r="Q23" s="53">
        <v>51.413189771197899</v>
      </c>
      <c r="R23" s="54">
        <v>7</v>
      </c>
      <c r="S23" s="53">
        <v>0.13458950201884301</v>
      </c>
      <c r="T23" s="55">
        <v>201</v>
      </c>
      <c r="U23" s="51">
        <v>3.8646414151124802</v>
      </c>
      <c r="V23" s="52">
        <v>198</v>
      </c>
      <c r="W23" s="56">
        <v>3.8025734588054498</v>
      </c>
      <c r="X23" s="28">
        <v>1458</v>
      </c>
      <c r="Y23" s="29">
        <v>100</v>
      </c>
    </row>
    <row r="24" spans="1:25" s="31" customFormat="1" ht="15" customHeight="1" x14ac:dyDescent="0.2">
      <c r="A24" s="26" t="s">
        <v>53</v>
      </c>
      <c r="B24" s="32" t="s">
        <v>7</v>
      </c>
      <c r="C24" s="57">
        <v>5247</v>
      </c>
      <c r="D24" s="58">
        <v>11</v>
      </c>
      <c r="E24" s="59">
        <v>0.20964360587002101</v>
      </c>
      <c r="F24" s="58">
        <v>5236</v>
      </c>
      <c r="G24" s="59">
        <v>99.790356394130001</v>
      </c>
      <c r="H24" s="58">
        <v>82</v>
      </c>
      <c r="I24" s="60">
        <v>1.5660809778456799</v>
      </c>
      <c r="J24" s="62">
        <v>34</v>
      </c>
      <c r="K24" s="60">
        <v>0.64935064935064901</v>
      </c>
      <c r="L24" s="62">
        <v>1176</v>
      </c>
      <c r="M24" s="60">
        <v>22.459893048128301</v>
      </c>
      <c r="N24" s="62">
        <v>1512</v>
      </c>
      <c r="O24" s="60">
        <v>28.877005347593599</v>
      </c>
      <c r="P24" s="62">
        <v>2161</v>
      </c>
      <c r="Q24" s="60">
        <v>41.271963330786903</v>
      </c>
      <c r="R24" s="62">
        <v>4</v>
      </c>
      <c r="S24" s="60">
        <v>7.6394194041252902E-2</v>
      </c>
      <c r="T24" s="63">
        <v>267</v>
      </c>
      <c r="U24" s="59">
        <v>5.0993124522536304</v>
      </c>
      <c r="V24" s="58">
        <v>538</v>
      </c>
      <c r="W24" s="64">
        <v>10.2534781780065</v>
      </c>
      <c r="X24" s="33">
        <v>1389</v>
      </c>
      <c r="Y24" s="34">
        <v>99.856011519078507</v>
      </c>
    </row>
    <row r="25" spans="1:25" s="31" customFormat="1" ht="15" customHeight="1" x14ac:dyDescent="0.2">
      <c r="A25" s="26" t="s">
        <v>53</v>
      </c>
      <c r="B25" s="35" t="s">
        <v>34</v>
      </c>
      <c r="C25" s="49">
        <v>10772</v>
      </c>
      <c r="D25" s="52">
        <v>58</v>
      </c>
      <c r="E25" s="51">
        <v>0.53843297437801696</v>
      </c>
      <c r="F25" s="52">
        <v>10714</v>
      </c>
      <c r="G25" s="51">
        <v>99.461567025622003</v>
      </c>
      <c r="H25" s="52">
        <v>18</v>
      </c>
      <c r="I25" s="53">
        <v>0.16800448011947</v>
      </c>
      <c r="J25" s="54">
        <v>26</v>
      </c>
      <c r="K25" s="53">
        <v>0.24267313795034501</v>
      </c>
      <c r="L25" s="54">
        <v>325</v>
      </c>
      <c r="M25" s="53">
        <v>3.0334142243793201</v>
      </c>
      <c r="N25" s="54">
        <v>3376</v>
      </c>
      <c r="O25" s="53">
        <v>31.5101736046295</v>
      </c>
      <c r="P25" s="54">
        <v>6652</v>
      </c>
      <c r="Q25" s="53">
        <v>62.086988986373001</v>
      </c>
      <c r="R25" s="54">
        <v>4</v>
      </c>
      <c r="S25" s="53">
        <v>3.7334328915437698E-2</v>
      </c>
      <c r="T25" s="55">
        <v>313</v>
      </c>
      <c r="U25" s="51">
        <v>2.9214112376329999</v>
      </c>
      <c r="V25" s="52">
        <v>133</v>
      </c>
      <c r="W25" s="56">
        <v>1.2346825102116601</v>
      </c>
      <c r="X25" s="28">
        <v>1417</v>
      </c>
      <c r="Y25" s="29">
        <v>100</v>
      </c>
    </row>
    <row r="26" spans="1:25" s="31" customFormat="1" ht="15" customHeight="1" x14ac:dyDescent="0.2">
      <c r="A26" s="26" t="s">
        <v>53</v>
      </c>
      <c r="B26" s="32" t="s">
        <v>35</v>
      </c>
      <c r="C26" s="57">
        <v>21510</v>
      </c>
      <c r="D26" s="58">
        <v>835</v>
      </c>
      <c r="E26" s="59">
        <v>3.88191538819154</v>
      </c>
      <c r="F26" s="58">
        <v>20675</v>
      </c>
      <c r="G26" s="59">
        <v>96.118084611808499</v>
      </c>
      <c r="H26" s="58">
        <v>144</v>
      </c>
      <c r="I26" s="60">
        <v>0.69649334945586505</v>
      </c>
      <c r="J26" s="62">
        <v>47</v>
      </c>
      <c r="K26" s="60">
        <v>0.2273276904474</v>
      </c>
      <c r="L26" s="62">
        <v>382</v>
      </c>
      <c r="M26" s="60">
        <v>1.8476420798065301</v>
      </c>
      <c r="N26" s="62">
        <v>15312</v>
      </c>
      <c r="O26" s="60">
        <v>74.060459492140296</v>
      </c>
      <c r="P26" s="62">
        <v>4654</v>
      </c>
      <c r="Q26" s="60">
        <v>22.510278113663801</v>
      </c>
      <c r="R26" s="62">
        <v>4</v>
      </c>
      <c r="S26" s="60">
        <v>1.9347037484885098E-2</v>
      </c>
      <c r="T26" s="63">
        <v>132</v>
      </c>
      <c r="U26" s="59">
        <v>0.63845223700120901</v>
      </c>
      <c r="V26" s="58">
        <v>122</v>
      </c>
      <c r="W26" s="64">
        <v>0.56717805671780597</v>
      </c>
      <c r="X26" s="33">
        <v>1394</v>
      </c>
      <c r="Y26" s="34">
        <v>100</v>
      </c>
    </row>
    <row r="27" spans="1:25" s="31" customFormat="1" ht="15" customHeight="1" x14ac:dyDescent="0.2">
      <c r="A27" s="26" t="s">
        <v>53</v>
      </c>
      <c r="B27" s="35" t="s">
        <v>8</v>
      </c>
      <c r="C27" s="49">
        <v>1861</v>
      </c>
      <c r="D27" s="52">
        <v>18</v>
      </c>
      <c r="E27" s="51">
        <v>0.96722192369693705</v>
      </c>
      <c r="F27" s="52">
        <v>1843</v>
      </c>
      <c r="G27" s="51">
        <v>99.032778076303103</v>
      </c>
      <c r="H27" s="52">
        <v>18</v>
      </c>
      <c r="I27" s="53">
        <v>0.97666847531199097</v>
      </c>
      <c r="J27" s="54">
        <v>15</v>
      </c>
      <c r="K27" s="53">
        <v>0.81389039609332603</v>
      </c>
      <c r="L27" s="54">
        <v>41</v>
      </c>
      <c r="M27" s="53">
        <v>2.2246337493217601</v>
      </c>
      <c r="N27" s="54">
        <v>107</v>
      </c>
      <c r="O27" s="53">
        <v>5.8057514921323898</v>
      </c>
      <c r="P27" s="54">
        <v>1633</v>
      </c>
      <c r="Q27" s="53">
        <v>88.605534454693398</v>
      </c>
      <c r="R27" s="66" t="s">
        <v>75</v>
      </c>
      <c r="S27" s="53">
        <v>0.10851871947911</v>
      </c>
      <c r="T27" s="55">
        <v>27</v>
      </c>
      <c r="U27" s="51">
        <v>1.4650027129679899</v>
      </c>
      <c r="V27" s="52">
        <v>73</v>
      </c>
      <c r="W27" s="56">
        <v>3.9226222461042499</v>
      </c>
      <c r="X27" s="28">
        <v>595</v>
      </c>
      <c r="Y27" s="29">
        <v>98.823529411764696</v>
      </c>
    </row>
    <row r="28" spans="1:25" s="31" customFormat="1" ht="15" customHeight="1" x14ac:dyDescent="0.2">
      <c r="A28" s="26" t="s">
        <v>53</v>
      </c>
      <c r="B28" s="32" t="s">
        <v>36</v>
      </c>
      <c r="C28" s="57">
        <v>15655</v>
      </c>
      <c r="D28" s="58">
        <v>167</v>
      </c>
      <c r="E28" s="59">
        <v>1.0667518364739701</v>
      </c>
      <c r="F28" s="58">
        <v>15488</v>
      </c>
      <c r="G28" s="59">
        <v>98.933248163526002</v>
      </c>
      <c r="H28" s="58">
        <v>50</v>
      </c>
      <c r="I28" s="60">
        <v>0.32283057851239699</v>
      </c>
      <c r="J28" s="62">
        <v>115</v>
      </c>
      <c r="K28" s="60">
        <v>0.74251033057851201</v>
      </c>
      <c r="L28" s="62">
        <v>1087</v>
      </c>
      <c r="M28" s="60">
        <v>7.0183367768595</v>
      </c>
      <c r="N28" s="62">
        <v>10499</v>
      </c>
      <c r="O28" s="60">
        <v>67.787964876033101</v>
      </c>
      <c r="P28" s="62">
        <v>3163</v>
      </c>
      <c r="Q28" s="60">
        <v>20.422262396694201</v>
      </c>
      <c r="R28" s="62">
        <v>59</v>
      </c>
      <c r="S28" s="60">
        <v>0.38094008264462798</v>
      </c>
      <c r="T28" s="63">
        <v>515</v>
      </c>
      <c r="U28" s="59">
        <v>3.3251549586776901</v>
      </c>
      <c r="V28" s="58">
        <v>207</v>
      </c>
      <c r="W28" s="64">
        <v>1.3222612583839</v>
      </c>
      <c r="X28" s="33">
        <v>1444</v>
      </c>
      <c r="Y28" s="34">
        <v>100</v>
      </c>
    </row>
    <row r="29" spans="1:25" s="31" customFormat="1" ht="15" customHeight="1" x14ac:dyDescent="0.2">
      <c r="A29" s="26" t="s">
        <v>53</v>
      </c>
      <c r="B29" s="35" t="s">
        <v>37</v>
      </c>
      <c r="C29" s="49">
        <v>14402</v>
      </c>
      <c r="D29" s="52">
        <v>235</v>
      </c>
      <c r="E29" s="51">
        <v>1.6317178169698701</v>
      </c>
      <c r="F29" s="52">
        <v>14167</v>
      </c>
      <c r="G29" s="51">
        <v>98.368282183030104</v>
      </c>
      <c r="H29" s="52">
        <v>53</v>
      </c>
      <c r="I29" s="53">
        <v>0.37410884449777698</v>
      </c>
      <c r="J29" s="54">
        <v>213</v>
      </c>
      <c r="K29" s="53">
        <v>1.5034940354344599</v>
      </c>
      <c r="L29" s="54">
        <v>4440</v>
      </c>
      <c r="M29" s="53">
        <v>31.340439048493</v>
      </c>
      <c r="N29" s="54">
        <v>2869</v>
      </c>
      <c r="O29" s="53">
        <v>20.2512882049834</v>
      </c>
      <c r="P29" s="54">
        <v>5885</v>
      </c>
      <c r="Q29" s="53">
        <v>41.540199054139897</v>
      </c>
      <c r="R29" s="54">
        <v>8</v>
      </c>
      <c r="S29" s="53">
        <v>5.6469259546834197E-2</v>
      </c>
      <c r="T29" s="55">
        <v>699</v>
      </c>
      <c r="U29" s="51">
        <v>4.9340015529046397</v>
      </c>
      <c r="V29" s="52">
        <v>1145</v>
      </c>
      <c r="W29" s="56">
        <v>7.9502846826829598</v>
      </c>
      <c r="X29" s="28">
        <v>1834</v>
      </c>
      <c r="Y29" s="29">
        <v>100</v>
      </c>
    </row>
    <row r="30" spans="1:25" s="31" customFormat="1" ht="15" customHeight="1" x14ac:dyDescent="0.2">
      <c r="A30" s="26" t="s">
        <v>53</v>
      </c>
      <c r="B30" s="32" t="s">
        <v>38</v>
      </c>
      <c r="C30" s="57">
        <v>41402</v>
      </c>
      <c r="D30" s="58">
        <v>117</v>
      </c>
      <c r="E30" s="59">
        <v>0.282595043717695</v>
      </c>
      <c r="F30" s="58">
        <v>41285</v>
      </c>
      <c r="G30" s="59">
        <v>99.717404956282294</v>
      </c>
      <c r="H30" s="58">
        <v>368</v>
      </c>
      <c r="I30" s="60">
        <v>0.89136490250696399</v>
      </c>
      <c r="J30" s="62">
        <v>209</v>
      </c>
      <c r="K30" s="60">
        <v>0.50623713213031396</v>
      </c>
      <c r="L30" s="62">
        <v>2213</v>
      </c>
      <c r="M30" s="60">
        <v>5.3603003512171501</v>
      </c>
      <c r="N30" s="62">
        <v>22574</v>
      </c>
      <c r="O30" s="60">
        <v>54.678454644543997</v>
      </c>
      <c r="P30" s="62">
        <v>15011</v>
      </c>
      <c r="Q30" s="60">
        <v>36.359452585684899</v>
      </c>
      <c r="R30" s="62">
        <v>16</v>
      </c>
      <c r="S30" s="60">
        <v>3.8754995761172299E-2</v>
      </c>
      <c r="T30" s="63">
        <v>894</v>
      </c>
      <c r="U30" s="59">
        <v>2.1654353881555002</v>
      </c>
      <c r="V30" s="58">
        <v>864</v>
      </c>
      <c r="W30" s="64">
        <v>2.0868557074537502</v>
      </c>
      <c r="X30" s="33">
        <v>3626</v>
      </c>
      <c r="Y30" s="34">
        <v>99.889685603971301</v>
      </c>
    </row>
    <row r="31" spans="1:25" s="31" customFormat="1" ht="15" customHeight="1" x14ac:dyDescent="0.2">
      <c r="A31" s="26" t="s">
        <v>53</v>
      </c>
      <c r="B31" s="35" t="s">
        <v>9</v>
      </c>
      <c r="C31" s="49">
        <v>9079</v>
      </c>
      <c r="D31" s="52">
        <v>21</v>
      </c>
      <c r="E31" s="51">
        <v>0.23130300693909001</v>
      </c>
      <c r="F31" s="52">
        <v>9058</v>
      </c>
      <c r="G31" s="51">
        <v>99.7686969930609</v>
      </c>
      <c r="H31" s="52">
        <v>602</v>
      </c>
      <c r="I31" s="53">
        <v>6.6460587326120599</v>
      </c>
      <c r="J31" s="54">
        <v>222</v>
      </c>
      <c r="K31" s="53">
        <v>2.4508721572090999</v>
      </c>
      <c r="L31" s="54">
        <v>858</v>
      </c>
      <c r="M31" s="53">
        <v>9.4722896886729995</v>
      </c>
      <c r="N31" s="54">
        <v>3804</v>
      </c>
      <c r="O31" s="53">
        <v>41.996025612718</v>
      </c>
      <c r="P31" s="54">
        <v>3291</v>
      </c>
      <c r="Q31" s="53">
        <v>36.332523735923999</v>
      </c>
      <c r="R31" s="54">
        <v>6</v>
      </c>
      <c r="S31" s="53">
        <v>6.6239788032678298E-2</v>
      </c>
      <c r="T31" s="55">
        <v>275</v>
      </c>
      <c r="U31" s="51">
        <v>3.0359902848310898</v>
      </c>
      <c r="V31" s="52">
        <v>523</v>
      </c>
      <c r="W31" s="56">
        <v>5.7605463156735297</v>
      </c>
      <c r="X31" s="28">
        <v>2077</v>
      </c>
      <c r="Y31" s="29">
        <v>99.085219065960501</v>
      </c>
    </row>
    <row r="32" spans="1:25" s="31" customFormat="1" ht="15" customHeight="1" x14ac:dyDescent="0.2">
      <c r="A32" s="26" t="s">
        <v>53</v>
      </c>
      <c r="B32" s="32" t="s">
        <v>39</v>
      </c>
      <c r="C32" s="57">
        <v>16814</v>
      </c>
      <c r="D32" s="58">
        <v>4</v>
      </c>
      <c r="E32" s="59">
        <v>2.3789699060306899E-2</v>
      </c>
      <c r="F32" s="58">
        <v>16810</v>
      </c>
      <c r="G32" s="59">
        <v>99.976210300939698</v>
      </c>
      <c r="H32" s="58">
        <v>13</v>
      </c>
      <c r="I32" s="60">
        <v>7.7334919690660295E-2</v>
      </c>
      <c r="J32" s="62">
        <v>22</v>
      </c>
      <c r="K32" s="60">
        <v>0.13087447947650199</v>
      </c>
      <c r="L32" s="62">
        <v>142</v>
      </c>
      <c r="M32" s="60">
        <v>0.84473527662105896</v>
      </c>
      <c r="N32" s="62">
        <v>13451</v>
      </c>
      <c r="O32" s="60">
        <v>80.017846519928597</v>
      </c>
      <c r="P32" s="62">
        <v>3174</v>
      </c>
      <c r="Q32" s="60">
        <v>18.881618084473502</v>
      </c>
      <c r="R32" s="62">
        <v>4</v>
      </c>
      <c r="S32" s="60">
        <v>2.3795359904818601E-2</v>
      </c>
      <c r="T32" s="63">
        <v>4</v>
      </c>
      <c r="U32" s="59">
        <v>2.3795359904818601E-2</v>
      </c>
      <c r="V32" s="58">
        <v>36</v>
      </c>
      <c r="W32" s="64">
        <v>0.21410729154276201</v>
      </c>
      <c r="X32" s="33">
        <v>973</v>
      </c>
      <c r="Y32" s="34">
        <v>99.383350462487201</v>
      </c>
    </row>
    <row r="33" spans="1:25" s="31" customFormat="1" ht="15" customHeight="1" x14ac:dyDescent="0.2">
      <c r="A33" s="26" t="s">
        <v>53</v>
      </c>
      <c r="B33" s="35" t="s">
        <v>23</v>
      </c>
      <c r="C33" s="49">
        <v>19796</v>
      </c>
      <c r="D33" s="52">
        <v>55</v>
      </c>
      <c r="E33" s="51">
        <v>0.27783390583956402</v>
      </c>
      <c r="F33" s="52">
        <v>19741</v>
      </c>
      <c r="G33" s="51">
        <v>99.7221660941604</v>
      </c>
      <c r="H33" s="52">
        <v>87</v>
      </c>
      <c r="I33" s="53">
        <v>0.44070715769211299</v>
      </c>
      <c r="J33" s="54">
        <v>94</v>
      </c>
      <c r="K33" s="53">
        <v>0.47616635428803</v>
      </c>
      <c r="L33" s="54">
        <v>679</v>
      </c>
      <c r="M33" s="53">
        <v>3.4395420698039598</v>
      </c>
      <c r="N33" s="54">
        <v>11308</v>
      </c>
      <c r="O33" s="53">
        <v>57.281799300947299</v>
      </c>
      <c r="P33" s="54">
        <v>7226</v>
      </c>
      <c r="Q33" s="53">
        <v>36.604022086013899</v>
      </c>
      <c r="R33" s="54">
        <v>19</v>
      </c>
      <c r="S33" s="53">
        <v>9.6246390760346495E-2</v>
      </c>
      <c r="T33" s="55">
        <v>328</v>
      </c>
      <c r="U33" s="51">
        <v>1.6615166404944</v>
      </c>
      <c r="V33" s="52">
        <v>319</v>
      </c>
      <c r="W33" s="56">
        <v>1.61143665386947</v>
      </c>
      <c r="X33" s="28">
        <v>2312</v>
      </c>
      <c r="Y33" s="29">
        <v>100</v>
      </c>
    </row>
    <row r="34" spans="1:25" s="31" customFormat="1" ht="15" customHeight="1" x14ac:dyDescent="0.2">
      <c r="A34" s="26" t="s">
        <v>53</v>
      </c>
      <c r="B34" s="32" t="s">
        <v>10</v>
      </c>
      <c r="C34" s="57">
        <v>1603</v>
      </c>
      <c r="D34" s="58">
        <v>6</v>
      </c>
      <c r="E34" s="59">
        <v>0.374298190892077</v>
      </c>
      <c r="F34" s="58">
        <v>1597</v>
      </c>
      <c r="G34" s="59">
        <v>99.625701809107895</v>
      </c>
      <c r="H34" s="58">
        <v>641</v>
      </c>
      <c r="I34" s="60">
        <v>40.137758296806503</v>
      </c>
      <c r="J34" s="61" t="s">
        <v>75</v>
      </c>
      <c r="K34" s="60">
        <v>0.12523481527864699</v>
      </c>
      <c r="L34" s="62">
        <v>44</v>
      </c>
      <c r="M34" s="60">
        <v>2.7551659361302399</v>
      </c>
      <c r="N34" s="62">
        <v>17</v>
      </c>
      <c r="O34" s="60">
        <v>1.0644959298684999</v>
      </c>
      <c r="P34" s="62">
        <v>871</v>
      </c>
      <c r="Q34" s="60">
        <v>54.539762053851</v>
      </c>
      <c r="R34" s="61" t="s">
        <v>75</v>
      </c>
      <c r="S34" s="60">
        <v>0.12523481527864699</v>
      </c>
      <c r="T34" s="63">
        <v>20</v>
      </c>
      <c r="U34" s="59">
        <v>1.2523481527864699</v>
      </c>
      <c r="V34" s="58">
        <v>79</v>
      </c>
      <c r="W34" s="64">
        <v>4.9282595134123497</v>
      </c>
      <c r="X34" s="33">
        <v>781</v>
      </c>
      <c r="Y34" s="34">
        <v>99.231754161331594</v>
      </c>
    </row>
    <row r="35" spans="1:25" s="31" customFormat="1" ht="15" customHeight="1" x14ac:dyDescent="0.2">
      <c r="A35" s="26" t="s">
        <v>53</v>
      </c>
      <c r="B35" s="35" t="s">
        <v>40</v>
      </c>
      <c r="C35" s="49">
        <v>4053</v>
      </c>
      <c r="D35" s="52">
        <v>7</v>
      </c>
      <c r="E35" s="51">
        <v>0.17271157167530199</v>
      </c>
      <c r="F35" s="52">
        <v>4046</v>
      </c>
      <c r="G35" s="51">
        <v>99.827288428324707</v>
      </c>
      <c r="H35" s="52">
        <v>158</v>
      </c>
      <c r="I35" s="53">
        <v>3.9050914483440402</v>
      </c>
      <c r="J35" s="54">
        <v>39</v>
      </c>
      <c r="K35" s="53">
        <v>0.96391497775580803</v>
      </c>
      <c r="L35" s="54">
        <v>651</v>
      </c>
      <c r="M35" s="53">
        <v>16.089965397923901</v>
      </c>
      <c r="N35" s="54">
        <v>1322</v>
      </c>
      <c r="O35" s="53">
        <v>32.674246169055898</v>
      </c>
      <c r="P35" s="54">
        <v>1718</v>
      </c>
      <c r="Q35" s="53">
        <v>42.4616905585764</v>
      </c>
      <c r="R35" s="54">
        <v>6</v>
      </c>
      <c r="S35" s="53">
        <v>0.14829461196243199</v>
      </c>
      <c r="T35" s="55">
        <v>152</v>
      </c>
      <c r="U35" s="51">
        <v>3.7567968363816102</v>
      </c>
      <c r="V35" s="52">
        <v>147</v>
      </c>
      <c r="W35" s="56">
        <v>3.6269430051813498</v>
      </c>
      <c r="X35" s="28">
        <v>1073</v>
      </c>
      <c r="Y35" s="29">
        <v>100</v>
      </c>
    </row>
    <row r="36" spans="1:25" s="31" customFormat="1" ht="15" customHeight="1" x14ac:dyDescent="0.2">
      <c r="A36" s="26" t="s">
        <v>53</v>
      </c>
      <c r="B36" s="32" t="s">
        <v>41</v>
      </c>
      <c r="C36" s="57">
        <v>6945</v>
      </c>
      <c r="D36" s="68" t="s">
        <v>75</v>
      </c>
      <c r="E36" s="59">
        <v>2.8797696184305301E-2</v>
      </c>
      <c r="F36" s="58">
        <v>6943</v>
      </c>
      <c r="G36" s="59">
        <v>99.971202303815701</v>
      </c>
      <c r="H36" s="58">
        <v>121</v>
      </c>
      <c r="I36" s="60">
        <v>1.74276249459888</v>
      </c>
      <c r="J36" s="62">
        <v>108</v>
      </c>
      <c r="K36" s="60">
        <v>1.55552354889817</v>
      </c>
      <c r="L36" s="62">
        <v>2957</v>
      </c>
      <c r="M36" s="60">
        <v>42.589658648998999</v>
      </c>
      <c r="N36" s="62">
        <v>1587</v>
      </c>
      <c r="O36" s="60">
        <v>22.857554371309199</v>
      </c>
      <c r="P36" s="62">
        <v>1727</v>
      </c>
      <c r="Q36" s="60">
        <v>24.873973786547602</v>
      </c>
      <c r="R36" s="62">
        <v>84</v>
      </c>
      <c r="S36" s="60">
        <v>1.20985164914302</v>
      </c>
      <c r="T36" s="63">
        <v>359</v>
      </c>
      <c r="U36" s="59">
        <v>5.1706755005041103</v>
      </c>
      <c r="V36" s="58">
        <v>784</v>
      </c>
      <c r="W36" s="64">
        <v>11.288696904247701</v>
      </c>
      <c r="X36" s="33">
        <v>649</v>
      </c>
      <c r="Y36" s="34">
        <v>100</v>
      </c>
    </row>
    <row r="37" spans="1:25" s="31" customFormat="1" ht="15" customHeight="1" x14ac:dyDescent="0.2">
      <c r="A37" s="26" t="s">
        <v>53</v>
      </c>
      <c r="B37" s="35" t="s">
        <v>11</v>
      </c>
      <c r="C37" s="49">
        <v>2747</v>
      </c>
      <c r="D37" s="52">
        <v>98</v>
      </c>
      <c r="E37" s="51">
        <v>3.5675282125955601</v>
      </c>
      <c r="F37" s="52">
        <v>2649</v>
      </c>
      <c r="G37" s="51">
        <v>96.432471787404396</v>
      </c>
      <c r="H37" s="52">
        <v>10</v>
      </c>
      <c r="I37" s="53">
        <v>0.37750094375235899</v>
      </c>
      <c r="J37" s="54">
        <v>17</v>
      </c>
      <c r="K37" s="53">
        <v>0.64175160437901102</v>
      </c>
      <c r="L37" s="54">
        <v>149</v>
      </c>
      <c r="M37" s="53">
        <v>5.6247640619101604</v>
      </c>
      <c r="N37" s="54">
        <v>150</v>
      </c>
      <c r="O37" s="53">
        <v>5.6625141562853898</v>
      </c>
      <c r="P37" s="54">
        <v>2299</v>
      </c>
      <c r="Q37" s="53">
        <v>86.787466968667403</v>
      </c>
      <c r="R37" s="66" t="s">
        <v>75</v>
      </c>
      <c r="S37" s="53">
        <v>7.5500188750471903E-2</v>
      </c>
      <c r="T37" s="55">
        <v>22</v>
      </c>
      <c r="U37" s="51">
        <v>0.83050207625519101</v>
      </c>
      <c r="V37" s="52">
        <v>86</v>
      </c>
      <c r="W37" s="56">
        <v>3.13068802329814</v>
      </c>
      <c r="X37" s="28">
        <v>478</v>
      </c>
      <c r="Y37" s="29">
        <v>98.535564853556494</v>
      </c>
    </row>
    <row r="38" spans="1:25" s="31" customFormat="1" ht="15" customHeight="1" x14ac:dyDescent="0.2">
      <c r="A38" s="26" t="s">
        <v>53</v>
      </c>
      <c r="B38" s="32" t="s">
        <v>12</v>
      </c>
      <c r="C38" s="57">
        <v>19690</v>
      </c>
      <c r="D38" s="58">
        <v>72</v>
      </c>
      <c r="E38" s="59">
        <v>0.36566785170137101</v>
      </c>
      <c r="F38" s="58">
        <v>19618</v>
      </c>
      <c r="G38" s="59">
        <v>99.634332148298597</v>
      </c>
      <c r="H38" s="58">
        <v>25</v>
      </c>
      <c r="I38" s="60">
        <v>0.127433989193598</v>
      </c>
      <c r="J38" s="62">
        <v>264</v>
      </c>
      <c r="K38" s="60">
        <v>1.34570292588439</v>
      </c>
      <c r="L38" s="62">
        <v>5139</v>
      </c>
      <c r="M38" s="60">
        <v>26.195330818635899</v>
      </c>
      <c r="N38" s="62">
        <v>8988</v>
      </c>
      <c r="O38" s="60">
        <v>45.815067794882303</v>
      </c>
      <c r="P38" s="62">
        <v>5019</v>
      </c>
      <c r="Q38" s="60">
        <v>25.5836476705067</v>
      </c>
      <c r="R38" s="62">
        <v>18</v>
      </c>
      <c r="S38" s="60">
        <v>9.1752472219390396E-2</v>
      </c>
      <c r="T38" s="63">
        <v>165</v>
      </c>
      <c r="U38" s="59">
        <v>0.84106432867774505</v>
      </c>
      <c r="V38" s="58">
        <v>315</v>
      </c>
      <c r="W38" s="64">
        <v>1.5997968511934999</v>
      </c>
      <c r="X38" s="33">
        <v>2538</v>
      </c>
      <c r="Y38" s="34">
        <v>100</v>
      </c>
    </row>
    <row r="39" spans="1:25" s="31" customFormat="1" ht="15" customHeight="1" x14ac:dyDescent="0.2">
      <c r="A39" s="26" t="s">
        <v>53</v>
      </c>
      <c r="B39" s="35" t="s">
        <v>13</v>
      </c>
      <c r="C39" s="49">
        <v>7759</v>
      </c>
      <c r="D39" s="52">
        <v>15</v>
      </c>
      <c r="E39" s="51">
        <v>0.19332388194354899</v>
      </c>
      <c r="F39" s="52">
        <v>7744</v>
      </c>
      <c r="G39" s="51">
        <v>99.806676118056401</v>
      </c>
      <c r="H39" s="52">
        <v>950</v>
      </c>
      <c r="I39" s="53">
        <v>12.267561983471101</v>
      </c>
      <c r="J39" s="54">
        <v>26</v>
      </c>
      <c r="K39" s="53">
        <v>0.33574380165289303</v>
      </c>
      <c r="L39" s="54">
        <v>5281</v>
      </c>
      <c r="M39" s="53">
        <v>68.194731404958702</v>
      </c>
      <c r="N39" s="54">
        <v>221</v>
      </c>
      <c r="O39" s="53">
        <v>2.85382231404959</v>
      </c>
      <c r="P39" s="54">
        <v>1160</v>
      </c>
      <c r="Q39" s="53">
        <v>14.979338842975199</v>
      </c>
      <c r="R39" s="66" t="s">
        <v>75</v>
      </c>
      <c r="S39" s="53">
        <v>2.5826446280991702E-2</v>
      </c>
      <c r="T39" s="55">
        <v>104</v>
      </c>
      <c r="U39" s="51">
        <v>1.3429752066115701</v>
      </c>
      <c r="V39" s="52">
        <v>976</v>
      </c>
      <c r="W39" s="56">
        <v>12.578940585126899</v>
      </c>
      <c r="X39" s="28">
        <v>853</v>
      </c>
      <c r="Y39" s="29">
        <v>98.827667057444302</v>
      </c>
    </row>
    <row r="40" spans="1:25" s="31" customFormat="1" ht="15" customHeight="1" x14ac:dyDescent="0.2">
      <c r="A40" s="26" t="s">
        <v>53</v>
      </c>
      <c r="B40" s="32" t="s">
        <v>14</v>
      </c>
      <c r="C40" s="57">
        <v>28431</v>
      </c>
      <c r="D40" s="58">
        <v>306</v>
      </c>
      <c r="E40" s="59">
        <v>1.07628996517885</v>
      </c>
      <c r="F40" s="58">
        <v>28125</v>
      </c>
      <c r="G40" s="59">
        <v>98.923710034821099</v>
      </c>
      <c r="H40" s="58">
        <v>226</v>
      </c>
      <c r="I40" s="60">
        <v>0.80355555555555602</v>
      </c>
      <c r="J40" s="62">
        <v>227</v>
      </c>
      <c r="K40" s="60">
        <v>0.807111111111111</v>
      </c>
      <c r="L40" s="62">
        <v>4674</v>
      </c>
      <c r="M40" s="60">
        <v>16.618666666666702</v>
      </c>
      <c r="N40" s="62">
        <v>11728</v>
      </c>
      <c r="O40" s="60">
        <v>41.699555555555598</v>
      </c>
      <c r="P40" s="62">
        <v>10898</v>
      </c>
      <c r="Q40" s="60">
        <v>38.748444444444402</v>
      </c>
      <c r="R40" s="62">
        <v>12</v>
      </c>
      <c r="S40" s="60">
        <v>4.26666666666667E-2</v>
      </c>
      <c r="T40" s="63">
        <v>360</v>
      </c>
      <c r="U40" s="59">
        <v>1.28</v>
      </c>
      <c r="V40" s="58">
        <v>712</v>
      </c>
      <c r="W40" s="64">
        <v>2.5043086771481802</v>
      </c>
      <c r="X40" s="33">
        <v>4864</v>
      </c>
      <c r="Y40" s="34">
        <v>99.856085526315795</v>
      </c>
    </row>
    <row r="41" spans="1:25" s="31" customFormat="1" ht="15" customHeight="1" x14ac:dyDescent="0.2">
      <c r="A41" s="26" t="s">
        <v>53</v>
      </c>
      <c r="B41" s="35" t="s">
        <v>15</v>
      </c>
      <c r="C41" s="49">
        <v>38425</v>
      </c>
      <c r="D41" s="52">
        <v>156</v>
      </c>
      <c r="E41" s="51">
        <v>0.40598568640208199</v>
      </c>
      <c r="F41" s="52">
        <v>38269</v>
      </c>
      <c r="G41" s="51">
        <v>99.594014313597896</v>
      </c>
      <c r="H41" s="52">
        <v>1040</v>
      </c>
      <c r="I41" s="53">
        <v>2.7176043272622699</v>
      </c>
      <c r="J41" s="54">
        <v>137</v>
      </c>
      <c r="K41" s="53">
        <v>0.35799210849512703</v>
      </c>
      <c r="L41" s="54">
        <v>3456</v>
      </c>
      <c r="M41" s="53">
        <v>9.0308082259792499</v>
      </c>
      <c r="N41" s="54">
        <v>22225</v>
      </c>
      <c r="O41" s="53">
        <v>58.0757270898116</v>
      </c>
      <c r="P41" s="54">
        <v>9905</v>
      </c>
      <c r="Q41" s="53">
        <v>25.882568136089301</v>
      </c>
      <c r="R41" s="54">
        <v>25</v>
      </c>
      <c r="S41" s="53">
        <v>6.53270270976508E-2</v>
      </c>
      <c r="T41" s="55">
        <v>1481</v>
      </c>
      <c r="U41" s="51">
        <v>3.86997308526484</v>
      </c>
      <c r="V41" s="52">
        <v>1015</v>
      </c>
      <c r="W41" s="56">
        <v>2.64150943396226</v>
      </c>
      <c r="X41" s="28">
        <v>2535</v>
      </c>
      <c r="Y41" s="29">
        <v>99.921104536489196</v>
      </c>
    </row>
    <row r="42" spans="1:25" s="31" customFormat="1" ht="15" customHeight="1" x14ac:dyDescent="0.2">
      <c r="A42" s="26" t="s">
        <v>53</v>
      </c>
      <c r="B42" s="32" t="s">
        <v>16</v>
      </c>
      <c r="C42" s="57">
        <v>562</v>
      </c>
      <c r="D42" s="58">
        <v>6</v>
      </c>
      <c r="E42" s="59">
        <v>1.0676156583629901</v>
      </c>
      <c r="F42" s="58">
        <v>556</v>
      </c>
      <c r="G42" s="59">
        <v>98.932384341637004</v>
      </c>
      <c r="H42" s="58">
        <v>243</v>
      </c>
      <c r="I42" s="60">
        <v>43.705035971222998</v>
      </c>
      <c r="J42" s="62">
        <v>0</v>
      </c>
      <c r="K42" s="60">
        <v>0</v>
      </c>
      <c r="L42" s="62">
        <v>15</v>
      </c>
      <c r="M42" s="60">
        <v>2.69784172661871</v>
      </c>
      <c r="N42" s="62">
        <v>15</v>
      </c>
      <c r="O42" s="60">
        <v>2.69784172661871</v>
      </c>
      <c r="P42" s="62">
        <v>279</v>
      </c>
      <c r="Q42" s="60">
        <v>50.179856115107903</v>
      </c>
      <c r="R42" s="62">
        <v>4</v>
      </c>
      <c r="S42" s="60">
        <v>0.71942446043165498</v>
      </c>
      <c r="T42" s="63">
        <v>0</v>
      </c>
      <c r="U42" s="59">
        <v>0</v>
      </c>
      <c r="V42" s="58">
        <v>39</v>
      </c>
      <c r="W42" s="64">
        <v>6.9395017793594302</v>
      </c>
      <c r="X42" s="33">
        <v>468</v>
      </c>
      <c r="Y42" s="34">
        <v>99.572649572649595</v>
      </c>
    </row>
    <row r="43" spans="1:25" s="31" customFormat="1" ht="15" customHeight="1" x14ac:dyDescent="0.2">
      <c r="A43" s="26" t="s">
        <v>53</v>
      </c>
      <c r="B43" s="35" t="s">
        <v>17</v>
      </c>
      <c r="C43" s="49">
        <v>36814</v>
      </c>
      <c r="D43" s="52">
        <v>248</v>
      </c>
      <c r="E43" s="51">
        <v>0.67365676101483096</v>
      </c>
      <c r="F43" s="52">
        <v>36566</v>
      </c>
      <c r="G43" s="51">
        <v>99.326343238985203</v>
      </c>
      <c r="H43" s="52">
        <v>46</v>
      </c>
      <c r="I43" s="53">
        <v>0.125799923426134</v>
      </c>
      <c r="J43" s="54">
        <v>114</v>
      </c>
      <c r="K43" s="53">
        <v>0.31176502762128799</v>
      </c>
      <c r="L43" s="54">
        <v>1359</v>
      </c>
      <c r="M43" s="53">
        <v>3.7165673029590298</v>
      </c>
      <c r="N43" s="54">
        <v>18213</v>
      </c>
      <c r="O43" s="53">
        <v>49.808565333916803</v>
      </c>
      <c r="P43" s="54">
        <v>14768</v>
      </c>
      <c r="Q43" s="53">
        <v>40.387244981677</v>
      </c>
      <c r="R43" s="54">
        <v>20</v>
      </c>
      <c r="S43" s="53">
        <v>5.4695618880927603E-2</v>
      </c>
      <c r="T43" s="55">
        <v>2046</v>
      </c>
      <c r="U43" s="51">
        <v>5.5953618115188997</v>
      </c>
      <c r="V43" s="52">
        <v>533</v>
      </c>
      <c r="W43" s="56">
        <v>1.4478187646004199</v>
      </c>
      <c r="X43" s="28">
        <v>3702</v>
      </c>
      <c r="Y43" s="29">
        <v>99.891950297136702</v>
      </c>
    </row>
    <row r="44" spans="1:25" s="31" customFormat="1" ht="15" customHeight="1" x14ac:dyDescent="0.2">
      <c r="A44" s="26" t="s">
        <v>53</v>
      </c>
      <c r="B44" s="32" t="s">
        <v>18</v>
      </c>
      <c r="C44" s="57">
        <v>11704</v>
      </c>
      <c r="D44" s="58">
        <v>18</v>
      </c>
      <c r="E44" s="59">
        <v>0.15379357484620601</v>
      </c>
      <c r="F44" s="58">
        <v>11686</v>
      </c>
      <c r="G44" s="59">
        <v>99.846206425153795</v>
      </c>
      <c r="H44" s="58">
        <v>1495</v>
      </c>
      <c r="I44" s="60">
        <v>12.7930857436249</v>
      </c>
      <c r="J44" s="62">
        <v>67</v>
      </c>
      <c r="K44" s="60">
        <v>0.57333561526612997</v>
      </c>
      <c r="L44" s="62">
        <v>2018</v>
      </c>
      <c r="M44" s="60">
        <v>17.268526441896299</v>
      </c>
      <c r="N44" s="62">
        <v>3415</v>
      </c>
      <c r="O44" s="60">
        <v>29.223001882594598</v>
      </c>
      <c r="P44" s="62">
        <v>4381</v>
      </c>
      <c r="Q44" s="60">
        <v>37.4893034400137</v>
      </c>
      <c r="R44" s="62">
        <v>26</v>
      </c>
      <c r="S44" s="60">
        <v>0.222488447715215</v>
      </c>
      <c r="T44" s="63">
        <v>284</v>
      </c>
      <c r="U44" s="59">
        <v>2.4302584288892701</v>
      </c>
      <c r="V44" s="58">
        <v>693</v>
      </c>
      <c r="W44" s="64">
        <v>5.9210526315789496</v>
      </c>
      <c r="X44" s="33">
        <v>1774</v>
      </c>
      <c r="Y44" s="34">
        <v>95.152198421646005</v>
      </c>
    </row>
    <row r="45" spans="1:25" s="31" customFormat="1" ht="15" customHeight="1" x14ac:dyDescent="0.2">
      <c r="A45" s="26" t="s">
        <v>53</v>
      </c>
      <c r="B45" s="35" t="s">
        <v>42</v>
      </c>
      <c r="C45" s="49">
        <v>7568</v>
      </c>
      <c r="D45" s="52">
        <v>42</v>
      </c>
      <c r="E45" s="51">
        <v>0.55496828752642702</v>
      </c>
      <c r="F45" s="52">
        <v>7526</v>
      </c>
      <c r="G45" s="51">
        <v>99.445031712473593</v>
      </c>
      <c r="H45" s="52">
        <v>263</v>
      </c>
      <c r="I45" s="53">
        <v>3.4945522189742202</v>
      </c>
      <c r="J45" s="54">
        <v>87</v>
      </c>
      <c r="K45" s="53">
        <v>1.15599255912836</v>
      </c>
      <c r="L45" s="54">
        <v>1924</v>
      </c>
      <c r="M45" s="53">
        <v>25.564709008769601</v>
      </c>
      <c r="N45" s="54">
        <v>518</v>
      </c>
      <c r="O45" s="53">
        <v>6.8828062715918197</v>
      </c>
      <c r="P45" s="54">
        <v>4305</v>
      </c>
      <c r="Q45" s="53">
        <v>57.201700770661702</v>
      </c>
      <c r="R45" s="54">
        <v>55</v>
      </c>
      <c r="S45" s="53">
        <v>0.73079989370183396</v>
      </c>
      <c r="T45" s="55">
        <v>374</v>
      </c>
      <c r="U45" s="51">
        <v>4.9694392771724702</v>
      </c>
      <c r="V45" s="52">
        <v>492</v>
      </c>
      <c r="W45" s="56">
        <v>6.5010570824524301</v>
      </c>
      <c r="X45" s="28">
        <v>1312</v>
      </c>
      <c r="Y45" s="29">
        <v>99.923780487804905</v>
      </c>
    </row>
    <row r="46" spans="1:25" s="31" customFormat="1" ht="15" customHeight="1" x14ac:dyDescent="0.2">
      <c r="A46" s="26" t="s">
        <v>53</v>
      </c>
      <c r="B46" s="32" t="s">
        <v>19</v>
      </c>
      <c r="C46" s="57">
        <v>33639</v>
      </c>
      <c r="D46" s="58">
        <v>120</v>
      </c>
      <c r="E46" s="59">
        <v>0.356728796932132</v>
      </c>
      <c r="F46" s="58">
        <v>33519</v>
      </c>
      <c r="G46" s="59">
        <v>99.643271203067897</v>
      </c>
      <c r="H46" s="58">
        <v>53</v>
      </c>
      <c r="I46" s="60">
        <v>0.15811927563471501</v>
      </c>
      <c r="J46" s="62">
        <v>196</v>
      </c>
      <c r="K46" s="60">
        <v>0.58474298159253002</v>
      </c>
      <c r="L46" s="62">
        <v>4512</v>
      </c>
      <c r="M46" s="60">
        <v>13.461022106864799</v>
      </c>
      <c r="N46" s="62">
        <v>16670</v>
      </c>
      <c r="O46" s="60">
        <v>49.732987260956499</v>
      </c>
      <c r="P46" s="62">
        <v>11309</v>
      </c>
      <c r="Q46" s="60">
        <v>33.739073361377102</v>
      </c>
      <c r="R46" s="62">
        <v>14</v>
      </c>
      <c r="S46" s="60">
        <v>4.1767355828037797E-2</v>
      </c>
      <c r="T46" s="63">
        <v>765</v>
      </c>
      <c r="U46" s="59">
        <v>2.28228765774635</v>
      </c>
      <c r="V46" s="58">
        <v>713</v>
      </c>
      <c r="W46" s="64">
        <v>2.1195636017717501</v>
      </c>
      <c r="X46" s="33">
        <v>3220</v>
      </c>
      <c r="Y46" s="34">
        <v>99.596273291925499</v>
      </c>
    </row>
    <row r="47" spans="1:25" s="31" customFormat="1" ht="15" customHeight="1" x14ac:dyDescent="0.2">
      <c r="A47" s="26" t="s">
        <v>53</v>
      </c>
      <c r="B47" s="35" t="s">
        <v>43</v>
      </c>
      <c r="C47" s="49">
        <v>3737</v>
      </c>
      <c r="D47" s="52">
        <v>16</v>
      </c>
      <c r="E47" s="51">
        <v>0.42815092320042802</v>
      </c>
      <c r="F47" s="52">
        <v>3721</v>
      </c>
      <c r="G47" s="51">
        <v>99.571849076799595</v>
      </c>
      <c r="H47" s="52">
        <v>56</v>
      </c>
      <c r="I47" s="53">
        <v>1.50497178177909</v>
      </c>
      <c r="J47" s="54">
        <v>44</v>
      </c>
      <c r="K47" s="53">
        <v>1.18247782854071</v>
      </c>
      <c r="L47" s="54">
        <v>1239</v>
      </c>
      <c r="M47" s="53">
        <v>33.297500671862402</v>
      </c>
      <c r="N47" s="54">
        <v>621</v>
      </c>
      <c r="O47" s="53">
        <v>16.689062080086</v>
      </c>
      <c r="P47" s="54">
        <v>1598</v>
      </c>
      <c r="Q47" s="53">
        <v>42.945444772910498</v>
      </c>
      <c r="R47" s="54">
        <v>5</v>
      </c>
      <c r="S47" s="53">
        <v>0.13437248051598999</v>
      </c>
      <c r="T47" s="55">
        <v>158</v>
      </c>
      <c r="U47" s="51">
        <v>4.24617038430529</v>
      </c>
      <c r="V47" s="52">
        <v>153</v>
      </c>
      <c r="W47" s="56">
        <v>4.0941932031040897</v>
      </c>
      <c r="X47" s="28">
        <v>291</v>
      </c>
      <c r="Y47" s="29">
        <v>100</v>
      </c>
    </row>
    <row r="48" spans="1:25" s="31" customFormat="1" ht="15" customHeight="1" x14ac:dyDescent="0.2">
      <c r="A48" s="26" t="s">
        <v>53</v>
      </c>
      <c r="B48" s="32" t="s">
        <v>20</v>
      </c>
      <c r="C48" s="57">
        <v>24104</v>
      </c>
      <c r="D48" s="58">
        <v>173</v>
      </c>
      <c r="E48" s="59">
        <v>0.71772319946896801</v>
      </c>
      <c r="F48" s="58">
        <v>23931</v>
      </c>
      <c r="G48" s="59">
        <v>99.282276800530994</v>
      </c>
      <c r="H48" s="58">
        <v>90</v>
      </c>
      <c r="I48" s="60">
        <v>0.37608123354644601</v>
      </c>
      <c r="J48" s="62">
        <v>45</v>
      </c>
      <c r="K48" s="60">
        <v>0.18804061677322301</v>
      </c>
      <c r="L48" s="62">
        <v>804</v>
      </c>
      <c r="M48" s="60">
        <v>3.3596590196815801</v>
      </c>
      <c r="N48" s="62">
        <v>15681</v>
      </c>
      <c r="O48" s="60">
        <v>65.525886924909102</v>
      </c>
      <c r="P48" s="62">
        <v>6759</v>
      </c>
      <c r="Q48" s="60">
        <v>28.243700639338101</v>
      </c>
      <c r="R48" s="62">
        <v>20</v>
      </c>
      <c r="S48" s="60">
        <v>8.3573607454765803E-2</v>
      </c>
      <c r="T48" s="63">
        <v>532</v>
      </c>
      <c r="U48" s="59">
        <v>2.2230579582967702</v>
      </c>
      <c r="V48" s="58">
        <v>416</v>
      </c>
      <c r="W48" s="64">
        <v>1.7258546299369399</v>
      </c>
      <c r="X48" s="33">
        <v>1219</v>
      </c>
      <c r="Y48" s="34">
        <v>100</v>
      </c>
    </row>
    <row r="49" spans="1:26" s="31" customFormat="1" ht="15" customHeight="1" x14ac:dyDescent="0.2">
      <c r="A49" s="26" t="s">
        <v>53</v>
      </c>
      <c r="B49" s="35" t="s">
        <v>44</v>
      </c>
      <c r="C49" s="49">
        <v>1265</v>
      </c>
      <c r="D49" s="65" t="s">
        <v>75</v>
      </c>
      <c r="E49" s="51">
        <v>0.158102766798419</v>
      </c>
      <c r="F49" s="52">
        <v>1263</v>
      </c>
      <c r="G49" s="51">
        <v>99.841897233201607</v>
      </c>
      <c r="H49" s="52">
        <v>539</v>
      </c>
      <c r="I49" s="53">
        <v>42.676167854315104</v>
      </c>
      <c r="J49" s="54">
        <v>10</v>
      </c>
      <c r="K49" s="53">
        <v>0.79176563737133798</v>
      </c>
      <c r="L49" s="54">
        <v>72</v>
      </c>
      <c r="M49" s="53">
        <v>5.7007125890736301</v>
      </c>
      <c r="N49" s="54">
        <v>90</v>
      </c>
      <c r="O49" s="53">
        <v>7.1258907363420398</v>
      </c>
      <c r="P49" s="54">
        <v>531</v>
      </c>
      <c r="Q49" s="53">
        <v>42.042755344418097</v>
      </c>
      <c r="R49" s="66" t="s">
        <v>75</v>
      </c>
      <c r="S49" s="53">
        <v>0.158353127474268</v>
      </c>
      <c r="T49" s="55">
        <v>19</v>
      </c>
      <c r="U49" s="51">
        <v>1.50435471100554</v>
      </c>
      <c r="V49" s="52">
        <v>91</v>
      </c>
      <c r="W49" s="56">
        <v>7.1936758893280599</v>
      </c>
      <c r="X49" s="28">
        <v>668</v>
      </c>
      <c r="Y49" s="29">
        <v>100</v>
      </c>
    </row>
    <row r="50" spans="1:26" s="31" customFormat="1" ht="15" customHeight="1" x14ac:dyDescent="0.2">
      <c r="A50" s="26" t="s">
        <v>53</v>
      </c>
      <c r="B50" s="32" t="s">
        <v>45</v>
      </c>
      <c r="C50" s="57">
        <v>25321</v>
      </c>
      <c r="D50" s="58">
        <v>97</v>
      </c>
      <c r="E50" s="59">
        <v>0.38308123691797302</v>
      </c>
      <c r="F50" s="58">
        <v>25224</v>
      </c>
      <c r="G50" s="59">
        <v>99.616918763081998</v>
      </c>
      <c r="H50" s="58">
        <v>31</v>
      </c>
      <c r="I50" s="60">
        <v>0.122898826514431</v>
      </c>
      <c r="J50" s="62">
        <v>108</v>
      </c>
      <c r="K50" s="60">
        <v>0.42816365366317799</v>
      </c>
      <c r="L50" s="62">
        <v>588</v>
      </c>
      <c r="M50" s="60">
        <v>2.3311132254995202</v>
      </c>
      <c r="N50" s="62">
        <v>16363</v>
      </c>
      <c r="O50" s="60">
        <v>64.870758008246099</v>
      </c>
      <c r="P50" s="62">
        <v>7995</v>
      </c>
      <c r="Q50" s="60">
        <v>31.6960038058991</v>
      </c>
      <c r="R50" s="62">
        <v>14</v>
      </c>
      <c r="S50" s="60">
        <v>5.5502695845226803E-2</v>
      </c>
      <c r="T50" s="63">
        <v>125</v>
      </c>
      <c r="U50" s="59">
        <v>0.49555978433238201</v>
      </c>
      <c r="V50" s="58">
        <v>349</v>
      </c>
      <c r="W50" s="64">
        <v>1.37830259468425</v>
      </c>
      <c r="X50" s="33">
        <v>1802</v>
      </c>
      <c r="Y50" s="34">
        <v>99.944506104328497</v>
      </c>
    </row>
    <row r="51" spans="1:26" s="31" customFormat="1" ht="15" customHeight="1" x14ac:dyDescent="0.2">
      <c r="A51" s="26" t="s">
        <v>53</v>
      </c>
      <c r="B51" s="35" t="s">
        <v>21</v>
      </c>
      <c r="C51" s="49">
        <v>80928</v>
      </c>
      <c r="D51" s="52">
        <v>1745</v>
      </c>
      <c r="E51" s="51">
        <v>2.1562376433372901</v>
      </c>
      <c r="F51" s="52">
        <v>79183</v>
      </c>
      <c r="G51" s="51">
        <v>97.843762356662694</v>
      </c>
      <c r="H51" s="52">
        <v>270</v>
      </c>
      <c r="I51" s="53">
        <v>0.340982281550333</v>
      </c>
      <c r="J51" s="54">
        <v>448</v>
      </c>
      <c r="K51" s="53">
        <v>0.56577800790573696</v>
      </c>
      <c r="L51" s="54">
        <v>39230</v>
      </c>
      <c r="M51" s="53">
        <v>49.543462611924298</v>
      </c>
      <c r="N51" s="54">
        <v>27951</v>
      </c>
      <c r="O51" s="53">
        <v>35.299243524493903</v>
      </c>
      <c r="P51" s="54">
        <v>10067</v>
      </c>
      <c r="Q51" s="53">
        <v>12.713587512471101</v>
      </c>
      <c r="R51" s="54">
        <v>71</v>
      </c>
      <c r="S51" s="53">
        <v>8.9665711074346802E-2</v>
      </c>
      <c r="T51" s="55">
        <v>1146</v>
      </c>
      <c r="U51" s="51">
        <v>1.4472803505803</v>
      </c>
      <c r="V51" s="52">
        <v>7988</v>
      </c>
      <c r="W51" s="56">
        <v>9.8705021747726391</v>
      </c>
      <c r="X51" s="28">
        <v>8472</v>
      </c>
      <c r="Y51" s="29">
        <v>99.988196411709197</v>
      </c>
    </row>
    <row r="52" spans="1:26" s="31" customFormat="1" ht="15" customHeight="1" x14ac:dyDescent="0.2">
      <c r="A52" s="26" t="s">
        <v>53</v>
      </c>
      <c r="B52" s="32" t="s">
        <v>46</v>
      </c>
      <c r="C52" s="57">
        <v>3615</v>
      </c>
      <c r="D52" s="58">
        <v>8</v>
      </c>
      <c r="E52" s="59">
        <v>0.22130013831258599</v>
      </c>
      <c r="F52" s="58">
        <v>3607</v>
      </c>
      <c r="G52" s="59">
        <v>99.7786998616874</v>
      </c>
      <c r="H52" s="58">
        <v>130</v>
      </c>
      <c r="I52" s="60">
        <v>3.6041031327973401</v>
      </c>
      <c r="J52" s="62">
        <v>22</v>
      </c>
      <c r="K52" s="60">
        <v>0.60992514555031896</v>
      </c>
      <c r="L52" s="62">
        <v>1086</v>
      </c>
      <c r="M52" s="60">
        <v>30.108123093983899</v>
      </c>
      <c r="N52" s="62">
        <v>141</v>
      </c>
      <c r="O52" s="60">
        <v>3.9090657055725</v>
      </c>
      <c r="P52" s="62">
        <v>2075</v>
      </c>
      <c r="Q52" s="60">
        <v>57.527030773496001</v>
      </c>
      <c r="R52" s="62">
        <v>90</v>
      </c>
      <c r="S52" s="60">
        <v>2.49514832270585</v>
      </c>
      <c r="T52" s="63">
        <v>63</v>
      </c>
      <c r="U52" s="59">
        <v>1.7466038258940899</v>
      </c>
      <c r="V52" s="58">
        <v>311</v>
      </c>
      <c r="W52" s="64">
        <v>8.6030428769017995</v>
      </c>
      <c r="X52" s="33">
        <v>981</v>
      </c>
      <c r="Y52" s="34">
        <v>100</v>
      </c>
    </row>
    <row r="53" spans="1:26" s="31" customFormat="1" ht="15" customHeight="1" x14ac:dyDescent="0.2">
      <c r="A53" s="26" t="s">
        <v>53</v>
      </c>
      <c r="B53" s="35" t="s">
        <v>47</v>
      </c>
      <c r="C53" s="49">
        <v>998</v>
      </c>
      <c r="D53" s="52">
        <v>30</v>
      </c>
      <c r="E53" s="51">
        <v>3.0060120240481001</v>
      </c>
      <c r="F53" s="52">
        <v>968</v>
      </c>
      <c r="G53" s="51">
        <v>96.993987975951896</v>
      </c>
      <c r="H53" s="52">
        <v>24</v>
      </c>
      <c r="I53" s="53">
        <v>2.4793388429752099</v>
      </c>
      <c r="J53" s="66" t="s">
        <v>75</v>
      </c>
      <c r="K53" s="53">
        <v>0.206611570247934</v>
      </c>
      <c r="L53" s="54">
        <v>15</v>
      </c>
      <c r="M53" s="53">
        <v>1.5495867768595</v>
      </c>
      <c r="N53" s="54">
        <v>32</v>
      </c>
      <c r="O53" s="53">
        <v>3.30578512396694</v>
      </c>
      <c r="P53" s="54">
        <v>883</v>
      </c>
      <c r="Q53" s="53">
        <v>91.219008264462801</v>
      </c>
      <c r="R53" s="66" t="s">
        <v>75</v>
      </c>
      <c r="S53" s="53">
        <v>0.206611570247934</v>
      </c>
      <c r="T53" s="55">
        <v>10</v>
      </c>
      <c r="U53" s="51">
        <v>1.03305785123967</v>
      </c>
      <c r="V53" s="52">
        <v>14</v>
      </c>
      <c r="W53" s="56">
        <v>1.4028056112224401</v>
      </c>
      <c r="X53" s="28">
        <v>295</v>
      </c>
      <c r="Y53" s="29">
        <v>100</v>
      </c>
    </row>
    <row r="54" spans="1:26" s="31" customFormat="1" ht="15" customHeight="1" x14ac:dyDescent="0.2">
      <c r="A54" s="26" t="s">
        <v>53</v>
      </c>
      <c r="B54" s="32" t="s">
        <v>48</v>
      </c>
      <c r="C54" s="57">
        <v>25581</v>
      </c>
      <c r="D54" s="58">
        <v>271</v>
      </c>
      <c r="E54" s="59">
        <v>1.0593800086001299</v>
      </c>
      <c r="F54" s="58">
        <v>25310</v>
      </c>
      <c r="G54" s="59">
        <v>98.940619991399899</v>
      </c>
      <c r="H54" s="58">
        <v>66</v>
      </c>
      <c r="I54" s="60">
        <v>0.26076649545634101</v>
      </c>
      <c r="J54" s="62">
        <v>150</v>
      </c>
      <c r="K54" s="60">
        <v>0.59265112603713899</v>
      </c>
      <c r="L54" s="62">
        <v>1827</v>
      </c>
      <c r="M54" s="60">
        <v>7.2184907151323596</v>
      </c>
      <c r="N54" s="62">
        <v>14278</v>
      </c>
      <c r="O54" s="60">
        <v>56.412485183721799</v>
      </c>
      <c r="P54" s="62">
        <v>8084</v>
      </c>
      <c r="Q54" s="60">
        <v>31.939944685894901</v>
      </c>
      <c r="R54" s="62">
        <v>16</v>
      </c>
      <c r="S54" s="60">
        <v>6.3216120110628202E-2</v>
      </c>
      <c r="T54" s="63">
        <v>889</v>
      </c>
      <c r="U54" s="59">
        <v>3.5124456736467802</v>
      </c>
      <c r="V54" s="58">
        <v>663</v>
      </c>
      <c r="W54" s="64">
        <v>2.59176732731324</v>
      </c>
      <c r="X54" s="33">
        <v>1984</v>
      </c>
      <c r="Y54" s="34">
        <v>100</v>
      </c>
    </row>
    <row r="55" spans="1:26" s="31" customFormat="1" ht="15" customHeight="1" x14ac:dyDescent="0.2">
      <c r="A55" s="26" t="s">
        <v>53</v>
      </c>
      <c r="B55" s="35" t="s">
        <v>49</v>
      </c>
      <c r="C55" s="49">
        <v>14792</v>
      </c>
      <c r="D55" s="52">
        <v>276</v>
      </c>
      <c r="E55" s="51">
        <v>1.8658734451054599</v>
      </c>
      <c r="F55" s="52">
        <v>14516</v>
      </c>
      <c r="G55" s="51">
        <v>98.134126554894493</v>
      </c>
      <c r="H55" s="52">
        <v>514</v>
      </c>
      <c r="I55" s="53">
        <v>3.54092036373657</v>
      </c>
      <c r="J55" s="54">
        <v>283</v>
      </c>
      <c r="K55" s="53">
        <v>1.94957288509231</v>
      </c>
      <c r="L55" s="54">
        <v>3506</v>
      </c>
      <c r="M55" s="53">
        <v>24.1526591347479</v>
      </c>
      <c r="N55" s="54">
        <v>1774</v>
      </c>
      <c r="O55" s="53">
        <v>12.220997519978001</v>
      </c>
      <c r="P55" s="54">
        <v>7212</v>
      </c>
      <c r="Q55" s="53">
        <v>49.683108294295899</v>
      </c>
      <c r="R55" s="54">
        <v>204</v>
      </c>
      <c r="S55" s="53">
        <v>1.4053458252962201</v>
      </c>
      <c r="T55" s="55">
        <v>1023</v>
      </c>
      <c r="U55" s="51">
        <v>7.0473959768531298</v>
      </c>
      <c r="V55" s="52">
        <v>983</v>
      </c>
      <c r="W55" s="56">
        <v>6.64548404542996</v>
      </c>
      <c r="X55" s="28">
        <v>2256</v>
      </c>
      <c r="Y55" s="29">
        <v>100</v>
      </c>
    </row>
    <row r="56" spans="1:26" s="31" customFormat="1" ht="15" customHeight="1" x14ac:dyDescent="0.2">
      <c r="A56" s="26" t="s">
        <v>53</v>
      </c>
      <c r="B56" s="32" t="s">
        <v>50</v>
      </c>
      <c r="C56" s="57">
        <v>6862</v>
      </c>
      <c r="D56" s="58">
        <v>17</v>
      </c>
      <c r="E56" s="59">
        <v>0.247741183328476</v>
      </c>
      <c r="F56" s="58">
        <v>6845</v>
      </c>
      <c r="G56" s="59">
        <v>99.7522588166715</v>
      </c>
      <c r="H56" s="58">
        <v>4</v>
      </c>
      <c r="I56" s="60">
        <v>5.8436815193572002E-2</v>
      </c>
      <c r="J56" s="62">
        <v>11</v>
      </c>
      <c r="K56" s="60">
        <v>0.16070124178232301</v>
      </c>
      <c r="L56" s="62">
        <v>52</v>
      </c>
      <c r="M56" s="60">
        <v>0.75967859751643496</v>
      </c>
      <c r="N56" s="62">
        <v>889</v>
      </c>
      <c r="O56" s="60">
        <v>12.987582176771401</v>
      </c>
      <c r="P56" s="62">
        <v>5818</v>
      </c>
      <c r="Q56" s="60">
        <v>84.996347699050403</v>
      </c>
      <c r="R56" s="61" t="s">
        <v>75</v>
      </c>
      <c r="S56" s="60">
        <v>2.9218407596786001E-2</v>
      </c>
      <c r="T56" s="63">
        <v>69</v>
      </c>
      <c r="U56" s="59">
        <v>1.0080350620891201</v>
      </c>
      <c r="V56" s="58">
        <v>15</v>
      </c>
      <c r="W56" s="64">
        <v>0.21859516176041999</v>
      </c>
      <c r="X56" s="33">
        <v>733</v>
      </c>
      <c r="Y56" s="34">
        <v>100</v>
      </c>
    </row>
    <row r="57" spans="1:26" s="31" customFormat="1" ht="15" customHeight="1" x14ac:dyDescent="0.2">
      <c r="A57" s="26" t="s">
        <v>53</v>
      </c>
      <c r="B57" s="35" t="s">
        <v>22</v>
      </c>
      <c r="C57" s="49">
        <v>14752</v>
      </c>
      <c r="D57" s="52">
        <v>55</v>
      </c>
      <c r="E57" s="51">
        <v>0.37283080260303703</v>
      </c>
      <c r="F57" s="52">
        <v>14697</v>
      </c>
      <c r="G57" s="51">
        <v>99.627169197396995</v>
      </c>
      <c r="H57" s="52">
        <v>334</v>
      </c>
      <c r="I57" s="53">
        <v>2.2725726338708601</v>
      </c>
      <c r="J57" s="54">
        <v>85</v>
      </c>
      <c r="K57" s="53">
        <v>0.57834932299108699</v>
      </c>
      <c r="L57" s="54">
        <v>1511</v>
      </c>
      <c r="M57" s="53">
        <v>10.2810097298768</v>
      </c>
      <c r="N57" s="54">
        <v>8297</v>
      </c>
      <c r="O57" s="53">
        <v>56.453698033612298</v>
      </c>
      <c r="P57" s="54">
        <v>4164</v>
      </c>
      <c r="Q57" s="53">
        <v>28.332312716880999</v>
      </c>
      <c r="R57" s="54">
        <v>6</v>
      </c>
      <c r="S57" s="53">
        <v>4.0824658093488501E-2</v>
      </c>
      <c r="T57" s="55">
        <v>300</v>
      </c>
      <c r="U57" s="51">
        <v>2.0412329046744202</v>
      </c>
      <c r="V57" s="52">
        <v>511</v>
      </c>
      <c r="W57" s="56">
        <v>3.46393709327549</v>
      </c>
      <c r="X57" s="28">
        <v>2242</v>
      </c>
      <c r="Y57" s="29">
        <v>99.955396966993803</v>
      </c>
    </row>
    <row r="58" spans="1:26" s="31" customFormat="1" ht="15" customHeight="1" thickBot="1" x14ac:dyDescent="0.25">
      <c r="A58" s="26" t="s">
        <v>53</v>
      </c>
      <c r="B58" s="36" t="s">
        <v>51</v>
      </c>
      <c r="C58" s="77">
        <v>870</v>
      </c>
      <c r="D58" s="70">
        <v>0</v>
      </c>
      <c r="E58" s="71">
        <v>0</v>
      </c>
      <c r="F58" s="70">
        <v>870</v>
      </c>
      <c r="G58" s="71">
        <v>100</v>
      </c>
      <c r="H58" s="70">
        <v>67</v>
      </c>
      <c r="I58" s="72">
        <v>7.70114942528736</v>
      </c>
      <c r="J58" s="74" t="s">
        <v>75</v>
      </c>
      <c r="K58" s="72">
        <v>0.229885057471264</v>
      </c>
      <c r="L58" s="73">
        <v>155</v>
      </c>
      <c r="M58" s="72">
        <v>17.816091954023001</v>
      </c>
      <c r="N58" s="73">
        <v>32</v>
      </c>
      <c r="O58" s="72">
        <v>3.6781609195402298</v>
      </c>
      <c r="P58" s="73">
        <v>591</v>
      </c>
      <c r="Q58" s="72">
        <v>67.931034482758605</v>
      </c>
      <c r="R58" s="74" t="s">
        <v>75</v>
      </c>
      <c r="S58" s="72">
        <v>0.229885057471264</v>
      </c>
      <c r="T58" s="75">
        <v>21</v>
      </c>
      <c r="U58" s="71">
        <v>2.4137931034482798</v>
      </c>
      <c r="V58" s="70">
        <v>11</v>
      </c>
      <c r="W58" s="76">
        <v>1.26436781609195</v>
      </c>
      <c r="X58" s="37">
        <v>349</v>
      </c>
      <c r="Y58" s="38">
        <v>100</v>
      </c>
    </row>
    <row r="59" spans="1:26"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6" s="31" customFormat="1" ht="15" customHeight="1" x14ac:dyDescent="0.2">
      <c r="A60" s="26"/>
      <c r="B60" s="39" t="s">
        <v>87</v>
      </c>
      <c r="C60" s="41"/>
      <c r="D60" s="41"/>
      <c r="E60" s="41"/>
      <c r="F60" s="41"/>
      <c r="G60" s="41"/>
      <c r="H60" s="40"/>
      <c r="I60" s="40"/>
      <c r="J60" s="40"/>
      <c r="K60" s="40"/>
      <c r="L60" s="40"/>
      <c r="M60" s="40"/>
      <c r="N60" s="40"/>
      <c r="O60" s="40"/>
      <c r="P60" s="40"/>
      <c r="Q60" s="40"/>
      <c r="R60" s="40"/>
      <c r="S60" s="40"/>
      <c r="T60" s="40"/>
      <c r="U60" s="40"/>
      <c r="V60" s="41"/>
      <c r="W60" s="41"/>
      <c r="X60" s="40"/>
      <c r="Y60" s="40"/>
      <c r="Z60" s="41"/>
    </row>
    <row r="61" spans="1:26" s="31" customFormat="1" ht="15" customHeight="1" x14ac:dyDescent="0.2">
      <c r="A61" s="26"/>
      <c r="B61" s="39" t="s">
        <v>88</v>
      </c>
      <c r="C61" s="41"/>
      <c r="D61" s="41"/>
      <c r="E61" s="41"/>
      <c r="F61" s="41"/>
      <c r="G61" s="41"/>
      <c r="H61" s="40"/>
      <c r="I61" s="40"/>
      <c r="J61" s="40"/>
      <c r="K61" s="40"/>
      <c r="L61" s="40"/>
      <c r="M61" s="40"/>
      <c r="N61" s="40"/>
      <c r="O61" s="40"/>
      <c r="P61" s="40"/>
      <c r="Q61" s="40"/>
      <c r="R61" s="40"/>
      <c r="S61" s="40"/>
      <c r="T61" s="40"/>
      <c r="U61" s="40"/>
      <c r="V61" s="41"/>
      <c r="W61" s="41"/>
      <c r="X61" s="40"/>
      <c r="Y61" s="40"/>
      <c r="Z61" s="41"/>
    </row>
    <row r="62" spans="1:26" s="31" customFormat="1" ht="15" customHeight="1" x14ac:dyDescent="0.2">
      <c r="A62" s="26"/>
      <c r="B62" s="124" t="s">
        <v>92</v>
      </c>
      <c r="C62" s="41"/>
      <c r="D62" s="41"/>
      <c r="E62" s="41"/>
      <c r="F62" s="41"/>
      <c r="G62" s="41"/>
      <c r="H62" s="40"/>
      <c r="I62" s="40"/>
      <c r="J62" s="40"/>
      <c r="K62" s="40"/>
      <c r="L62" s="40"/>
      <c r="M62" s="40"/>
      <c r="N62" s="40"/>
      <c r="O62" s="40"/>
      <c r="P62" s="40"/>
      <c r="Q62" s="40"/>
      <c r="R62" s="40"/>
      <c r="S62" s="40"/>
      <c r="T62" s="40"/>
      <c r="U62" s="40"/>
      <c r="V62" s="41"/>
      <c r="W62" s="41"/>
      <c r="X62" s="40"/>
      <c r="Y62" s="40"/>
      <c r="Z62" s="41"/>
    </row>
    <row r="63" spans="1:26" s="31" customFormat="1" ht="15" customHeight="1" x14ac:dyDescent="0.2">
      <c r="A63" s="26"/>
      <c r="B63" s="42" t="str">
        <f>CONCATENATE("NOTE: Table reads (for US Totals):  Of all ", C69," public school female students who received ", LOWER(A7), ", ",D69," (",TEXT(E7,"0.0"),"%) were students with disabilities served solely under Section 504 and ", F69," (",TEXT(G7,"0.0"),"%) were students without disabilities or with disabilities served under IDEA.")</f>
        <v>NOTE: Table reads (for US Totals):  Of all 956,795 public school female students who received one or more out-of-school suspensions, 6,865 (0.7%) were students with disabilities served solely under Section 504 and 949,930 (99.3%) were students without disabilities or with disabilities served under IDEA.</v>
      </c>
      <c r="C63" s="41"/>
      <c r="D63" s="41"/>
      <c r="E63" s="41"/>
      <c r="F63" s="41"/>
      <c r="G63" s="41"/>
      <c r="H63" s="40"/>
      <c r="I63" s="40"/>
      <c r="J63" s="40"/>
      <c r="K63" s="40"/>
      <c r="L63" s="40"/>
      <c r="M63" s="40"/>
      <c r="N63" s="40"/>
      <c r="O63" s="40"/>
      <c r="P63" s="40"/>
      <c r="Q63" s="40"/>
      <c r="R63" s="40"/>
      <c r="S63" s="40"/>
      <c r="T63" s="40"/>
      <c r="U63" s="40"/>
      <c r="V63" s="41"/>
      <c r="W63" s="30"/>
      <c r="X63" s="40"/>
      <c r="Y63" s="40"/>
      <c r="Z63" s="30"/>
    </row>
    <row r="64" spans="1:26" s="31" customFormat="1" ht="15" customHeight="1" x14ac:dyDescent="0.2">
      <c r="A64" s="26"/>
      <c r="B64" s="42" t="str">
        <f>CONCATENATE("            Table reads (for US Race/Ethnicity):  Of all ",F69," public school female students without disabilities or with disabilities served under IDEA who received ", LOWER(A7), ", ",H69," (",TEXT(I7,"0.0"),"%) were American Indian or Alaska Native.")</f>
        <v xml:space="preserve">            Table reads (for US Race/Ethnicity):  Of all 949,930 public school female students without disabilities or with disabilities served under IDEA who received one or more out-of-school suspensions, 14,160 (1.5%)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c r="Z64" s="41"/>
    </row>
    <row r="65" spans="1:26" s="31" customFormat="1" ht="15" customHeight="1" x14ac:dyDescent="0.2">
      <c r="A65" s="26"/>
      <c r="B65" s="42" t="s">
        <v>74</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90</v>
      </c>
      <c r="C66" s="31"/>
      <c r="D66" s="31"/>
      <c r="E66" s="43"/>
      <c r="F66" s="43"/>
      <c r="G66" s="43"/>
      <c r="H66" s="43"/>
      <c r="I66" s="43"/>
      <c r="J66" s="43"/>
      <c r="K66" s="44"/>
      <c r="L66" s="44"/>
      <c r="M66" s="44"/>
      <c r="N66" s="44"/>
      <c r="O66" s="44"/>
      <c r="P66" s="44"/>
      <c r="Q66" s="44"/>
      <c r="R66" s="44"/>
      <c r="S66" s="44"/>
      <c r="T66" s="44"/>
      <c r="U66" s="44"/>
      <c r="V66" s="44"/>
      <c r="W66" s="44"/>
      <c r="X66" s="44"/>
      <c r="Y66" s="43"/>
    </row>
    <row r="67" spans="1:26" ht="15" customHeight="1" x14ac:dyDescent="0.2">
      <c r="A67" s="48"/>
      <c r="B67" s="2"/>
      <c r="C67" s="81"/>
      <c r="D67" s="81"/>
      <c r="E67" s="81"/>
      <c r="F67" s="81"/>
      <c r="G67" s="81"/>
      <c r="V67" s="81"/>
      <c r="W67" s="82"/>
      <c r="Z67" s="82"/>
    </row>
    <row r="68" spans="1:26" ht="15" customHeight="1" x14ac:dyDescent="0.2">
      <c r="A68" s="48"/>
      <c r="B68" s="2"/>
      <c r="C68" s="81"/>
      <c r="D68" s="81"/>
      <c r="E68" s="81"/>
      <c r="F68" s="81"/>
      <c r="G68" s="81"/>
      <c r="V68" s="81"/>
      <c r="W68" s="82"/>
      <c r="Z68" s="82"/>
    </row>
    <row r="69" spans="1:26" s="121" customFormat="1" ht="15" customHeight="1" x14ac:dyDescent="0.2">
      <c r="B69" s="79"/>
      <c r="C69" s="80" t="str">
        <f>IF(ISTEXT(C7),LEFT(C7,3),TEXT(C7,"#,##0"))</f>
        <v>956,795</v>
      </c>
      <c r="D69" s="80" t="str">
        <f>IF(ISTEXT(D7),LEFT(D7,3),TEXT(D7,"#,##0"))</f>
        <v>6,865</v>
      </c>
      <c r="E69" s="80"/>
      <c r="F69" s="80" t="str">
        <f>IF(ISTEXT(F7),LEFT(F7,3),TEXT(F7,"#,##0"))</f>
        <v>949,930</v>
      </c>
      <c r="G69" s="80"/>
      <c r="H69" s="80" t="str">
        <f>IF(ISTEXT(H7),LEFT(H7,3),TEXT(H7,"#,##0"))</f>
        <v>14,160</v>
      </c>
      <c r="I69" s="122"/>
      <c r="J69" s="122"/>
      <c r="K69" s="122"/>
      <c r="L69" s="122"/>
      <c r="M69" s="122"/>
      <c r="N69" s="122"/>
      <c r="O69" s="122"/>
      <c r="P69" s="122"/>
      <c r="Q69" s="122"/>
      <c r="R69" s="122"/>
      <c r="S69" s="122"/>
      <c r="T69" s="122"/>
      <c r="U69" s="122"/>
      <c r="V69" s="80"/>
      <c r="W69" s="123"/>
      <c r="X69" s="122"/>
      <c r="Y69" s="122"/>
      <c r="Z69" s="123"/>
    </row>
    <row r="70" spans="1:26" ht="15" customHeight="1" x14ac:dyDescent="0.2">
      <c r="A70" s="48"/>
      <c r="B70" s="2"/>
      <c r="C70" s="81"/>
      <c r="D70" s="81"/>
      <c r="E70" s="81"/>
      <c r="F70" s="81"/>
      <c r="G70" s="81"/>
      <c r="V70" s="81"/>
      <c r="W70" s="82"/>
      <c r="Z70" s="82"/>
    </row>
    <row r="71" spans="1:26" ht="15" customHeight="1" x14ac:dyDescent="0.2">
      <c r="A71" s="48"/>
      <c r="B71" s="2"/>
      <c r="C71" s="81"/>
      <c r="D71" s="81"/>
      <c r="E71" s="81"/>
      <c r="F71" s="81"/>
      <c r="G71" s="81"/>
      <c r="V71" s="81"/>
      <c r="W71" s="82"/>
      <c r="Z71" s="82"/>
    </row>
    <row r="72" spans="1:26" ht="15" customHeight="1" x14ac:dyDescent="0.2">
      <c r="A72" s="48"/>
      <c r="B72" s="2"/>
      <c r="C72" s="81"/>
      <c r="D72" s="81"/>
      <c r="E72" s="81"/>
      <c r="F72" s="81"/>
      <c r="G72" s="81"/>
      <c r="V72" s="81"/>
      <c r="W72" s="82"/>
      <c r="Z72" s="82"/>
    </row>
    <row r="73" spans="1:26" ht="15" customHeight="1" x14ac:dyDescent="0.2">
      <c r="A73" s="48"/>
      <c r="B73" s="2"/>
      <c r="C73" s="81"/>
      <c r="D73" s="81"/>
      <c r="E73" s="81"/>
      <c r="F73" s="81"/>
      <c r="G73" s="81"/>
      <c r="V73" s="81"/>
      <c r="W73" s="82"/>
      <c r="Z73" s="82"/>
    </row>
    <row r="74" spans="1:26" ht="15" customHeight="1" x14ac:dyDescent="0.2">
      <c r="A74" s="48"/>
      <c r="B74" s="2"/>
      <c r="C74" s="81"/>
      <c r="D74" s="81"/>
      <c r="E74" s="81"/>
      <c r="F74" s="81"/>
      <c r="G74" s="81"/>
      <c r="V74" s="81"/>
      <c r="W74" s="82"/>
      <c r="Z74" s="82"/>
    </row>
    <row r="75" spans="1:26" ht="15" customHeight="1" x14ac:dyDescent="0.2">
      <c r="A75" s="48"/>
      <c r="B75" s="2"/>
      <c r="C75" s="81"/>
      <c r="D75" s="81"/>
      <c r="E75" s="81"/>
      <c r="F75" s="81"/>
      <c r="G75" s="81"/>
      <c r="V75" s="81"/>
      <c r="W75" s="82"/>
      <c r="Z75" s="82"/>
    </row>
    <row r="76" spans="1:26" ht="15" customHeight="1" x14ac:dyDescent="0.2">
      <c r="A76" s="48"/>
      <c r="B76" s="2"/>
      <c r="C76" s="81"/>
      <c r="D76" s="81"/>
      <c r="E76" s="81"/>
      <c r="F76" s="81"/>
      <c r="G76" s="81"/>
      <c r="V76" s="81"/>
      <c r="W76" s="82"/>
      <c r="Z76" s="82"/>
    </row>
    <row r="77" spans="1:26" ht="15" customHeight="1" x14ac:dyDescent="0.2">
      <c r="A77" s="48"/>
      <c r="B77" s="2"/>
      <c r="C77" s="81"/>
      <c r="D77" s="81"/>
      <c r="E77" s="81"/>
      <c r="F77" s="81"/>
      <c r="G77" s="81"/>
      <c r="V77" s="81"/>
      <c r="W77" s="82"/>
      <c r="Z77" s="82"/>
    </row>
    <row r="78" spans="1:26" ht="15" customHeight="1" x14ac:dyDescent="0.2">
      <c r="A78" s="48"/>
      <c r="B78" s="2"/>
      <c r="C78" s="81"/>
      <c r="D78" s="81"/>
      <c r="E78" s="81"/>
      <c r="F78" s="81"/>
      <c r="G78" s="81"/>
      <c r="V78" s="81"/>
      <c r="W78" s="82"/>
      <c r="Z78" s="82"/>
    </row>
    <row r="79" spans="1:26" ht="15" customHeight="1" x14ac:dyDescent="0.2">
      <c r="A79" s="48"/>
      <c r="B79" s="2"/>
      <c r="C79" s="81"/>
      <c r="D79" s="81"/>
      <c r="E79" s="81"/>
      <c r="F79" s="81"/>
      <c r="G79" s="81"/>
      <c r="V79" s="81"/>
      <c r="W79" s="82"/>
      <c r="Z79" s="82"/>
    </row>
    <row r="80" spans="1:26" ht="15" customHeight="1" x14ac:dyDescent="0.2">
      <c r="A80" s="48"/>
      <c r="B80" s="2"/>
      <c r="C80" s="81"/>
      <c r="D80" s="81"/>
      <c r="E80" s="81"/>
      <c r="F80" s="81"/>
      <c r="G80" s="81"/>
      <c r="V80" s="81"/>
      <c r="W80" s="82"/>
      <c r="Z80" s="82"/>
    </row>
    <row r="81" spans="1:26" ht="15" customHeight="1" x14ac:dyDescent="0.2">
      <c r="A81" s="48"/>
      <c r="B81" s="2"/>
      <c r="C81" s="81"/>
      <c r="D81" s="81"/>
      <c r="E81" s="81"/>
      <c r="F81" s="81"/>
      <c r="G81" s="81"/>
      <c r="V81" s="81"/>
      <c r="W81" s="82"/>
      <c r="Z81" s="82"/>
    </row>
    <row r="82" spans="1:26" ht="15" customHeight="1" x14ac:dyDescent="0.2">
      <c r="A82" s="48"/>
      <c r="B82" s="2"/>
      <c r="C82" s="81"/>
      <c r="D82" s="81"/>
      <c r="E82" s="81"/>
      <c r="F82" s="81"/>
      <c r="G82" s="81"/>
      <c r="V82" s="81"/>
      <c r="W82" s="82"/>
      <c r="Z82" s="82"/>
    </row>
    <row r="83" spans="1:26" ht="15" customHeight="1" x14ac:dyDescent="0.2">
      <c r="A83" s="48"/>
      <c r="B83" s="2"/>
      <c r="C83" s="81"/>
      <c r="D83" s="81"/>
      <c r="E83" s="81"/>
      <c r="F83" s="81"/>
      <c r="G83" s="81"/>
      <c r="V83" s="81"/>
      <c r="W83" s="82"/>
      <c r="Z83" s="82"/>
    </row>
    <row r="84" spans="1:26" ht="15" customHeight="1" x14ac:dyDescent="0.2">
      <c r="A84" s="48"/>
      <c r="B84" s="2"/>
      <c r="C84" s="81"/>
      <c r="D84" s="81"/>
      <c r="E84" s="81"/>
      <c r="F84" s="81"/>
      <c r="G84" s="81"/>
      <c r="V84" s="81"/>
      <c r="W84" s="82"/>
      <c r="Z84" s="82"/>
    </row>
    <row r="85" spans="1:26" ht="15" customHeight="1" x14ac:dyDescent="0.2">
      <c r="A85" s="48"/>
      <c r="B85" s="2"/>
      <c r="C85" s="81"/>
      <c r="D85" s="81"/>
      <c r="E85" s="81"/>
      <c r="F85" s="81"/>
      <c r="G85" s="81"/>
      <c r="V85" s="81"/>
      <c r="W85" s="82"/>
      <c r="Z85" s="82"/>
    </row>
    <row r="86" spans="1:26" ht="15" customHeight="1" x14ac:dyDescent="0.2">
      <c r="A86" s="48"/>
      <c r="B86" s="2"/>
      <c r="C86" s="81"/>
      <c r="D86" s="81"/>
      <c r="E86" s="81"/>
      <c r="F86" s="81"/>
      <c r="G86" s="81"/>
      <c r="V86" s="81"/>
      <c r="W86" s="82"/>
      <c r="Z86" s="82"/>
    </row>
    <row r="87" spans="1:26" ht="15" customHeight="1" x14ac:dyDescent="0.2">
      <c r="A87" s="48"/>
      <c r="B87" s="2"/>
      <c r="C87" s="81"/>
      <c r="D87" s="81"/>
      <c r="E87" s="81"/>
      <c r="F87" s="81"/>
      <c r="G87" s="81"/>
      <c r="V87" s="81"/>
      <c r="W87" s="82"/>
      <c r="Z87" s="82"/>
    </row>
    <row r="88" spans="1:26" ht="15" customHeight="1" x14ac:dyDescent="0.2">
      <c r="A88" s="48"/>
      <c r="B88" s="2"/>
      <c r="C88" s="81"/>
      <c r="D88" s="81"/>
      <c r="E88" s="81"/>
      <c r="F88" s="81"/>
      <c r="G88" s="81"/>
      <c r="V88" s="81"/>
      <c r="W88" s="82"/>
      <c r="Z88" s="82"/>
    </row>
    <row r="89" spans="1:26" ht="15" customHeight="1" x14ac:dyDescent="0.2">
      <c r="A89" s="48"/>
      <c r="B89" s="2"/>
      <c r="C89" s="81"/>
      <c r="D89" s="81"/>
      <c r="E89" s="81"/>
      <c r="F89" s="81"/>
      <c r="G89" s="81"/>
      <c r="V89" s="81"/>
      <c r="W89" s="82"/>
      <c r="Z89" s="82"/>
    </row>
    <row r="90" spans="1:26" ht="15" customHeight="1" x14ac:dyDescent="0.2">
      <c r="A90" s="48"/>
      <c r="B90" s="2"/>
      <c r="C90" s="81"/>
      <c r="D90" s="81"/>
      <c r="E90" s="81"/>
      <c r="F90" s="81"/>
      <c r="G90" s="81"/>
      <c r="V90" s="81"/>
      <c r="W90" s="82"/>
      <c r="Z90" s="82"/>
    </row>
    <row r="91" spans="1:26" ht="15" customHeight="1" x14ac:dyDescent="0.2">
      <c r="A91" s="48"/>
      <c r="B91" s="2"/>
      <c r="C91" s="81"/>
      <c r="D91" s="81"/>
      <c r="E91" s="81"/>
      <c r="F91" s="81"/>
      <c r="G91" s="81"/>
      <c r="V91" s="81"/>
      <c r="W91" s="82"/>
      <c r="Z91" s="82"/>
    </row>
  </sheetData>
  <mergeCells count="15">
    <mergeCell ref="X4:X5"/>
    <mergeCell ref="Y4:Y5"/>
    <mergeCell ref="H5:I5"/>
    <mergeCell ref="J5:K5"/>
    <mergeCell ref="L5:M5"/>
    <mergeCell ref="N5:O5"/>
    <mergeCell ref="P5:Q5"/>
    <mergeCell ref="R5:S5"/>
    <mergeCell ref="T5:U5"/>
    <mergeCell ref="B4:B5"/>
    <mergeCell ref="C4:C6"/>
    <mergeCell ref="D4:E5"/>
    <mergeCell ref="F4:G5"/>
    <mergeCell ref="H4:U4"/>
    <mergeCell ref="V4:W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SCH_3634_Total</vt:lpstr>
      <vt:lpstr>SCH_3634_Male</vt:lpstr>
      <vt:lpstr>SCH_3634_Female</vt:lpstr>
      <vt:lpstr>SCH_3534_Total</vt:lpstr>
      <vt:lpstr>SCH_3534_Male</vt:lpstr>
      <vt:lpstr>SC_3534_Female</vt:lpstr>
      <vt:lpstr>SCH_3T34_Total</vt:lpstr>
      <vt:lpstr>SCH_3T34_Male</vt:lpstr>
      <vt:lpstr>SCH_3T34_Female</vt:lpstr>
      <vt:lpstr>SCH_3634_Female</vt:lpstr>
      <vt:lpstr>SCH_3634_Male</vt:lpstr>
      <vt:lpstr>SCH_3634_Total</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 Bandeira de Mello</dc:creator>
  <cp:lastModifiedBy>Mary Schifferli</cp:lastModifiedBy>
  <cp:lastPrinted>2015-07-10T21:01:24Z</cp:lastPrinted>
  <dcterms:created xsi:type="dcterms:W3CDTF">2014-09-05T20:10:01Z</dcterms:created>
  <dcterms:modified xsi:type="dcterms:W3CDTF">2015-07-14T12:51:00Z</dcterms:modified>
</cp:coreProperties>
</file>