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004"/>
  <workbookPr showInkAnnotation="0" codeName="ThisWorkbook" autoCompressPictures="0"/>
  <bookViews>
    <workbookView xWindow="7660" yWindow="820" windowWidth="40860" windowHeight="17100" tabRatio="913" activeTab="2"/>
  </bookViews>
  <sheets>
    <sheet name="CA SwD" sheetId="110" r:id="rId1"/>
    <sheet name="CA SwoD" sheetId="57" r:id="rId2"/>
    <sheet name="CA Total" sheetId="6" r:id="rId3"/>
  </sheets>
  <definedNames>
    <definedName name="AK">#REF!</definedName>
    <definedName name="AL">#REF!</definedName>
    <definedName name="AR">#REF!</definedName>
    <definedName name="AZ">#REF!</definedName>
    <definedName name="CA">'CA Total'!$A$6:$AB$39</definedName>
    <definedName name="CO">#REF!</definedName>
    <definedName name="CT">#REF!</definedName>
    <definedName name="DC">#REF!</definedName>
    <definedName name="DE">#REF!</definedName>
    <definedName name="FL">#REF!</definedName>
    <definedName name="GA">#REF!</definedName>
    <definedName name="HI">#REF!</definedName>
    <definedName name="IA">#REF!</definedName>
    <definedName name="ID">#REF!</definedName>
    <definedName name="IL">#REF!</definedName>
    <definedName name="IN">#REF!</definedName>
    <definedName name="KS">#REF!</definedName>
    <definedName name="KY">#REF!</definedName>
    <definedName name="LA">#REF!</definedName>
    <definedName name="MA">#REF!</definedName>
    <definedName name="MD">#REF!</definedName>
    <definedName name="ME">#REF!</definedName>
    <definedName name="MI">#REF!</definedName>
    <definedName name="MN">#REF!</definedName>
    <definedName name="MO">#REF!</definedName>
    <definedName name="MS">#REF!</definedName>
    <definedName name="MT">#REF!</definedName>
    <definedName name="NC">#REF!</definedName>
    <definedName name="ND">#REF!</definedName>
    <definedName name="NE">#REF!</definedName>
    <definedName name="NH">#REF!</definedName>
    <definedName name="NJ">#REF!</definedName>
    <definedName name="NM">#REF!</definedName>
    <definedName name="NV">#REF!</definedName>
    <definedName name="NY">#REF!</definedName>
    <definedName name="OH">#REF!</definedName>
    <definedName name="OK">#REF!</definedName>
    <definedName name="OR">#REF!</definedName>
    <definedName name="PA">#REF!</definedName>
    <definedName name="_xlnm.Print_Area" localSheetId="0">'CA SwD'!$B$1:$AB$48</definedName>
    <definedName name="_xlnm.Print_Area" localSheetId="1">'CA SwoD'!$B$1:$X$44</definedName>
    <definedName name="RI">#REF!</definedName>
    <definedName name="SC">#REF!</definedName>
    <definedName name="SD">#REF!</definedName>
    <definedName name="TN">#REF!</definedName>
    <definedName name="TX">#REF!</definedName>
    <definedName name="US">#REF!</definedName>
    <definedName name="UT">#REF!</definedName>
    <definedName name="VA">#REF!</definedName>
    <definedName name="VT">#REF!</definedName>
    <definedName name="WA">#REF!</definedName>
    <definedName name="WI">#REF!</definedName>
    <definedName name="WV">#REF!</definedName>
    <definedName name="WY">#REF!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M48" i="110" l="1"/>
  <c r="K48" i="110"/>
  <c r="I48" i="110"/>
  <c r="G48" i="110"/>
  <c r="E48" i="110"/>
  <c r="B45" i="110"/>
  <c r="B44" i="110"/>
  <c r="B2" i="110"/>
  <c r="M48" i="57"/>
  <c r="K48" i="57"/>
  <c r="I48" i="57"/>
  <c r="G48" i="57"/>
  <c r="E48" i="57"/>
  <c r="B41" i="57"/>
  <c r="B2" i="57"/>
  <c r="M48" i="6"/>
  <c r="K48" i="6"/>
  <c r="I48" i="6"/>
  <c r="G48" i="6"/>
  <c r="E48" i="6"/>
  <c r="B45" i="6"/>
  <c r="B44" i="6"/>
  <c r="B2" i="6"/>
</calcChain>
</file>

<file path=xl/sharedStrings.xml><?xml version="1.0" encoding="utf-8"?>
<sst xmlns="http://schemas.openxmlformats.org/spreadsheetml/2006/main" count="473" uniqueCount="54">
  <si>
    <t>Gender</t>
  </si>
  <si>
    <t>Disciplinary Actions</t>
  </si>
  <si>
    <t>Male</t>
  </si>
  <si>
    <t>Corporal punishment</t>
  </si>
  <si>
    <t>Female</t>
  </si>
  <si>
    <t>Total</t>
  </si>
  <si>
    <t>One or more in-school suspensions</t>
  </si>
  <si>
    <t>Only one out-of-school suspension</t>
  </si>
  <si>
    <t>More than one out-of-school suspension</t>
  </si>
  <si>
    <t>One or more out-of-school suspensions</t>
  </si>
  <si>
    <t>Expulsions with educational services</t>
  </si>
  <si>
    <t>Expulsions without educational services</t>
  </si>
  <si>
    <t>Expulsions with or without educational services</t>
  </si>
  <si>
    <t>Expulsions under zero-tolerance policies</t>
  </si>
  <si>
    <t>Referral to law enforcement</t>
  </si>
  <si>
    <t>School-related arrests</t>
  </si>
  <si>
    <t>California</t>
  </si>
  <si>
    <t>Discipline</t>
  </si>
  <si>
    <t>Students With and Without Disabilities</t>
  </si>
  <si>
    <t>Students With Disabilities Served Only Under Section 504</t>
  </si>
  <si>
    <t>Students Without Disabilities and With Disabilities Served Under IDEA</t>
  </si>
  <si>
    <r>
      <t>Race/Ethnicity of Students Without Disabilities and Those With Disabilities Served Under IDEA</t>
    </r>
    <r>
      <rPr>
        <b/>
        <vertAlign val="superscript"/>
        <sz val="10"/>
        <rFont val="Arial"/>
      </rPr>
      <t>1</t>
    </r>
  </si>
  <si>
    <t>English Language Learners With and Without Disabilities</t>
  </si>
  <si>
    <r>
      <t>Number of Schools</t>
    </r>
    <r>
      <rPr>
        <b/>
        <sz val="10"/>
        <color indexed="9"/>
        <rFont val="Arial"/>
      </rPr>
      <t>a</t>
    </r>
  </si>
  <si>
    <t xml:space="preserve">Percent of Schools Reporting </t>
  </si>
  <si>
    <t>American Indian or
Alaska Native</t>
  </si>
  <si>
    <t>Asian</t>
  </si>
  <si>
    <t>Hispanic or Latino of any race</t>
  </si>
  <si>
    <t>Black or African American</t>
  </si>
  <si>
    <t>White</t>
  </si>
  <si>
    <t>Native Hawaiian or Other Pacific Islander</t>
  </si>
  <si>
    <t>Two or more races</t>
  </si>
  <si>
    <t>Number</t>
  </si>
  <si>
    <r>
      <t>Percent</t>
    </r>
    <r>
      <rPr>
        <b/>
        <vertAlign val="superscript"/>
        <sz val="10"/>
        <rFont val="Arial"/>
      </rPr>
      <t>2</t>
    </r>
  </si>
  <si>
    <t>Percent </t>
  </si>
  <si>
    <r>
      <rPr>
        <vertAlign val="superscript"/>
        <sz val="10"/>
        <rFont val="Arial"/>
        <family val="2"/>
      </rPr>
      <t>1</t>
    </r>
    <r>
      <rPr>
        <sz val="10"/>
        <rFont val="Arial"/>
        <family val="2"/>
      </rPr>
      <t xml:space="preserve"> Data by race/ethnicity were collected only for students without disabilities and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</si>
  <si>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without disabilities and students with disabilities served under IDEA.</t>
  </si>
  <si>
    <r>
      <rPr>
        <vertAlign val="superscript"/>
        <sz val="10"/>
        <rFont val="Arial"/>
        <family val="2"/>
      </rPr>
      <t>2</t>
    </r>
    <r>
      <rPr>
        <sz val="10"/>
        <rFont val="Arial"/>
        <family val="2"/>
      </rPr>
      <t xml:space="preserve"> Percentage over all public school students without disabilities and students with disabilities (both served under IDEA and served solely under Section 504).</t>
    </r>
  </si>
  <si>
    <t xml:space="preserve">            The ‘1-3’ reference indicates that the data have been suppressed based on the schools’ reported n-size, and that the midpoint was used to calculate the total.</t>
  </si>
  <si>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</si>
  <si>
    <t xml:space="preserve">1-3 </t>
  </si>
  <si>
    <t>Students Without Disabilities</t>
  </si>
  <si>
    <t>Race/Ethnicity of Students Without Disabilities</t>
  </si>
  <si>
    <t xml:space="preserve">English Language Learners Without Disabilities </t>
  </si>
  <si>
    <t>Percent</t>
  </si>
  <si>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</si>
  <si>
    <t>Students With Disabilities</t>
  </si>
  <si>
    <t>Students  With Disabilities Served Under  IDEA</t>
  </si>
  <si>
    <r>
      <t>Race/Ethnicity of Students With Disabilities Served Under IDEA</t>
    </r>
    <r>
      <rPr>
        <b/>
        <vertAlign val="superscript"/>
        <sz val="10"/>
        <rFont val="Arial"/>
      </rPr>
      <t>1</t>
    </r>
  </si>
  <si>
    <t xml:space="preserve">English Language Learners With Disabilities </t>
  </si>
  <si>
    <r>
      <rPr>
        <vertAlign val="superscript"/>
        <sz val="10"/>
        <rFont val="Arial"/>
        <family val="2"/>
      </rPr>
      <t>1</t>
    </r>
    <r>
      <rPr>
        <sz val="10"/>
        <rFont val="Arial"/>
        <family val="2"/>
      </rPr>
      <t xml:space="preserve"> Discipline data by race/ethnicity were collected only for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</si>
  <si>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 disabilities served under IDEA.</t>
  </si>
  <si>
    <r>
      <rPr>
        <vertAlign val="superscript"/>
        <sz val="10"/>
        <rFont val="Arial"/>
        <family val="2"/>
      </rPr>
      <t>2</t>
    </r>
    <r>
      <rPr>
        <sz val="10"/>
        <rFont val="Arial"/>
        <family val="2"/>
      </rPr>
      <t xml:space="preserve"> Percentage denominator is the total number of public school students with disabilities (i.e., students with disabilities served under IDEA and students with disabilities served solely under Section 504).</t>
    </r>
  </si>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</sst>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_)"/>
    <numFmt numFmtId="165" formatCode="#,##0.0_)"/>
  </numFmts>
  <fonts count="24" x14ac:knownFonts="1">
    <font>
      <sz val="11"/>
      <color theme="1"/>
      <name val="Calibri"/>
      <family val="2"/>
      <scheme val="minor"/>
    </font>
    <font>
      <sz val="10"/>
      <name val="MS Sans Serif"/>
      <family val="2"/>
    </font>
    <font>
      <b/>
      <sz val="11"/>
      <name val="Arial"/>
    </font>
    <font>
      <sz val="10"/>
      <name val="Arial"/>
      <family val="2"/>
    </font>
    <font>
      <sz val="11"/>
      <name val="Arial"/>
    </font>
    <font>
      <b/>
      <sz val="14"/>
      <name val="Arial"/>
    </font>
    <font>
      <b/>
      <sz val="10"/>
      <name val="Arial"/>
      <family val="2"/>
    </font>
    <font>
      <sz val="14"/>
      <name val="Arial"/>
    </font>
    <font>
      <b/>
      <vertAlign val="superscript"/>
      <sz val="10"/>
      <name val="Arial"/>
    </font>
    <font>
      <b/>
      <sz val="10"/>
      <color indexed="9"/>
      <name val="Arial"/>
    </font>
    <font>
      <vertAlign val="superscript"/>
      <sz val="10"/>
      <name val="Arial"/>
      <family val="2"/>
    </font>
    <font>
      <u/>
      <sz val="10"/>
      <color indexed="56"/>
      <name val="Arial"/>
    </font>
    <font>
      <sz val="8"/>
      <name val="Calibri"/>
      <family val="2"/>
    </font>
    <font>
      <sz val="11"/>
      <color theme="1"/>
      <name val="Calibri"/>
      <family val="2"/>
      <scheme val="minor"/>
    </font>
    <font>
      <sz val="10"/>
      <color theme="1"/>
      <name val="Arial Narrow"/>
      <family val="2"/>
    </font>
    <font>
      <sz val="10"/>
      <color theme="0"/>
      <name val="Arial"/>
    </font>
    <font>
      <sz val="11"/>
      <color theme="0"/>
      <name val="Arial"/>
    </font>
    <font>
      <sz val="14"/>
      <color theme="0"/>
      <name val="Arial"/>
    </font>
    <font>
      <sz val="10"/>
      <color theme="1"/>
      <name val="Arial"/>
    </font>
    <font>
      <sz val="11"/>
      <color theme="0"/>
      <name val="Calibri"/>
      <scheme val="minor"/>
    </font>
    <font>
      <sz val="10"/>
      <color theme="0" tint="-0.499984740745262"/>
      <name val="Arial"/>
      <family val="2"/>
    </font>
    <font>
      <sz val="11"/>
      <color theme="0" tint="-0.499984740745262"/>
      <name val="Calibri"/>
      <family val="2"/>
      <scheme val="minor"/>
    </font>
    <font>
      <b/>
      <sz val="11"/>
      <color theme="0" tint="-0.499984740745262"/>
      <name val="Calibri"/>
      <scheme val="minor"/>
    </font>
    <font>
      <b/>
      <sz val="10"/>
      <color theme="0"/>
      <name val="Arial"/>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57">
    <border>
      <left/>
      <right/>
      <top/>
      <bottom/>
      <diagonal/>
    </border>
    <border>
      <left/>
      <right/>
      <top style="medium">
        <color auto="1"/>
      </top>
      <bottom/>
      <diagonal/>
    </border>
    <border>
      <left style="thin">
        <color auto="1"/>
      </left>
      <right style="thin">
        <color auto="1"/>
      </right>
      <top style="medium">
        <color auto="1"/>
      </top>
      <bottom/>
      <diagonal/>
    </border>
    <border>
      <left style="thin">
        <color auto="1"/>
      </left>
      <right style="hair">
        <color auto="1"/>
      </right>
      <top/>
      <bottom/>
      <diagonal/>
    </border>
    <border>
      <left style="hair">
        <color auto="1"/>
      </left>
      <right/>
      <top/>
      <bottom/>
      <diagonal/>
    </border>
    <border>
      <left style="thin">
        <color auto="1"/>
      </left>
      <right style="thin">
        <color auto="1"/>
      </right>
      <top/>
      <bottom/>
      <diagonal/>
    </border>
    <border>
      <left/>
      <right/>
      <top/>
      <bottom style="thin">
        <color auto="1"/>
      </bottom>
      <diagonal/>
    </border>
    <border>
      <left style="thin">
        <color auto="1"/>
      </left>
      <right style="thin">
        <color auto="1"/>
      </right>
      <top style="hair">
        <color auto="1"/>
      </top>
      <bottom style="thin">
        <color auto="1"/>
      </bottom>
      <diagonal/>
    </border>
    <border>
      <left style="thin">
        <color auto="1"/>
      </left>
      <right style="hair">
        <color auto="1"/>
      </right>
      <top style="hair">
        <color auto="1"/>
      </top>
      <bottom style="thin">
        <color auto="1"/>
      </bottom>
      <diagonal/>
    </border>
    <border>
      <left style="hair">
        <color auto="1"/>
      </left>
      <right/>
      <top style="hair">
        <color auto="1"/>
      </top>
      <bottom style="thin">
        <color auto="1"/>
      </bottom>
      <diagonal/>
    </border>
    <border>
      <left style="thin">
        <color auto="1"/>
      </left>
      <right style="thin">
        <color auto="1"/>
      </right>
      <top/>
      <bottom style="hair">
        <color auto="1"/>
      </bottom>
      <diagonal/>
    </border>
    <border>
      <left style="thin">
        <color auto="1"/>
      </left>
      <right style="thin">
        <color auto="1"/>
      </right>
      <top style="thin">
        <color auto="1"/>
      </top>
      <bottom/>
      <diagonal/>
    </border>
    <border>
      <left/>
      <right/>
      <top/>
      <bottom style="medium">
        <color auto="1"/>
      </bottom>
      <diagonal/>
    </border>
    <border>
      <left style="thin">
        <color auto="1"/>
      </left>
      <right style="thin">
        <color auto="1"/>
      </right>
      <top/>
      <bottom style="medium">
        <color auto="1"/>
      </bottom>
      <diagonal/>
    </border>
    <border>
      <left style="thin">
        <color auto="1"/>
      </left>
      <right style="hair">
        <color auto="1"/>
      </right>
      <top style="hair">
        <color auto="1"/>
      </top>
      <bottom style="medium">
        <color auto="1"/>
      </bottom>
      <diagonal/>
    </border>
    <border>
      <left style="hair">
        <color auto="1"/>
      </left>
      <right/>
      <top style="hair">
        <color auto="1"/>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hair">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bottom style="medium">
        <color auto="1"/>
      </bottom>
      <diagonal/>
    </border>
    <border>
      <left style="hair">
        <color auto="1"/>
      </left>
      <right/>
      <top/>
      <bottom style="medium">
        <color auto="1"/>
      </bottom>
      <diagonal/>
    </border>
    <border>
      <left style="thin">
        <color auto="1"/>
      </left>
      <right/>
      <top style="medium">
        <color auto="1"/>
      </top>
      <bottom/>
      <diagonal/>
    </border>
    <border>
      <left/>
      <right style="thin">
        <color auto="1"/>
      </right>
      <top/>
      <bottom/>
      <diagonal/>
    </border>
    <border>
      <left style="thin">
        <color auto="1"/>
      </left>
      <right/>
      <top/>
      <bottom/>
      <diagonal/>
    </border>
    <border>
      <left/>
      <right style="hair">
        <color auto="1"/>
      </right>
      <top/>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right style="hair">
        <color auto="1"/>
      </right>
      <top style="hair">
        <color auto="1"/>
      </top>
      <bottom style="thin">
        <color auto="1"/>
      </bottom>
      <diagonal/>
    </border>
    <border>
      <left/>
      <right/>
      <top style="hair">
        <color auto="1"/>
      </top>
      <bottom style="thin">
        <color auto="1"/>
      </bottom>
      <diagonal/>
    </border>
    <border>
      <left style="thin">
        <color auto="1"/>
      </left>
      <right/>
      <top style="hair">
        <color auto="1"/>
      </top>
      <bottom style="medium">
        <color auto="1"/>
      </bottom>
      <diagonal/>
    </border>
    <border>
      <left/>
      <right style="thin">
        <color auto="1"/>
      </right>
      <top style="hair">
        <color auto="1"/>
      </top>
      <bottom style="medium">
        <color auto="1"/>
      </bottom>
      <diagonal/>
    </border>
    <border>
      <left/>
      <right style="hair">
        <color auto="1"/>
      </right>
      <top style="hair">
        <color auto="1"/>
      </top>
      <bottom style="medium">
        <color auto="1"/>
      </bottom>
      <diagonal/>
    </border>
    <border>
      <left/>
      <right/>
      <top style="hair">
        <color auto="1"/>
      </top>
      <bottom style="medium">
        <color auto="1"/>
      </bottom>
      <diagonal/>
    </border>
    <border>
      <left/>
      <right style="thin">
        <color auto="1"/>
      </right>
      <top style="medium">
        <color auto="1"/>
      </top>
      <bottom/>
      <diagonal/>
    </border>
    <border>
      <left/>
      <right style="hair">
        <color auto="1"/>
      </right>
      <top style="medium">
        <color auto="1"/>
      </top>
      <bottom/>
      <diagonal/>
    </border>
    <border>
      <left style="hair">
        <color auto="1"/>
      </left>
      <right/>
      <top style="medium">
        <color auto="1"/>
      </top>
      <bottom/>
      <diagonal/>
    </border>
    <border>
      <left style="thin">
        <color auto="1"/>
      </left>
      <right style="hair">
        <color auto="1"/>
      </right>
      <top style="medium">
        <color auto="1"/>
      </top>
      <bottom/>
      <diagonal/>
    </border>
    <border>
      <left style="thin">
        <color auto="1"/>
      </left>
      <right style="hair">
        <color auto="1"/>
      </right>
      <top style="thin">
        <color auto="1"/>
      </top>
      <bottom/>
      <diagonal/>
    </border>
    <border>
      <left style="hair">
        <color auto="1"/>
      </left>
      <right/>
      <top style="thin">
        <color auto="1"/>
      </top>
      <bottom/>
      <diagonal/>
    </border>
    <border>
      <left style="thin">
        <color auto="1"/>
      </left>
      <right/>
      <top/>
      <bottom style="hair">
        <color auto="1"/>
      </bottom>
      <diagonal/>
    </border>
    <border>
      <left/>
      <right style="thin">
        <color auto="1"/>
      </right>
      <top/>
      <bottom style="hair">
        <color auto="1"/>
      </bottom>
      <diagonal/>
    </border>
    <border>
      <left/>
      <right style="hair">
        <color auto="1"/>
      </right>
      <top/>
      <bottom style="hair">
        <color auto="1"/>
      </bottom>
      <diagonal/>
    </border>
    <border>
      <left/>
      <right/>
      <top/>
      <bottom style="hair">
        <color auto="1"/>
      </bottom>
      <diagonal/>
    </border>
    <border>
      <left style="hair">
        <color auto="1"/>
      </left>
      <right/>
      <top/>
      <bottom style="hair">
        <color auto="1"/>
      </bottom>
      <diagonal/>
    </border>
    <border>
      <left style="thin">
        <color auto="1"/>
      </left>
      <right style="hair">
        <color auto="1"/>
      </right>
      <top/>
      <bottom style="hair">
        <color auto="1"/>
      </bottom>
      <diagonal/>
    </border>
    <border>
      <left/>
      <right style="hair">
        <color auto="1"/>
      </right>
      <top/>
      <bottom style="medium">
        <color auto="1"/>
      </bottom>
      <diagonal/>
    </border>
    <border>
      <left style="thin">
        <color auto="1"/>
      </left>
      <right/>
      <top style="thin">
        <color auto="1"/>
      </top>
      <bottom style="thin">
        <color auto="1"/>
      </bottom>
      <diagonal/>
    </border>
    <border>
      <left/>
      <right style="hair">
        <color auto="1"/>
      </right>
      <top style="thin">
        <color auto="1"/>
      </top>
      <bottom style="thin">
        <color auto="1"/>
      </bottom>
      <diagonal/>
    </border>
    <border>
      <left/>
      <right/>
      <top style="thin">
        <color auto="1"/>
      </top>
      <bottom style="thin">
        <color auto="1"/>
      </bottom>
      <diagonal/>
    </border>
    <border>
      <left style="hair">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s>
  <cellStyleXfs count="5">
    <xf numFmtId="0" fontId="0" fillId="0" borderId="0"/>
    <xf numFmtId="0" fontId="1" fillId="0" borderId="0"/>
    <xf numFmtId="0" fontId="13" fillId="0" borderId="0"/>
    <xf numFmtId="0" fontId="1" fillId="0" borderId="0"/>
    <xf numFmtId="0" fontId="14" fillId="0" borderId="0"/>
  </cellStyleXfs>
  <cellXfs count="186">
    <xf numFmtId="0" fontId="0" fillId="0" borderId="0" xfId="0"/>
    <xf numFmtId="0" fontId="15" fillId="0" borderId="0" xfId="1" applyFont="1" applyFill="1"/>
    <xf numFmtId="37" fontId="3" fillId="2" borderId="1" xfId="3" applyNumberFormat="1" applyFont="1" applyFill="1" applyBorder="1" applyAlignment="1">
      <alignment horizontal="left" vertical="center"/>
    </xf>
    <xf numFmtId="37" fontId="3" fillId="2" borderId="2" xfId="3" applyNumberFormat="1" applyFont="1" applyFill="1" applyBorder="1" applyAlignment="1">
      <alignment horizontal="left" vertical="center"/>
    </xf>
    <xf numFmtId="37" fontId="3" fillId="2" borderId="3" xfId="1" applyNumberFormat="1" applyFont="1" applyFill="1" applyBorder="1"/>
    <xf numFmtId="165" fontId="3" fillId="2" borderId="4" xfId="2" applyNumberFormat="1" applyFont="1" applyFill="1" applyBorder="1"/>
    <xf numFmtId="0" fontId="3" fillId="0" borderId="0" xfId="1" applyFont="1" applyFill="1"/>
    <xf numFmtId="37" fontId="3" fillId="2" borderId="0" xfId="3" applyNumberFormat="1" applyFont="1" applyFill="1" applyBorder="1" applyAlignment="1">
      <alignment horizontal="left" vertical="center"/>
    </xf>
    <xf numFmtId="37" fontId="3" fillId="2" borderId="5" xfId="3" applyNumberFormat="1" applyFont="1" applyFill="1" applyBorder="1" applyAlignment="1">
      <alignment horizontal="left" vertical="center"/>
    </xf>
    <xf numFmtId="37" fontId="3" fillId="2" borderId="6" xfId="3" applyNumberFormat="1" applyFont="1" applyFill="1" applyBorder="1" applyAlignment="1">
      <alignment horizontal="left" vertical="center"/>
    </xf>
    <xf numFmtId="37" fontId="3" fillId="2" borderId="7" xfId="3" applyNumberFormat="1" applyFont="1" applyFill="1" applyBorder="1" applyAlignment="1">
      <alignment horizontal="left" vertical="center"/>
    </xf>
    <xf numFmtId="37" fontId="3" fillId="2" borderId="8" xfId="1" applyNumberFormat="1" applyFont="1" applyFill="1" applyBorder="1"/>
    <xf numFmtId="165" fontId="3" fillId="2" borderId="9" xfId="2" applyNumberFormat="1" applyFont="1" applyFill="1" applyBorder="1"/>
    <xf numFmtId="37" fontId="3" fillId="0" borderId="0" xfId="3" applyNumberFormat="1" applyFont="1" applyFill="1" applyBorder="1" applyAlignment="1">
      <alignment horizontal="left" vertical="center"/>
    </xf>
    <xf numFmtId="37" fontId="3" fillId="0" borderId="5" xfId="3" applyNumberFormat="1" applyFont="1" applyFill="1" applyBorder="1" applyAlignment="1">
      <alignment horizontal="left" vertical="center"/>
    </xf>
    <xf numFmtId="37" fontId="3" fillId="0" borderId="3" xfId="1" applyNumberFormat="1" applyFont="1" applyFill="1" applyBorder="1"/>
    <xf numFmtId="165" fontId="3" fillId="0" borderId="4" xfId="2" applyNumberFormat="1" applyFont="1" applyFill="1" applyBorder="1"/>
    <xf numFmtId="37" fontId="3" fillId="0" borderId="10" xfId="3" applyNumberFormat="1" applyFont="1" applyFill="1" applyBorder="1" applyAlignment="1">
      <alignment horizontal="left" vertical="center"/>
    </xf>
    <xf numFmtId="37" fontId="3" fillId="0" borderId="6" xfId="3" applyNumberFormat="1" applyFont="1" applyFill="1" applyBorder="1" applyAlignment="1">
      <alignment horizontal="left" vertical="center"/>
    </xf>
    <xf numFmtId="37" fontId="3" fillId="0" borderId="7" xfId="3" applyNumberFormat="1" applyFont="1" applyFill="1" applyBorder="1" applyAlignment="1">
      <alignment horizontal="left" vertical="center"/>
    </xf>
    <xf numFmtId="37" fontId="3" fillId="0" borderId="8" xfId="1" applyNumberFormat="1" applyFont="1" applyFill="1" applyBorder="1"/>
    <xf numFmtId="165" fontId="3" fillId="0" borderId="9" xfId="2" applyNumberFormat="1" applyFont="1" applyFill="1" applyBorder="1"/>
    <xf numFmtId="37" fontId="3" fillId="2" borderId="10" xfId="3" applyNumberFormat="1" applyFont="1" applyFill="1" applyBorder="1" applyAlignment="1">
      <alignment horizontal="left" vertical="center"/>
    </xf>
    <xf numFmtId="37" fontId="3" fillId="2" borderId="11" xfId="3" applyNumberFormat="1" applyFont="1" applyFill="1" applyBorder="1" applyAlignment="1">
      <alignment horizontal="left" vertical="center"/>
    </xf>
    <xf numFmtId="37" fontId="3" fillId="2" borderId="12" xfId="3" applyNumberFormat="1" applyFont="1" applyFill="1" applyBorder="1" applyAlignment="1">
      <alignment horizontal="left" vertical="center"/>
    </xf>
    <xf numFmtId="37" fontId="3" fillId="2" borderId="13" xfId="3" applyNumberFormat="1" applyFont="1" applyFill="1" applyBorder="1" applyAlignment="1">
      <alignment horizontal="left" vertical="center"/>
    </xf>
    <xf numFmtId="37" fontId="3" fillId="2" borderId="14" xfId="1" applyNumberFormat="1" applyFont="1" applyFill="1" applyBorder="1"/>
    <xf numFmtId="165" fontId="3" fillId="2" borderId="15" xfId="2" applyNumberFormat="1" applyFont="1" applyFill="1" applyBorder="1"/>
    <xf numFmtId="0" fontId="16" fillId="0" borderId="0" xfId="2" applyFont="1"/>
    <xf numFmtId="0" fontId="4" fillId="0" borderId="0" xfId="1" applyFont="1" applyFill="1"/>
    <xf numFmtId="1" fontId="4" fillId="0" borderId="0" xfId="4" applyNumberFormat="1" applyFont="1" applyAlignment="1">
      <alignment wrapText="1"/>
    </xf>
    <xf numFmtId="1" fontId="4" fillId="0" borderId="0" xfId="4" applyNumberFormat="1" applyFont="1" applyBorder="1" applyAlignment="1">
      <alignment wrapText="1"/>
    </xf>
    <xf numFmtId="0" fontId="4" fillId="0" borderId="0" xfId="2" applyFont="1" applyBorder="1"/>
    <xf numFmtId="0" fontId="4" fillId="0" borderId="0" xfId="2" applyFont="1"/>
    <xf numFmtId="0" fontId="17" fillId="0" borderId="0" xfId="2" applyFont="1" applyAlignment="1">
      <alignment horizontal="left"/>
    </xf>
    <xf numFmtId="0" fontId="5" fillId="0" borderId="0" xfId="4" applyFont="1" applyAlignment="1">
      <alignment horizontal="left"/>
    </xf>
    <xf numFmtId="0" fontId="6" fillId="0" borderId="0" xfId="4" applyFont="1" applyAlignment="1">
      <alignment horizontal="left"/>
    </xf>
    <xf numFmtId="0" fontId="5" fillId="0" borderId="0" xfId="4" applyFont="1" applyAlignment="1">
      <alignment horizontal="right" wrapText="1"/>
    </xf>
    <xf numFmtId="0" fontId="7" fillId="0" borderId="0" xfId="2" applyFont="1" applyBorder="1" applyAlignment="1">
      <alignment horizontal="right"/>
    </xf>
    <xf numFmtId="0" fontId="7" fillId="0" borderId="0" xfId="2" applyFont="1" applyAlignment="1">
      <alignment horizontal="left"/>
    </xf>
    <xf numFmtId="0" fontId="2" fillId="0" borderId="12" xfId="4" applyFont="1" applyBorder="1"/>
    <xf numFmtId="1" fontId="4" fillId="0" borderId="12" xfId="4" applyNumberFormat="1" applyFont="1" applyBorder="1" applyAlignment="1">
      <alignment wrapText="1"/>
    </xf>
    <xf numFmtId="1" fontId="3" fillId="0" borderId="12" xfId="4" applyNumberFormat="1" applyFont="1" applyBorder="1" applyAlignment="1">
      <alignment wrapText="1"/>
    </xf>
    <xf numFmtId="0" fontId="3" fillId="0" borderId="0" xfId="2" applyFont="1" applyBorder="1"/>
    <xf numFmtId="0" fontId="3" fillId="0" borderId="0" xfId="2" applyFont="1"/>
    <xf numFmtId="0" fontId="15" fillId="0" borderId="0" xfId="2" applyFont="1" applyFill="1" applyAlignment="1"/>
    <xf numFmtId="0" fontId="3" fillId="0" borderId="0" xfId="2" applyFont="1" applyFill="1" applyAlignment="1"/>
    <xf numFmtId="37" fontId="6" fillId="0" borderId="16" xfId="0" applyNumberFormat="1" applyFont="1" applyBorder="1" applyAlignment="1"/>
    <xf numFmtId="37" fontId="6" fillId="0" borderId="13" xfId="0" applyNumberFormat="1" applyFont="1" applyBorder="1" applyAlignment="1"/>
    <xf numFmtId="1" fontId="6" fillId="0" borderId="17" xfId="3" applyNumberFormat="1" applyFont="1" applyFill="1" applyBorder="1" applyAlignment="1">
      <alignment horizontal="right" wrapText="1"/>
    </xf>
    <xf numFmtId="1" fontId="6" fillId="0" borderId="16" xfId="3" applyNumberFormat="1" applyFont="1" applyFill="1" applyBorder="1" applyAlignment="1">
      <alignment horizontal="right" wrapText="1"/>
    </xf>
    <xf numFmtId="1" fontId="6" fillId="0" borderId="18" xfId="0" applyNumberFormat="1" applyFont="1" applyBorder="1" applyAlignment="1">
      <alignment horizontal="right" wrapText="1"/>
    </xf>
    <xf numFmtId="1" fontId="6" fillId="0" borderId="12" xfId="3" applyNumberFormat="1" applyFont="1" applyFill="1" applyBorder="1" applyAlignment="1">
      <alignment horizontal="right" wrapText="1"/>
    </xf>
    <xf numFmtId="1" fontId="6" fillId="0" borderId="19" xfId="0" applyNumberFormat="1" applyFont="1" applyBorder="1" applyAlignment="1">
      <alignment horizontal="right" wrapText="1"/>
    </xf>
    <xf numFmtId="1" fontId="6" fillId="0" borderId="20" xfId="3" applyNumberFormat="1" applyFont="1" applyFill="1" applyBorder="1" applyAlignment="1">
      <alignment wrapText="1"/>
    </xf>
    <xf numFmtId="1" fontId="6" fillId="0" borderId="21" xfId="3" applyNumberFormat="1" applyFont="1" applyFill="1" applyBorder="1" applyAlignment="1">
      <alignment wrapText="1"/>
    </xf>
    <xf numFmtId="0" fontId="3" fillId="0" borderId="0" xfId="2" quotePrefix="1" applyFont="1" applyFill="1"/>
    <xf numFmtId="0" fontId="3" fillId="0" borderId="0" xfId="2" applyFont="1" applyFill="1"/>
    <xf numFmtId="0" fontId="3" fillId="0" borderId="0" xfId="2" applyFont="1" applyFill="1" applyBorder="1"/>
    <xf numFmtId="0" fontId="3" fillId="0" borderId="0" xfId="1" applyFont="1" applyFill="1" applyBorder="1"/>
    <xf numFmtId="0" fontId="4" fillId="0" borderId="0" xfId="1" applyFont="1"/>
    <xf numFmtId="0" fontId="3" fillId="0" borderId="0" xfId="2" quotePrefix="1" applyFont="1" applyFill="1" applyAlignment="1">
      <alignment horizontal="left"/>
    </xf>
    <xf numFmtId="0" fontId="15" fillId="3" borderId="0" xfId="2" applyFont="1" applyFill="1" applyBorder="1"/>
    <xf numFmtId="0" fontId="18" fillId="0" borderId="0" xfId="2" applyFont="1"/>
    <xf numFmtId="0" fontId="3" fillId="0" borderId="0" xfId="1" applyFont="1"/>
    <xf numFmtId="0" fontId="4" fillId="3" borderId="0" xfId="2" applyFont="1" applyFill="1" applyBorder="1"/>
    <xf numFmtId="0" fontId="4" fillId="3" borderId="0" xfId="1" applyFont="1" applyFill="1" applyBorder="1"/>
    <xf numFmtId="164" fontId="3" fillId="2" borderId="22" xfId="2" applyNumberFormat="1" applyFont="1" applyFill="1" applyBorder="1" applyAlignment="1">
      <alignment horizontal="right"/>
    </xf>
    <xf numFmtId="165" fontId="3" fillId="2" borderId="23" xfId="2" applyNumberFormat="1" applyFont="1" applyFill="1" applyBorder="1" applyAlignment="1">
      <alignment horizontal="right"/>
    </xf>
    <xf numFmtId="164" fontId="3" fillId="2" borderId="24" xfId="2" applyNumberFormat="1" applyFont="1" applyFill="1" applyBorder="1" applyAlignment="1">
      <alignment horizontal="right"/>
    </xf>
    <xf numFmtId="165" fontId="3" fillId="2" borderId="25" xfId="2" applyNumberFormat="1" applyFont="1" applyFill="1" applyBorder="1" applyAlignment="1">
      <alignment horizontal="right"/>
    </xf>
    <xf numFmtId="164" fontId="3" fillId="2" borderId="0" xfId="2" applyNumberFormat="1" applyFont="1" applyFill="1" applyBorder="1" applyAlignment="1">
      <alignment horizontal="right"/>
    </xf>
    <xf numFmtId="164" fontId="3" fillId="2" borderId="4" xfId="2" applyNumberFormat="1" applyFont="1" applyFill="1" applyBorder="1" applyAlignment="1">
      <alignment horizontal="right"/>
    </xf>
    <xf numFmtId="165" fontId="3" fillId="2" borderId="0" xfId="2" applyNumberFormat="1" applyFont="1" applyFill="1" applyBorder="1" applyAlignment="1">
      <alignment horizontal="right"/>
    </xf>
    <xf numFmtId="164" fontId="3" fillId="2" borderId="26" xfId="2" applyNumberFormat="1" applyFont="1" applyFill="1" applyBorder="1" applyAlignment="1">
      <alignment horizontal="right"/>
    </xf>
    <xf numFmtId="165" fontId="3" fillId="2" borderId="27" xfId="2" applyNumberFormat="1" applyFont="1" applyFill="1" applyBorder="1" applyAlignment="1">
      <alignment horizontal="right"/>
    </xf>
    <xf numFmtId="165" fontId="3" fillId="2" borderId="28" xfId="2" applyNumberFormat="1" applyFont="1" applyFill="1" applyBorder="1" applyAlignment="1">
      <alignment horizontal="right"/>
    </xf>
    <xf numFmtId="164" fontId="3" fillId="2" borderId="29" xfId="2" applyNumberFormat="1" applyFont="1" applyFill="1" applyBorder="1" applyAlignment="1">
      <alignment horizontal="right"/>
    </xf>
    <xf numFmtId="164" fontId="3" fillId="2" borderId="9" xfId="2" applyNumberFormat="1" applyFont="1" applyFill="1" applyBorder="1" applyAlignment="1">
      <alignment horizontal="right"/>
    </xf>
    <xf numFmtId="165" fontId="3" fillId="2" borderId="29" xfId="2" applyNumberFormat="1" applyFont="1" applyFill="1" applyBorder="1" applyAlignment="1">
      <alignment horizontal="right"/>
    </xf>
    <xf numFmtId="164" fontId="3" fillId="0" borderId="24" xfId="2" applyNumberFormat="1" applyFont="1" applyFill="1" applyBorder="1" applyAlignment="1">
      <alignment horizontal="right"/>
    </xf>
    <xf numFmtId="165" fontId="3" fillId="0" borderId="23" xfId="2" applyNumberFormat="1" applyFont="1" applyFill="1" applyBorder="1" applyAlignment="1">
      <alignment horizontal="right"/>
    </xf>
    <xf numFmtId="165" fontId="3" fillId="0" borderId="25" xfId="2" applyNumberFormat="1" applyFont="1" applyFill="1" applyBorder="1" applyAlignment="1">
      <alignment horizontal="right"/>
    </xf>
    <xf numFmtId="164" fontId="3" fillId="0" borderId="0" xfId="2" applyNumberFormat="1" applyFont="1" applyFill="1" applyBorder="1" applyAlignment="1">
      <alignment horizontal="right"/>
    </xf>
    <xf numFmtId="164" fontId="3" fillId="0" borderId="4" xfId="2" applyNumberFormat="1" applyFont="1" applyFill="1" applyBorder="1" applyAlignment="1">
      <alignment horizontal="right"/>
    </xf>
    <xf numFmtId="165" fontId="3" fillId="0" borderId="0" xfId="2" applyNumberFormat="1" applyFont="1" applyFill="1" applyBorder="1" applyAlignment="1">
      <alignment horizontal="right"/>
    </xf>
    <xf numFmtId="164" fontId="3" fillId="0" borderId="26" xfId="2" applyNumberFormat="1" applyFont="1" applyFill="1" applyBorder="1" applyAlignment="1">
      <alignment horizontal="right"/>
    </xf>
    <xf numFmtId="165" fontId="3" fillId="0" borderId="27" xfId="2" applyNumberFormat="1" applyFont="1" applyFill="1" applyBorder="1" applyAlignment="1">
      <alignment horizontal="right"/>
    </xf>
    <xf numFmtId="165" fontId="3" fillId="0" borderId="28" xfId="2" applyNumberFormat="1" applyFont="1" applyFill="1" applyBorder="1" applyAlignment="1">
      <alignment horizontal="right"/>
    </xf>
    <xf numFmtId="164" fontId="3" fillId="0" borderId="29" xfId="2" applyNumberFormat="1" applyFont="1" applyFill="1" applyBorder="1" applyAlignment="1">
      <alignment horizontal="right"/>
    </xf>
    <xf numFmtId="164" fontId="3" fillId="0" borderId="9" xfId="2" applyNumberFormat="1" applyFont="1" applyFill="1" applyBorder="1" applyAlignment="1">
      <alignment horizontal="right"/>
    </xf>
    <xf numFmtId="165" fontId="3" fillId="0" borderId="29" xfId="2" applyNumberFormat="1" applyFont="1" applyFill="1" applyBorder="1" applyAlignment="1">
      <alignment horizontal="right"/>
    </xf>
    <xf numFmtId="164" fontId="3" fillId="2" borderId="30" xfId="2" applyNumberFormat="1" applyFont="1" applyFill="1" applyBorder="1" applyAlignment="1">
      <alignment horizontal="right"/>
    </xf>
    <xf numFmtId="165" fontId="3" fillId="2" borderId="31" xfId="2" applyNumberFormat="1" applyFont="1" applyFill="1" applyBorder="1" applyAlignment="1">
      <alignment horizontal="right"/>
    </xf>
    <xf numFmtId="165" fontId="3" fillId="2" borderId="32" xfId="2" applyNumberFormat="1" applyFont="1" applyFill="1" applyBorder="1" applyAlignment="1">
      <alignment horizontal="right"/>
    </xf>
    <xf numFmtId="164" fontId="3" fillId="2" borderId="33" xfId="2" applyNumberFormat="1" applyFont="1" applyFill="1" applyBorder="1" applyAlignment="1">
      <alignment horizontal="right"/>
    </xf>
    <xf numFmtId="164" fontId="3" fillId="2" borderId="15" xfId="2" applyNumberFormat="1" applyFont="1" applyFill="1" applyBorder="1" applyAlignment="1">
      <alignment horizontal="right"/>
    </xf>
    <xf numFmtId="165" fontId="3" fillId="2" borderId="33" xfId="2" applyNumberFormat="1" applyFont="1" applyFill="1" applyBorder="1" applyAlignment="1">
      <alignment horizontal="right"/>
    </xf>
    <xf numFmtId="164" fontId="3" fillId="2" borderId="0" xfId="2" quotePrefix="1" applyNumberFormat="1" applyFont="1" applyFill="1" applyBorder="1" applyAlignment="1">
      <alignment horizontal="right"/>
    </xf>
    <xf numFmtId="164" fontId="3" fillId="2" borderId="4" xfId="2" quotePrefix="1" applyNumberFormat="1" applyFont="1" applyFill="1" applyBorder="1" applyAlignment="1">
      <alignment horizontal="right"/>
    </xf>
    <xf numFmtId="164" fontId="3" fillId="2" borderId="29" xfId="2" quotePrefix="1" applyNumberFormat="1" applyFont="1" applyFill="1" applyBorder="1" applyAlignment="1">
      <alignment horizontal="right"/>
    </xf>
    <xf numFmtId="164" fontId="3" fillId="2" borderId="9" xfId="2" quotePrefix="1" applyNumberFormat="1" applyFont="1" applyFill="1" applyBorder="1" applyAlignment="1">
      <alignment horizontal="right"/>
    </xf>
    <xf numFmtId="164" fontId="3" fillId="0" borderId="24" xfId="2" quotePrefix="1" applyNumberFormat="1" applyFont="1" applyFill="1" applyBorder="1" applyAlignment="1">
      <alignment horizontal="right"/>
    </xf>
    <xf numFmtId="164" fontId="3" fillId="0" borderId="0" xfId="2" quotePrefix="1" applyNumberFormat="1" applyFont="1" applyFill="1" applyBorder="1" applyAlignment="1">
      <alignment horizontal="right"/>
    </xf>
    <xf numFmtId="164" fontId="3" fillId="0" borderId="4" xfId="2" quotePrefix="1" applyNumberFormat="1" applyFont="1" applyFill="1" applyBorder="1" applyAlignment="1">
      <alignment horizontal="right"/>
    </xf>
    <xf numFmtId="164" fontId="3" fillId="0" borderId="9" xfId="2" quotePrefix="1" applyNumberFormat="1" applyFont="1" applyFill="1" applyBorder="1" applyAlignment="1">
      <alignment horizontal="right"/>
    </xf>
    <xf numFmtId="164" fontId="3" fillId="2" borderId="24" xfId="2" quotePrefix="1" applyNumberFormat="1" applyFont="1" applyFill="1" applyBorder="1" applyAlignment="1">
      <alignment horizontal="right"/>
    </xf>
    <xf numFmtId="164" fontId="3" fillId="2" borderId="26" xfId="2" quotePrefix="1" applyNumberFormat="1" applyFont="1" applyFill="1" applyBorder="1" applyAlignment="1">
      <alignment horizontal="right"/>
    </xf>
    <xf numFmtId="164" fontId="3" fillId="0" borderId="26" xfId="2" quotePrefix="1" applyNumberFormat="1" applyFont="1" applyFill="1" applyBorder="1" applyAlignment="1">
      <alignment horizontal="right"/>
    </xf>
    <xf numFmtId="164" fontId="3" fillId="2" borderId="22" xfId="2" quotePrefix="1" applyNumberFormat="1" applyFont="1" applyFill="1" applyBorder="1" applyAlignment="1">
      <alignment horizontal="right"/>
    </xf>
    <xf numFmtId="0" fontId="19" fillId="0" borderId="0" xfId="0" applyFont="1" applyAlignment="1">
      <alignment horizontal="right"/>
    </xf>
    <xf numFmtId="0" fontId="6" fillId="0" borderId="12" xfId="4" applyFont="1" applyBorder="1"/>
    <xf numFmtId="1" fontId="6" fillId="0" borderId="18" xfId="3" applyNumberFormat="1" applyFont="1" applyFill="1" applyBorder="1" applyAlignment="1">
      <alignment horizontal="right" wrapText="1"/>
    </xf>
    <xf numFmtId="1" fontId="6" fillId="0" borderId="19" xfId="3" applyNumberFormat="1" applyFont="1" applyFill="1" applyBorder="1" applyAlignment="1">
      <alignment horizontal="right" wrapText="1"/>
    </xf>
    <xf numFmtId="165" fontId="3" fillId="2" borderId="34" xfId="2" applyNumberFormat="1" applyFont="1" applyFill="1" applyBorder="1" applyAlignment="1">
      <alignment horizontal="right"/>
    </xf>
    <xf numFmtId="165" fontId="3" fillId="2" borderId="35" xfId="2" applyNumberFormat="1" applyFont="1" applyFill="1" applyBorder="1" applyAlignment="1">
      <alignment horizontal="right"/>
    </xf>
    <xf numFmtId="164" fontId="3" fillId="2" borderId="1" xfId="2" quotePrefix="1" applyNumberFormat="1" applyFont="1" applyFill="1" applyBorder="1" applyAlignment="1">
      <alignment horizontal="right"/>
    </xf>
    <xf numFmtId="164" fontId="3" fillId="2" borderId="1" xfId="2" applyNumberFormat="1" applyFont="1" applyFill="1" applyBorder="1" applyAlignment="1">
      <alignment horizontal="right"/>
    </xf>
    <xf numFmtId="164" fontId="3" fillId="2" borderId="36" xfId="2" applyNumberFormat="1" applyFont="1" applyFill="1" applyBorder="1" applyAlignment="1">
      <alignment horizontal="right"/>
    </xf>
    <xf numFmtId="165" fontId="3" fillId="2" borderId="1" xfId="2" applyNumberFormat="1" applyFont="1" applyFill="1" applyBorder="1" applyAlignment="1">
      <alignment horizontal="right"/>
    </xf>
    <xf numFmtId="37" fontId="3" fillId="2" borderId="37" xfId="1" applyNumberFormat="1" applyFont="1" applyFill="1" applyBorder="1" applyAlignment="1">
      <alignment horizontal="right"/>
    </xf>
    <xf numFmtId="165" fontId="3" fillId="2" borderId="36" xfId="2" applyNumberFormat="1" applyFont="1" applyFill="1" applyBorder="1" applyAlignment="1">
      <alignment horizontal="right"/>
    </xf>
    <xf numFmtId="37" fontId="3" fillId="2" borderId="3" xfId="1" applyNumberFormat="1" applyFont="1" applyFill="1" applyBorder="1" applyAlignment="1">
      <alignment horizontal="right"/>
    </xf>
    <xf numFmtId="165" fontId="3" fillId="2" borderId="4" xfId="2" applyNumberFormat="1" applyFont="1" applyFill="1" applyBorder="1" applyAlignment="1">
      <alignment horizontal="right"/>
    </xf>
    <xf numFmtId="37" fontId="3" fillId="2" borderId="8" xfId="1" applyNumberFormat="1" applyFont="1" applyFill="1" applyBorder="1" applyAlignment="1">
      <alignment horizontal="right"/>
    </xf>
    <xf numFmtId="165" fontId="3" fillId="2" borderId="9" xfId="2" applyNumberFormat="1" applyFont="1" applyFill="1" applyBorder="1" applyAlignment="1">
      <alignment horizontal="right"/>
    </xf>
    <xf numFmtId="37" fontId="3" fillId="0" borderId="3" xfId="1" applyNumberFormat="1" applyFont="1" applyFill="1" applyBorder="1" applyAlignment="1">
      <alignment horizontal="right"/>
    </xf>
    <xf numFmtId="165" fontId="3" fillId="0" borderId="4" xfId="2" applyNumberFormat="1" applyFont="1" applyFill="1" applyBorder="1" applyAlignment="1">
      <alignment horizontal="right"/>
    </xf>
    <xf numFmtId="37" fontId="3" fillId="0" borderId="8" xfId="1" applyNumberFormat="1" applyFont="1" applyFill="1" applyBorder="1" applyAlignment="1">
      <alignment horizontal="right"/>
    </xf>
    <xf numFmtId="165" fontId="3" fillId="0" borderId="9" xfId="2" applyNumberFormat="1" applyFont="1" applyFill="1" applyBorder="1" applyAlignment="1">
      <alignment horizontal="right"/>
    </xf>
    <xf numFmtId="37" fontId="3" fillId="2" borderId="38" xfId="1" applyNumberFormat="1" applyFont="1" applyFill="1" applyBorder="1" applyAlignment="1">
      <alignment horizontal="right"/>
    </xf>
    <xf numFmtId="165" fontId="3" fillId="2" borderId="39" xfId="2" applyNumberFormat="1" applyFont="1" applyFill="1" applyBorder="1" applyAlignment="1">
      <alignment horizontal="right"/>
    </xf>
    <xf numFmtId="164" fontId="3" fillId="2" borderId="40" xfId="2" applyNumberFormat="1" applyFont="1" applyFill="1" applyBorder="1" applyAlignment="1">
      <alignment horizontal="right"/>
    </xf>
    <xf numFmtId="165" fontId="3" fillId="2" borderId="41" xfId="2" applyNumberFormat="1" applyFont="1" applyFill="1" applyBorder="1" applyAlignment="1">
      <alignment horizontal="right"/>
    </xf>
    <xf numFmtId="165" fontId="3" fillId="2" borderId="42" xfId="2" applyNumberFormat="1" applyFont="1" applyFill="1" applyBorder="1" applyAlignment="1">
      <alignment horizontal="right"/>
    </xf>
    <xf numFmtId="164" fontId="3" fillId="2" borderId="43" xfId="2" applyNumberFormat="1" applyFont="1" applyFill="1" applyBorder="1" applyAlignment="1">
      <alignment horizontal="right"/>
    </xf>
    <xf numFmtId="164" fontId="3" fillId="2" borderId="44" xfId="2" applyNumberFormat="1" applyFont="1" applyFill="1" applyBorder="1" applyAlignment="1">
      <alignment horizontal="right"/>
    </xf>
    <xf numFmtId="165" fontId="3" fillId="2" borderId="43" xfId="2" applyNumberFormat="1" applyFont="1" applyFill="1" applyBorder="1" applyAlignment="1">
      <alignment horizontal="right"/>
    </xf>
    <xf numFmtId="37" fontId="3" fillId="2" borderId="45" xfId="1" applyNumberFormat="1" applyFont="1" applyFill="1" applyBorder="1" applyAlignment="1">
      <alignment horizontal="right"/>
    </xf>
    <xf numFmtId="165" fontId="3" fillId="2" borderId="44" xfId="2" applyNumberFormat="1" applyFont="1" applyFill="1" applyBorder="1" applyAlignment="1">
      <alignment horizontal="right"/>
    </xf>
    <xf numFmtId="164" fontId="3" fillId="2" borderId="17" xfId="2" applyNumberFormat="1" applyFont="1" applyFill="1" applyBorder="1" applyAlignment="1">
      <alignment horizontal="right"/>
    </xf>
    <xf numFmtId="165" fontId="3" fillId="2" borderId="16" xfId="2" applyNumberFormat="1" applyFont="1" applyFill="1" applyBorder="1" applyAlignment="1">
      <alignment horizontal="right"/>
    </xf>
    <xf numFmtId="165" fontId="3" fillId="2" borderId="46" xfId="2" applyNumberFormat="1" applyFont="1" applyFill="1" applyBorder="1" applyAlignment="1">
      <alignment horizontal="right"/>
    </xf>
    <xf numFmtId="164" fontId="3" fillId="2" borderId="12" xfId="2" applyNumberFormat="1" applyFont="1" applyFill="1" applyBorder="1" applyAlignment="1">
      <alignment horizontal="right"/>
    </xf>
    <xf numFmtId="164" fontId="3" fillId="2" borderId="12" xfId="2" quotePrefix="1" applyNumberFormat="1" applyFont="1" applyFill="1" applyBorder="1" applyAlignment="1">
      <alignment horizontal="right"/>
    </xf>
    <xf numFmtId="164" fontId="3" fillId="2" borderId="21" xfId="2" applyNumberFormat="1" applyFont="1" applyFill="1" applyBorder="1" applyAlignment="1">
      <alignment horizontal="right"/>
    </xf>
    <xf numFmtId="165" fontId="3" fillId="2" borderId="12" xfId="2" applyNumberFormat="1" applyFont="1" applyFill="1" applyBorder="1" applyAlignment="1">
      <alignment horizontal="right"/>
    </xf>
    <xf numFmtId="37" fontId="3" fillId="2" borderId="20" xfId="1" applyNumberFormat="1" applyFont="1" applyFill="1" applyBorder="1" applyAlignment="1">
      <alignment horizontal="right"/>
    </xf>
    <xf numFmtId="165" fontId="3" fillId="2" borderId="21" xfId="2" applyNumberFormat="1" applyFont="1" applyFill="1" applyBorder="1" applyAlignment="1">
      <alignment horizontal="right"/>
    </xf>
    <xf numFmtId="0" fontId="7" fillId="0" borderId="0" xfId="2" applyFont="1" applyBorder="1" applyAlignment="1">
      <alignment horizontal="left"/>
    </xf>
    <xf numFmtId="0" fontId="20" fillId="0" borderId="0" xfId="1" applyFont="1" applyFill="1"/>
    <xf numFmtId="37" fontId="3" fillId="2" borderId="14" xfId="1" applyNumberFormat="1" applyFont="1" applyFill="1" applyBorder="1" applyAlignment="1">
      <alignment horizontal="right"/>
    </xf>
    <xf numFmtId="165" fontId="3" fillId="2" borderId="15" xfId="2" applyNumberFormat="1" applyFont="1" applyFill="1" applyBorder="1" applyAlignment="1">
      <alignment horizontal="right"/>
    </xf>
    <xf numFmtId="0" fontId="15" fillId="3" borderId="0" xfId="1" applyFont="1" applyFill="1" applyBorder="1"/>
    <xf numFmtId="0" fontId="16" fillId="0" borderId="0" xfId="1" applyFont="1"/>
    <xf numFmtId="0" fontId="16" fillId="0" borderId="0" xfId="2" applyFont="1" applyBorder="1"/>
    <xf numFmtId="0" fontId="16" fillId="0" borderId="0" xfId="1" applyFont="1" applyBorder="1"/>
    <xf numFmtId="0" fontId="19" fillId="0" borderId="0" xfId="0" applyFont="1"/>
    <xf numFmtId="0" fontId="22" fillId="0" borderId="0" xfId="0" applyFont="1" applyAlignment="1">
      <alignment horizontal="right" wrapText="1"/>
    </xf>
    <xf numFmtId="1" fontId="6" fillId="0" borderId="47" xfId="3" applyNumberFormat="1" applyFont="1" applyFill="1" applyBorder="1" applyAlignment="1">
      <alignment horizontal="center" wrapText="1"/>
    </xf>
    <xf numFmtId="1" fontId="6" fillId="0" borderId="48" xfId="3" applyNumberFormat="1" applyFont="1" applyFill="1" applyBorder="1" applyAlignment="1">
      <alignment horizontal="center" wrapText="1"/>
    </xf>
    <xf numFmtId="1" fontId="6" fillId="0" borderId="49" xfId="3" applyNumberFormat="1" applyFont="1" applyFill="1" applyBorder="1" applyAlignment="1">
      <alignment horizontal="center" wrapText="1"/>
    </xf>
    <xf numFmtId="1" fontId="6" fillId="0" borderId="50" xfId="3" applyNumberFormat="1" applyFont="1" applyFill="1" applyBorder="1" applyAlignment="1">
      <alignment horizontal="center" wrapText="1"/>
    </xf>
    <xf numFmtId="1" fontId="6" fillId="0" borderId="37" xfId="3" applyNumberFormat="1" applyFont="1" applyFill="1" applyBorder="1" applyAlignment="1">
      <alignment horizontal="center" wrapText="1"/>
    </xf>
    <xf numFmtId="1" fontId="6" fillId="0" borderId="3" xfId="3" applyNumberFormat="1" applyFont="1" applyFill="1" applyBorder="1" applyAlignment="1">
      <alignment horizontal="center" wrapText="1"/>
    </xf>
    <xf numFmtId="1" fontId="6" fillId="0" borderId="36" xfId="3" applyNumberFormat="1" applyFont="1" applyFill="1" applyBorder="1" applyAlignment="1">
      <alignment horizontal="center" wrapText="1"/>
    </xf>
    <xf numFmtId="1" fontId="6" fillId="0" borderId="4" xfId="3" applyNumberFormat="1" applyFont="1" applyFill="1" applyBorder="1" applyAlignment="1">
      <alignment horizontal="center" wrapText="1"/>
    </xf>
    <xf numFmtId="0" fontId="21" fillId="0" borderId="0" xfId="0" applyFont="1" applyAlignment="1">
      <alignment horizontal="center" wrapText="1"/>
    </xf>
    <xf numFmtId="37" fontId="2" fillId="0" borderId="1" xfId="1" applyNumberFormat="1" applyFont="1" applyFill="1" applyBorder="1" applyAlignment="1">
      <alignment horizontal="center" vertical="center" textRotation="90"/>
    </xf>
    <xf numFmtId="37" fontId="2" fillId="0" borderId="0" xfId="1" applyNumberFormat="1" applyFont="1" applyFill="1" applyBorder="1" applyAlignment="1">
      <alignment horizontal="center" vertical="center" textRotation="90"/>
    </xf>
    <xf numFmtId="37" fontId="2" fillId="0" borderId="12" xfId="1" applyNumberFormat="1" applyFont="1" applyFill="1" applyBorder="1" applyAlignment="1">
      <alignment horizontal="center" vertical="center" textRotation="90"/>
    </xf>
    <xf numFmtId="0" fontId="6" fillId="0" borderId="0" xfId="3" applyFont="1" applyFill="1" applyBorder="1" applyAlignment="1">
      <alignment horizontal="left"/>
    </xf>
    <xf numFmtId="0" fontId="6" fillId="0" borderId="12" xfId="3" applyFont="1" applyFill="1" applyBorder="1" applyAlignment="1">
      <alignment horizontal="left"/>
    </xf>
    <xf numFmtId="37" fontId="6" fillId="0" borderId="34" xfId="0" applyNumberFormat="1" applyFont="1" applyBorder="1" applyAlignment="1">
      <alignment horizontal="left"/>
    </xf>
    <xf numFmtId="37" fontId="6" fillId="0" borderId="23" xfId="0" applyNumberFormat="1" applyFont="1" applyBorder="1" applyAlignment="1">
      <alignment horizontal="left"/>
    </xf>
    <xf numFmtId="37" fontId="6" fillId="0" borderId="2" xfId="0" applyNumberFormat="1" applyFont="1" applyBorder="1" applyAlignment="1">
      <alignment horizontal="center"/>
    </xf>
    <xf numFmtId="37" fontId="6" fillId="0" borderId="5" xfId="0" applyNumberFormat="1" applyFont="1" applyBorder="1" applyAlignment="1">
      <alignment horizontal="center"/>
    </xf>
    <xf numFmtId="1" fontId="6" fillId="0" borderId="22" xfId="3" applyNumberFormat="1" applyFont="1" applyFill="1" applyBorder="1" applyAlignment="1">
      <alignment horizontal="center" vertical="center" wrapText="1"/>
    </xf>
    <xf numFmtId="1" fontId="6" fillId="0" borderId="34" xfId="3" applyNumberFormat="1" applyFont="1" applyFill="1" applyBorder="1" applyAlignment="1">
      <alignment horizontal="center" vertical="center" wrapText="1"/>
    </xf>
    <xf numFmtId="1" fontId="6" fillId="0" borderId="55" xfId="3" applyNumberFormat="1" applyFont="1" applyFill="1" applyBorder="1" applyAlignment="1">
      <alignment horizontal="center" vertical="center" wrapText="1"/>
    </xf>
    <xf numFmtId="1" fontId="6" fillId="0" borderId="56" xfId="3" applyNumberFormat="1" applyFont="1" applyFill="1" applyBorder="1" applyAlignment="1">
      <alignment horizontal="center" vertical="center" wrapText="1"/>
    </xf>
    <xf numFmtId="1" fontId="6" fillId="0" borderId="51" xfId="3" applyNumberFormat="1" applyFont="1" applyFill="1" applyBorder="1" applyAlignment="1">
      <alignment horizontal="center" wrapText="1"/>
    </xf>
    <xf numFmtId="1" fontId="6" fillId="0" borderId="52" xfId="3" applyNumberFormat="1" applyFont="1" applyFill="1" applyBorder="1" applyAlignment="1">
      <alignment horizontal="center" vertical="center"/>
    </xf>
    <xf numFmtId="1" fontId="6" fillId="0" borderId="53" xfId="3" applyNumberFormat="1" applyFont="1" applyFill="1" applyBorder="1" applyAlignment="1">
      <alignment horizontal="center" vertical="center"/>
    </xf>
    <xf numFmtId="1" fontId="6" fillId="0" borderId="54" xfId="3" applyNumberFormat="1" applyFont="1" applyFill="1" applyBorder="1" applyAlignment="1">
      <alignment horizontal="center" vertical="center"/>
    </xf>
    <xf numFmtId="1" fontId="23" fillId="0" borderId="4" xfId="3" applyNumberFormat="1" applyFont="1" applyFill="1" applyBorder="1" applyAlignment="1">
      <alignment horizontal="center" wrapText="1"/>
    </xf>
  </cellXfs>
  <cellStyles count="5">
    <cellStyle name="Normal" xfId="0" builtinId="0"/>
    <cellStyle name="Normal 2 2" xfId="1"/>
    <cellStyle name="Normal 3" xfId="2"/>
    <cellStyle name="Normal 6" xfId="3"/>
    <cellStyle name="Normal 9"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8" enableFormatConditionsCalculation="0">
    <pageSetUpPr fitToPage="1"/>
  </sheetPr>
  <dimension ref="A1:AR56"/>
  <sheetViews>
    <sheetView showGridLines="0" workbookViewId="0"/>
  </sheetViews>
  <sheetFormatPr baseColWidth="10" defaultColWidth="8.83203125" defaultRowHeight="14" x14ac:dyDescent="0"/>
  <cols>
    <col min="3" max="3" width="36.83203125" customWidth="1"/>
    <col min="5" max="28" width="10.83203125" customWidth="1"/>
  </cols>
  <sheetData>
    <row r="1" spans="1:44" s="33" customFormat="1" ht="15" customHeight="1">
      <c r="A1" s="28"/>
      <c r="B1" s="29"/>
      <c r="C1" s="29"/>
      <c r="D1" s="29"/>
      <c r="E1" s="30"/>
      <c r="F1" s="30"/>
      <c r="G1" s="30"/>
      <c r="H1" s="30"/>
      <c r="I1" s="30"/>
      <c r="J1" s="30"/>
      <c r="K1" s="30"/>
      <c r="L1" s="30"/>
      <c r="M1" s="30"/>
      <c r="N1" s="30"/>
      <c r="O1" s="30"/>
      <c r="P1" s="30"/>
      <c r="Q1" s="30"/>
      <c r="R1" s="30"/>
      <c r="S1" s="30"/>
      <c r="T1" s="30"/>
      <c r="U1" s="30"/>
      <c r="V1" s="30"/>
      <c r="W1" s="30"/>
      <c r="X1" s="30"/>
      <c r="Y1" s="31"/>
      <c r="Z1" s="32"/>
      <c r="AA1" s="30"/>
      <c r="AB1" s="30"/>
    </row>
    <row r="2" spans="1:44" s="39" customFormat="1" ht="15" customHeight="1">
      <c r="A2" s="34"/>
      <c r="B2" s="35" t="str">
        <f>CONCATENATE("Number and percentage of public school students with disabilities receiving ",LOWER(A7), " by gender and race/ethnicity, for state: School Year 2011-12")</f>
        <v>Number and percentage of public school students with disabilities receiving disciplinary actions by gender and race/ethnicity, for state: School Year 2011-12</v>
      </c>
      <c r="C2" s="35"/>
      <c r="D2" s="35"/>
      <c r="E2" s="37"/>
      <c r="F2" s="37"/>
      <c r="G2" s="37"/>
      <c r="H2" s="37"/>
      <c r="I2" s="37"/>
      <c r="J2" s="37"/>
      <c r="K2" s="37"/>
      <c r="L2" s="37"/>
      <c r="M2" s="37"/>
      <c r="N2" s="37"/>
      <c r="O2" s="37"/>
      <c r="P2" s="37"/>
      <c r="Q2" s="37"/>
      <c r="R2" s="37"/>
      <c r="S2" s="37"/>
      <c r="T2" s="37"/>
      <c r="U2" s="38"/>
      <c r="V2" s="38"/>
      <c r="W2" s="37"/>
      <c r="X2" s="37"/>
      <c r="Y2" s="149"/>
    </row>
    <row r="3" spans="1:44" s="33" customFormat="1" ht="15" customHeight="1" thickBot="1">
      <c r="A3" s="28"/>
      <c r="B3" s="40"/>
      <c r="C3" s="40"/>
      <c r="D3" s="40"/>
      <c r="E3" s="41"/>
      <c r="F3" s="41"/>
      <c r="G3" s="41"/>
      <c r="H3" s="41"/>
      <c r="I3" s="41"/>
      <c r="J3" s="41"/>
      <c r="K3" s="41"/>
      <c r="L3" s="41"/>
      <c r="M3" s="41"/>
      <c r="N3" s="41"/>
      <c r="O3" s="41"/>
      <c r="P3" s="41"/>
      <c r="Q3" s="41"/>
      <c r="R3" s="41"/>
      <c r="S3" s="41"/>
      <c r="T3" s="41"/>
      <c r="U3" s="41"/>
      <c r="V3" s="41"/>
      <c r="W3" s="41"/>
      <c r="X3" s="41"/>
      <c r="Y3" s="41"/>
      <c r="Z3" s="32"/>
      <c r="AA3" s="41"/>
      <c r="AB3" s="41"/>
    </row>
    <row r="4" spans="1:44" s="46" customFormat="1" ht="25" customHeight="1">
      <c r="A4" s="45"/>
      <c r="B4" s="171"/>
      <c r="C4" s="173" t="s">
        <v>17</v>
      </c>
      <c r="D4" s="175" t="s">
        <v>0</v>
      </c>
      <c r="E4" s="177" t="s">
        <v>46</v>
      </c>
      <c r="F4" s="178"/>
      <c r="G4" s="177" t="s">
        <v>19</v>
      </c>
      <c r="H4" s="178"/>
      <c r="I4" s="177" t="s">
        <v>47</v>
      </c>
      <c r="J4" s="178"/>
      <c r="K4" s="182" t="s">
        <v>48</v>
      </c>
      <c r="L4" s="183"/>
      <c r="M4" s="183"/>
      <c r="N4" s="183"/>
      <c r="O4" s="183"/>
      <c r="P4" s="183"/>
      <c r="Q4" s="183"/>
      <c r="R4" s="183"/>
      <c r="S4" s="183"/>
      <c r="T4" s="183"/>
      <c r="U4" s="183"/>
      <c r="V4" s="183"/>
      <c r="W4" s="183"/>
      <c r="X4" s="184"/>
      <c r="Y4" s="177" t="s">
        <v>49</v>
      </c>
      <c r="Z4" s="178"/>
      <c r="AA4" s="163" t="s">
        <v>23</v>
      </c>
      <c r="AB4" s="165" t="s">
        <v>24</v>
      </c>
      <c r="AC4" s="167"/>
      <c r="AD4" s="167"/>
      <c r="AE4" s="167"/>
      <c r="AF4" s="167"/>
      <c r="AG4" s="158"/>
    </row>
    <row r="5" spans="1:44" s="46" customFormat="1" ht="25" customHeight="1">
      <c r="A5" s="45"/>
      <c r="B5" s="171"/>
      <c r="C5" s="174"/>
      <c r="D5" s="176"/>
      <c r="E5" s="179"/>
      <c r="F5" s="180"/>
      <c r="G5" s="179"/>
      <c r="H5" s="180"/>
      <c r="I5" s="179"/>
      <c r="J5" s="180"/>
      <c r="K5" s="159" t="s">
        <v>25</v>
      </c>
      <c r="L5" s="160"/>
      <c r="M5" s="161" t="s">
        <v>26</v>
      </c>
      <c r="N5" s="160"/>
      <c r="O5" s="162" t="s">
        <v>27</v>
      </c>
      <c r="P5" s="160"/>
      <c r="Q5" s="162" t="s">
        <v>28</v>
      </c>
      <c r="R5" s="160"/>
      <c r="S5" s="162" t="s">
        <v>29</v>
      </c>
      <c r="T5" s="160"/>
      <c r="U5" s="162" t="s">
        <v>30</v>
      </c>
      <c r="V5" s="160"/>
      <c r="W5" s="162" t="s">
        <v>31</v>
      </c>
      <c r="X5" s="181"/>
      <c r="Y5" s="179"/>
      <c r="Z5" s="180"/>
      <c r="AA5" s="164"/>
      <c r="AB5" s="166"/>
      <c r="AC5" s="167"/>
      <c r="AD5" s="167"/>
      <c r="AE5" s="167"/>
      <c r="AF5" s="167"/>
      <c r="AG5" s="158"/>
    </row>
    <row r="6" spans="1:44" s="46" customFormat="1" ht="15" customHeight="1" thickBot="1">
      <c r="A6" s="45"/>
      <c r="B6" s="172"/>
      <c r="C6" s="47"/>
      <c r="D6" s="48"/>
      <c r="E6" s="49" t="s">
        <v>32</v>
      </c>
      <c r="F6" s="50" t="s">
        <v>33</v>
      </c>
      <c r="G6" s="49" t="s">
        <v>32</v>
      </c>
      <c r="H6" s="50" t="s">
        <v>33</v>
      </c>
      <c r="I6" s="49" t="s">
        <v>32</v>
      </c>
      <c r="J6" s="50" t="s">
        <v>33</v>
      </c>
      <c r="K6" s="49" t="s">
        <v>32</v>
      </c>
      <c r="L6" s="51" t="s">
        <v>34</v>
      </c>
      <c r="M6" s="52" t="s">
        <v>32</v>
      </c>
      <c r="N6" s="51" t="s">
        <v>34</v>
      </c>
      <c r="O6" s="52" t="s">
        <v>32</v>
      </c>
      <c r="P6" s="51" t="s">
        <v>34</v>
      </c>
      <c r="Q6" s="52" t="s">
        <v>32</v>
      </c>
      <c r="R6" s="51" t="s">
        <v>34</v>
      </c>
      <c r="S6" s="52" t="s">
        <v>32</v>
      </c>
      <c r="T6" s="51" t="s">
        <v>34</v>
      </c>
      <c r="U6" s="52" t="s">
        <v>32</v>
      </c>
      <c r="V6" s="51" t="s">
        <v>34</v>
      </c>
      <c r="W6" s="52" t="s">
        <v>32</v>
      </c>
      <c r="X6" s="53" t="s">
        <v>34</v>
      </c>
      <c r="Y6" s="52" t="s">
        <v>32</v>
      </c>
      <c r="Z6" s="50" t="s">
        <v>33</v>
      </c>
      <c r="AA6" s="54"/>
      <c r="AB6" s="55"/>
      <c r="AC6" s="167"/>
      <c r="AD6" s="167"/>
      <c r="AE6" s="167"/>
      <c r="AF6" s="167"/>
      <c r="AG6" s="158"/>
      <c r="AH6"/>
      <c r="AI6"/>
      <c r="AJ6"/>
      <c r="AK6"/>
      <c r="AL6"/>
      <c r="AM6"/>
      <c r="AN6"/>
      <c r="AO6"/>
      <c r="AP6"/>
      <c r="AQ6"/>
      <c r="AR6"/>
    </row>
    <row r="7" spans="1:44" s="6" customFormat="1" ht="15" customHeight="1">
      <c r="A7" s="1" t="s">
        <v>1</v>
      </c>
      <c r="B7" s="168" t="s">
        <v>16</v>
      </c>
      <c r="C7" s="2"/>
      <c r="D7" s="3" t="s">
        <v>2</v>
      </c>
      <c r="E7" s="67">
        <v>220</v>
      </c>
      <c r="F7" s="68">
        <v>75.862068965517196</v>
      </c>
      <c r="G7" s="67">
        <v>6</v>
      </c>
      <c r="H7" s="68">
        <v>2.0689655172413799</v>
      </c>
      <c r="I7" s="67">
        <v>214</v>
      </c>
      <c r="J7" s="68">
        <v>73.7931034482759</v>
      </c>
      <c r="K7" s="69">
        <v>4</v>
      </c>
      <c r="L7" s="70">
        <v>1.40845070422535</v>
      </c>
      <c r="M7" s="71">
        <v>0</v>
      </c>
      <c r="N7" s="70">
        <v>0</v>
      </c>
      <c r="O7" s="71">
        <v>130</v>
      </c>
      <c r="P7" s="70">
        <v>45.774647887323901</v>
      </c>
      <c r="Q7" s="71">
        <v>27</v>
      </c>
      <c r="R7" s="70">
        <v>9.5070422535211296</v>
      </c>
      <c r="S7" s="71">
        <v>49</v>
      </c>
      <c r="T7" s="70">
        <v>17.253521126760599</v>
      </c>
      <c r="U7" s="98" t="s">
        <v>40</v>
      </c>
      <c r="V7" s="70">
        <v>0.70422535211267601</v>
      </c>
      <c r="W7" s="99" t="s">
        <v>40</v>
      </c>
      <c r="X7" s="68">
        <v>0.70422535211267601</v>
      </c>
      <c r="Y7" s="67">
        <v>43</v>
      </c>
      <c r="Z7" s="73">
        <v>14.8275862068966</v>
      </c>
      <c r="AA7" s="122">
        <v>9866</v>
      </c>
      <c r="AB7" s="123">
        <v>99.908777620109504</v>
      </c>
      <c r="AC7" s="150"/>
      <c r="AD7" s="150"/>
      <c r="AE7" s="150"/>
      <c r="AF7" s="150"/>
    </row>
    <row r="8" spans="1:44" s="6" customFormat="1" ht="15" customHeight="1">
      <c r="A8" s="1" t="s">
        <v>1</v>
      </c>
      <c r="B8" s="169" t="s">
        <v>16</v>
      </c>
      <c r="C8" s="7" t="s">
        <v>3</v>
      </c>
      <c r="D8" s="8" t="s">
        <v>4</v>
      </c>
      <c r="E8" s="106">
        <v>70</v>
      </c>
      <c r="F8" s="68">
        <v>24.137931034482801</v>
      </c>
      <c r="G8" s="69">
        <v>0</v>
      </c>
      <c r="H8" s="68">
        <v>0</v>
      </c>
      <c r="I8" s="106">
        <v>70</v>
      </c>
      <c r="J8" s="68">
        <v>24.137931034482801</v>
      </c>
      <c r="K8" s="69">
        <v>0</v>
      </c>
      <c r="L8" s="70">
        <v>0</v>
      </c>
      <c r="M8" s="98" t="s">
        <v>40</v>
      </c>
      <c r="N8" s="70">
        <v>0.70422535211267601</v>
      </c>
      <c r="O8" s="71">
        <v>43</v>
      </c>
      <c r="P8" s="70">
        <v>15.1408450704225</v>
      </c>
      <c r="Q8" s="71">
        <v>10</v>
      </c>
      <c r="R8" s="70">
        <v>3.52112676056338</v>
      </c>
      <c r="S8" s="71">
        <v>15</v>
      </c>
      <c r="T8" s="70">
        <v>5.28169014084507</v>
      </c>
      <c r="U8" s="71">
        <v>0</v>
      </c>
      <c r="V8" s="70">
        <v>0</v>
      </c>
      <c r="W8" s="72">
        <v>0</v>
      </c>
      <c r="X8" s="68">
        <v>0</v>
      </c>
      <c r="Y8" s="69">
        <v>15</v>
      </c>
      <c r="Z8" s="73">
        <v>5.1724137931034502</v>
      </c>
      <c r="AA8" s="122">
        <v>9866</v>
      </c>
      <c r="AB8" s="123">
        <v>99.908777620109504</v>
      </c>
      <c r="AC8" s="150"/>
      <c r="AD8" s="150"/>
      <c r="AE8" s="150"/>
      <c r="AF8" s="150"/>
    </row>
    <row r="9" spans="1:44" s="6" customFormat="1" ht="15" customHeight="1">
      <c r="A9" s="1" t="s">
        <v>1</v>
      </c>
      <c r="B9" s="169" t="s">
        <v>16</v>
      </c>
      <c r="C9" s="9"/>
      <c r="D9" s="10" t="s">
        <v>5</v>
      </c>
      <c r="E9" s="74">
        <v>290</v>
      </c>
      <c r="F9" s="75">
        <v>100</v>
      </c>
      <c r="G9" s="74">
        <v>6</v>
      </c>
      <c r="H9" s="75">
        <v>2.0689655172413799</v>
      </c>
      <c r="I9" s="74">
        <v>284</v>
      </c>
      <c r="J9" s="75">
        <v>97.931034482758605</v>
      </c>
      <c r="K9" s="74">
        <v>4</v>
      </c>
      <c r="L9" s="76">
        <v>1.40845070422535</v>
      </c>
      <c r="M9" s="100" t="s">
        <v>40</v>
      </c>
      <c r="N9" s="76">
        <v>0.70422535211267601</v>
      </c>
      <c r="O9" s="77">
        <v>173</v>
      </c>
      <c r="P9" s="76">
        <v>60.915492957746501</v>
      </c>
      <c r="Q9" s="77">
        <v>37</v>
      </c>
      <c r="R9" s="76">
        <v>13.028169014084501</v>
      </c>
      <c r="S9" s="77">
        <v>64</v>
      </c>
      <c r="T9" s="76">
        <v>22.5352112676056</v>
      </c>
      <c r="U9" s="100" t="s">
        <v>40</v>
      </c>
      <c r="V9" s="76">
        <v>0.70422535211267601</v>
      </c>
      <c r="W9" s="101" t="s">
        <v>40</v>
      </c>
      <c r="X9" s="75">
        <v>0.70422535211267601</v>
      </c>
      <c r="Y9" s="74">
        <v>58</v>
      </c>
      <c r="Z9" s="79">
        <v>20</v>
      </c>
      <c r="AA9" s="124">
        <v>9866</v>
      </c>
      <c r="AB9" s="125">
        <v>99.908777620109504</v>
      </c>
      <c r="AC9" s="150"/>
      <c r="AD9" s="150"/>
      <c r="AE9" s="150"/>
      <c r="AF9" s="150"/>
    </row>
    <row r="10" spans="1:44" s="6" customFormat="1" ht="15" customHeight="1">
      <c r="A10" s="1" t="s">
        <v>1</v>
      </c>
      <c r="B10" s="169" t="s">
        <v>16</v>
      </c>
      <c r="C10" s="13"/>
      <c r="D10" s="14" t="s">
        <v>2</v>
      </c>
      <c r="E10" s="80">
        <v>24524</v>
      </c>
      <c r="F10" s="81">
        <v>78.461735346813398</v>
      </c>
      <c r="G10" s="80">
        <v>1274</v>
      </c>
      <c r="H10" s="81">
        <v>4.0760174046583098</v>
      </c>
      <c r="I10" s="80">
        <v>23250</v>
      </c>
      <c r="J10" s="81">
        <v>74.385717942155097</v>
      </c>
      <c r="K10" s="80">
        <v>299</v>
      </c>
      <c r="L10" s="82">
        <v>1.00751423661421</v>
      </c>
      <c r="M10" s="83">
        <v>531</v>
      </c>
      <c r="N10" s="82">
        <v>1.78926441351889</v>
      </c>
      <c r="O10" s="83">
        <v>11891</v>
      </c>
      <c r="P10" s="82">
        <v>40.068066179196002</v>
      </c>
      <c r="Q10" s="83">
        <v>3873</v>
      </c>
      <c r="R10" s="82">
        <v>13.050510496344</v>
      </c>
      <c r="S10" s="83">
        <v>5922</v>
      </c>
      <c r="T10" s="82">
        <v>19.9548471880581</v>
      </c>
      <c r="U10" s="83">
        <v>116</v>
      </c>
      <c r="V10" s="82">
        <v>0.39087508845233698</v>
      </c>
      <c r="W10" s="84">
        <v>618</v>
      </c>
      <c r="X10" s="81">
        <v>2.0824207298581401</v>
      </c>
      <c r="Y10" s="80">
        <v>6298</v>
      </c>
      <c r="Z10" s="85">
        <v>20.1497312515997</v>
      </c>
      <c r="AA10" s="126">
        <v>9866</v>
      </c>
      <c r="AB10" s="127">
        <v>98.864788161362299</v>
      </c>
      <c r="AC10" s="150"/>
      <c r="AD10" s="150"/>
      <c r="AE10" s="150"/>
      <c r="AF10" s="150"/>
    </row>
    <row r="11" spans="1:44" s="6" customFormat="1" ht="15" customHeight="1">
      <c r="A11" s="1" t="s">
        <v>1</v>
      </c>
      <c r="B11" s="169" t="s">
        <v>16</v>
      </c>
      <c r="C11" s="13" t="s">
        <v>6</v>
      </c>
      <c r="D11" s="17" t="s">
        <v>4</v>
      </c>
      <c r="E11" s="80">
        <v>6732</v>
      </c>
      <c r="F11" s="81">
        <v>21.538264653186602</v>
      </c>
      <c r="G11" s="80">
        <v>305</v>
      </c>
      <c r="H11" s="81">
        <v>0.97581264397235701</v>
      </c>
      <c r="I11" s="80">
        <v>6427</v>
      </c>
      <c r="J11" s="81">
        <v>20.562452009214201</v>
      </c>
      <c r="K11" s="80">
        <v>92</v>
      </c>
      <c r="L11" s="82">
        <v>0.310004380496681</v>
      </c>
      <c r="M11" s="103">
        <v>106</v>
      </c>
      <c r="N11" s="82">
        <v>0.35717896013748002</v>
      </c>
      <c r="O11" s="83">
        <v>3253</v>
      </c>
      <c r="P11" s="82">
        <v>10.961350540822901</v>
      </c>
      <c r="Q11" s="83">
        <v>1250</v>
      </c>
      <c r="R11" s="82">
        <v>4.2120160393570796</v>
      </c>
      <c r="S11" s="83">
        <v>1501</v>
      </c>
      <c r="T11" s="82">
        <v>5.0577888600599801</v>
      </c>
      <c r="U11" s="83">
        <v>43</v>
      </c>
      <c r="V11" s="82">
        <v>0.14489335175388299</v>
      </c>
      <c r="W11" s="84">
        <v>182</v>
      </c>
      <c r="X11" s="81">
        <v>0.61326953533039097</v>
      </c>
      <c r="Y11" s="80">
        <v>1647</v>
      </c>
      <c r="Z11" s="85">
        <v>5.2693882774507301</v>
      </c>
      <c r="AA11" s="126">
        <v>9866</v>
      </c>
      <c r="AB11" s="127">
        <v>98.864788161362299</v>
      </c>
      <c r="AC11" s="150"/>
      <c r="AD11" s="150"/>
      <c r="AE11" s="150"/>
      <c r="AF11" s="150"/>
    </row>
    <row r="12" spans="1:44" s="6" customFormat="1" ht="15" customHeight="1">
      <c r="A12" s="1" t="s">
        <v>1</v>
      </c>
      <c r="B12" s="169" t="s">
        <v>16</v>
      </c>
      <c r="C12" s="18"/>
      <c r="D12" s="19" t="s">
        <v>5</v>
      </c>
      <c r="E12" s="86">
        <v>31256</v>
      </c>
      <c r="F12" s="87">
        <v>100</v>
      </c>
      <c r="G12" s="86">
        <v>1579</v>
      </c>
      <c r="H12" s="87">
        <v>5.0518300486306602</v>
      </c>
      <c r="I12" s="86">
        <v>29677</v>
      </c>
      <c r="J12" s="87">
        <v>94.948169951369294</v>
      </c>
      <c r="K12" s="86">
        <v>391</v>
      </c>
      <c r="L12" s="88">
        <v>1.3175186171108899</v>
      </c>
      <c r="M12" s="89">
        <v>637</v>
      </c>
      <c r="N12" s="88">
        <v>2.1464433736563699</v>
      </c>
      <c r="O12" s="89">
        <v>15144</v>
      </c>
      <c r="P12" s="88">
        <v>51.029416720018901</v>
      </c>
      <c r="Q12" s="89">
        <v>5123</v>
      </c>
      <c r="R12" s="88">
        <v>17.262526535700999</v>
      </c>
      <c r="S12" s="89">
        <v>7423</v>
      </c>
      <c r="T12" s="88">
        <v>25.0126360481181</v>
      </c>
      <c r="U12" s="89">
        <v>159</v>
      </c>
      <c r="V12" s="88">
        <v>0.53576844020622005</v>
      </c>
      <c r="W12" s="90">
        <v>800</v>
      </c>
      <c r="X12" s="87">
        <v>2.6956902651885302</v>
      </c>
      <c r="Y12" s="86">
        <v>7945</v>
      </c>
      <c r="Z12" s="91">
        <v>25.419119529050398</v>
      </c>
      <c r="AA12" s="128">
        <v>9866</v>
      </c>
      <c r="AB12" s="129">
        <v>98.864788161362299</v>
      </c>
      <c r="AC12" s="150"/>
      <c r="AD12" s="150"/>
      <c r="AE12" s="150"/>
      <c r="AF12" s="150"/>
    </row>
    <row r="13" spans="1:44" s="6" customFormat="1" ht="15" customHeight="1">
      <c r="A13" s="1" t="s">
        <v>1</v>
      </c>
      <c r="B13" s="169" t="s">
        <v>16</v>
      </c>
      <c r="C13" s="7"/>
      <c r="D13" s="8" t="s">
        <v>2</v>
      </c>
      <c r="E13" s="69">
        <v>32391</v>
      </c>
      <c r="F13" s="68">
        <v>78.977397410577098</v>
      </c>
      <c r="G13" s="69">
        <v>1451</v>
      </c>
      <c r="H13" s="68">
        <v>3.5379026162436298</v>
      </c>
      <c r="I13" s="69">
        <v>30940</v>
      </c>
      <c r="J13" s="68">
        <v>75.439494794333498</v>
      </c>
      <c r="K13" s="69">
        <v>465</v>
      </c>
      <c r="L13" s="70">
        <v>1.1868300153139399</v>
      </c>
      <c r="M13" s="71">
        <v>920</v>
      </c>
      <c r="N13" s="70">
        <v>2.3481368044920901</v>
      </c>
      <c r="O13" s="71">
        <v>15567</v>
      </c>
      <c r="P13" s="70">
        <v>39.732006125574301</v>
      </c>
      <c r="Q13" s="71">
        <v>4864</v>
      </c>
      <c r="R13" s="70">
        <v>12.414497192445101</v>
      </c>
      <c r="S13" s="71">
        <v>8225</v>
      </c>
      <c r="T13" s="70">
        <v>20.992853496681999</v>
      </c>
      <c r="U13" s="71">
        <v>180</v>
      </c>
      <c r="V13" s="70">
        <v>0.45941807044410399</v>
      </c>
      <c r="W13" s="72">
        <v>719</v>
      </c>
      <c r="X13" s="68">
        <v>1.83511995916284</v>
      </c>
      <c r="Y13" s="69">
        <v>8039</v>
      </c>
      <c r="Z13" s="73">
        <v>19.601102089581399</v>
      </c>
      <c r="AA13" s="122">
        <v>9866</v>
      </c>
      <c r="AB13" s="123">
        <v>99.908777620109504</v>
      </c>
      <c r="AC13" s="150"/>
      <c r="AD13" s="150"/>
      <c r="AE13" s="150"/>
      <c r="AF13" s="150"/>
    </row>
    <row r="14" spans="1:44" s="6" customFormat="1" ht="15" customHeight="1">
      <c r="A14" s="1" t="s">
        <v>1</v>
      </c>
      <c r="B14" s="169" t="s">
        <v>16</v>
      </c>
      <c r="C14" s="7" t="s">
        <v>7</v>
      </c>
      <c r="D14" s="22" t="s">
        <v>4</v>
      </c>
      <c r="E14" s="69">
        <v>8622</v>
      </c>
      <c r="F14" s="68">
        <v>21.022602589422899</v>
      </c>
      <c r="G14" s="69">
        <v>382</v>
      </c>
      <c r="H14" s="68">
        <v>0.93141199131982499</v>
      </c>
      <c r="I14" s="69">
        <v>8240</v>
      </c>
      <c r="J14" s="68">
        <v>20.091190598103001</v>
      </c>
      <c r="K14" s="69">
        <v>142</v>
      </c>
      <c r="L14" s="70">
        <v>0.362429811128127</v>
      </c>
      <c r="M14" s="71">
        <v>148</v>
      </c>
      <c r="N14" s="70">
        <v>0.37774374680959699</v>
      </c>
      <c r="O14" s="71">
        <v>4139</v>
      </c>
      <c r="P14" s="70">
        <v>10.5640632976008</v>
      </c>
      <c r="Q14" s="71">
        <v>1662</v>
      </c>
      <c r="R14" s="70">
        <v>4.2419601837672296</v>
      </c>
      <c r="S14" s="71">
        <v>1896</v>
      </c>
      <c r="T14" s="70">
        <v>4.8392036753445602</v>
      </c>
      <c r="U14" s="71">
        <v>55</v>
      </c>
      <c r="V14" s="70">
        <v>0.14037774374681</v>
      </c>
      <c r="W14" s="72">
        <v>198</v>
      </c>
      <c r="X14" s="68">
        <v>0.50535987748851496</v>
      </c>
      <c r="Y14" s="69">
        <v>1925</v>
      </c>
      <c r="Z14" s="73">
        <v>4.6936337258917904</v>
      </c>
      <c r="AA14" s="122">
        <v>9866</v>
      </c>
      <c r="AB14" s="123">
        <v>99.908777620109504</v>
      </c>
      <c r="AC14" s="150"/>
      <c r="AD14" s="150"/>
      <c r="AE14" s="150"/>
      <c r="AF14" s="150"/>
    </row>
    <row r="15" spans="1:44" s="6" customFormat="1" ht="15" customHeight="1">
      <c r="A15" s="1" t="s">
        <v>1</v>
      </c>
      <c r="B15" s="169" t="s">
        <v>16</v>
      </c>
      <c r="C15" s="9"/>
      <c r="D15" s="10" t="s">
        <v>5</v>
      </c>
      <c r="E15" s="74">
        <v>41013</v>
      </c>
      <c r="F15" s="75">
        <v>100</v>
      </c>
      <c r="G15" s="74">
        <v>1833</v>
      </c>
      <c r="H15" s="75">
        <v>4.4693146075634598</v>
      </c>
      <c r="I15" s="74">
        <v>39180</v>
      </c>
      <c r="J15" s="75">
        <v>95.530685392436496</v>
      </c>
      <c r="K15" s="74">
        <v>607</v>
      </c>
      <c r="L15" s="76">
        <v>1.5492598264420601</v>
      </c>
      <c r="M15" s="77">
        <v>1068</v>
      </c>
      <c r="N15" s="76">
        <v>2.7258805513016799</v>
      </c>
      <c r="O15" s="77">
        <v>19706</v>
      </c>
      <c r="P15" s="76">
        <v>50.296069423175098</v>
      </c>
      <c r="Q15" s="77">
        <v>6526</v>
      </c>
      <c r="R15" s="76">
        <v>16.656457376212401</v>
      </c>
      <c r="S15" s="77">
        <v>10121</v>
      </c>
      <c r="T15" s="76">
        <v>25.832057172026499</v>
      </c>
      <c r="U15" s="77">
        <v>235</v>
      </c>
      <c r="V15" s="76">
        <v>0.59979581419091399</v>
      </c>
      <c r="W15" s="78">
        <v>917</v>
      </c>
      <c r="X15" s="75">
        <v>2.3404798366513502</v>
      </c>
      <c r="Y15" s="74">
        <v>9964</v>
      </c>
      <c r="Z15" s="79">
        <v>24.2947358154731</v>
      </c>
      <c r="AA15" s="124">
        <v>9866</v>
      </c>
      <c r="AB15" s="125">
        <v>99.908777620109504</v>
      </c>
      <c r="AC15" s="150"/>
      <c r="AD15" s="150"/>
      <c r="AE15" s="150"/>
      <c r="AF15" s="150"/>
    </row>
    <row r="16" spans="1:44" s="6" customFormat="1" ht="15" customHeight="1">
      <c r="A16" s="1" t="s">
        <v>1</v>
      </c>
      <c r="B16" s="169" t="s">
        <v>16</v>
      </c>
      <c r="C16" s="13"/>
      <c r="D16" s="14" t="s">
        <v>2</v>
      </c>
      <c r="E16" s="80">
        <v>27019</v>
      </c>
      <c r="F16" s="81">
        <v>83.644975543309997</v>
      </c>
      <c r="G16" s="80">
        <v>1078</v>
      </c>
      <c r="H16" s="81">
        <v>3.33725465915423</v>
      </c>
      <c r="I16" s="80">
        <v>25941</v>
      </c>
      <c r="J16" s="81">
        <v>80.307720884155799</v>
      </c>
      <c r="K16" s="80">
        <v>458</v>
      </c>
      <c r="L16" s="82">
        <v>1.47622884770346</v>
      </c>
      <c r="M16" s="83">
        <v>496</v>
      </c>
      <c r="N16" s="82">
        <v>1.5987107171635799</v>
      </c>
      <c r="O16" s="83">
        <v>11849</v>
      </c>
      <c r="P16" s="82">
        <v>38.191780821917803</v>
      </c>
      <c r="Q16" s="83">
        <v>5621</v>
      </c>
      <c r="R16" s="82">
        <v>18.117647058823501</v>
      </c>
      <c r="S16" s="83">
        <v>6653</v>
      </c>
      <c r="T16" s="82">
        <v>21.443996776792901</v>
      </c>
      <c r="U16" s="83">
        <v>147</v>
      </c>
      <c r="V16" s="82">
        <v>0.47381144238517298</v>
      </c>
      <c r="W16" s="84">
        <v>717</v>
      </c>
      <c r="X16" s="81">
        <v>2.3110394842868698</v>
      </c>
      <c r="Y16" s="80">
        <v>5819</v>
      </c>
      <c r="Z16" s="85">
        <v>18.014364435638701</v>
      </c>
      <c r="AA16" s="126">
        <v>9866</v>
      </c>
      <c r="AB16" s="127">
        <v>99.908777620109504</v>
      </c>
      <c r="AC16" s="150"/>
      <c r="AD16" s="150"/>
      <c r="AE16" s="150"/>
      <c r="AF16" s="150"/>
    </row>
    <row r="17" spans="1:32" s="6" customFormat="1" ht="15" customHeight="1">
      <c r="A17" s="1" t="s">
        <v>1</v>
      </c>
      <c r="B17" s="169" t="s">
        <v>16</v>
      </c>
      <c r="C17" s="13" t="s">
        <v>8</v>
      </c>
      <c r="D17" s="17" t="s">
        <v>4</v>
      </c>
      <c r="E17" s="80">
        <v>5283</v>
      </c>
      <c r="F17" s="81">
        <v>16.35502445669</v>
      </c>
      <c r="G17" s="102">
        <v>199</v>
      </c>
      <c r="H17" s="81">
        <v>0.616060925020123</v>
      </c>
      <c r="I17" s="80">
        <v>5084</v>
      </c>
      <c r="J17" s="81">
        <v>15.738963531669899</v>
      </c>
      <c r="K17" s="80">
        <v>103</v>
      </c>
      <c r="L17" s="82">
        <v>0.33199033037872699</v>
      </c>
      <c r="M17" s="83">
        <v>64</v>
      </c>
      <c r="N17" s="82">
        <v>0.206285253827558</v>
      </c>
      <c r="O17" s="83">
        <v>2204</v>
      </c>
      <c r="P17" s="82">
        <v>7.1039484286865404</v>
      </c>
      <c r="Q17" s="83">
        <v>1449</v>
      </c>
      <c r="R17" s="82">
        <v>4.6704270749395604</v>
      </c>
      <c r="S17" s="83">
        <v>1097</v>
      </c>
      <c r="T17" s="82">
        <v>3.5358581788879899</v>
      </c>
      <c r="U17" s="83">
        <v>27</v>
      </c>
      <c r="V17" s="82">
        <v>8.7026591458501196E-2</v>
      </c>
      <c r="W17" s="84">
        <v>140</v>
      </c>
      <c r="X17" s="81">
        <v>0.45124899274778402</v>
      </c>
      <c r="Y17" s="80">
        <v>977</v>
      </c>
      <c r="Z17" s="85">
        <v>3.0245805213299501</v>
      </c>
      <c r="AA17" s="126">
        <v>9866</v>
      </c>
      <c r="AB17" s="127">
        <v>99.908777620109504</v>
      </c>
      <c r="AC17" s="150"/>
      <c r="AD17" s="150"/>
      <c r="AE17" s="150"/>
      <c r="AF17" s="150"/>
    </row>
    <row r="18" spans="1:32" s="6" customFormat="1" ht="15" customHeight="1">
      <c r="A18" s="1" t="s">
        <v>1</v>
      </c>
      <c r="B18" s="169" t="s">
        <v>16</v>
      </c>
      <c r="C18" s="18"/>
      <c r="D18" s="19" t="s">
        <v>5</v>
      </c>
      <c r="E18" s="86">
        <v>32302</v>
      </c>
      <c r="F18" s="87">
        <v>100</v>
      </c>
      <c r="G18" s="86">
        <v>1277</v>
      </c>
      <c r="H18" s="87">
        <v>3.9533155841743501</v>
      </c>
      <c r="I18" s="86">
        <v>31025</v>
      </c>
      <c r="J18" s="87">
        <v>96.046684415825695</v>
      </c>
      <c r="K18" s="86">
        <v>561</v>
      </c>
      <c r="L18" s="88">
        <v>1.8082191780821899</v>
      </c>
      <c r="M18" s="89">
        <v>560</v>
      </c>
      <c r="N18" s="88">
        <v>1.8049959709911401</v>
      </c>
      <c r="O18" s="89">
        <v>14053</v>
      </c>
      <c r="P18" s="88">
        <v>45.295729250604403</v>
      </c>
      <c r="Q18" s="89">
        <v>7070</v>
      </c>
      <c r="R18" s="88">
        <v>22.7880741337631</v>
      </c>
      <c r="S18" s="89">
        <v>7750</v>
      </c>
      <c r="T18" s="88">
        <v>24.979854955680899</v>
      </c>
      <c r="U18" s="89">
        <v>174</v>
      </c>
      <c r="V18" s="88">
        <v>0.56083803384367403</v>
      </c>
      <c r="W18" s="90">
        <v>857</v>
      </c>
      <c r="X18" s="87">
        <v>2.7622884770346499</v>
      </c>
      <c r="Y18" s="86">
        <v>6796</v>
      </c>
      <c r="Z18" s="91">
        <v>21.038944956968599</v>
      </c>
      <c r="AA18" s="128">
        <v>9866</v>
      </c>
      <c r="AB18" s="129">
        <v>99.908777620109504</v>
      </c>
      <c r="AC18" s="150"/>
      <c r="AD18" s="150"/>
      <c r="AE18" s="150"/>
      <c r="AF18" s="150"/>
    </row>
    <row r="19" spans="1:32" s="6" customFormat="1" ht="15" customHeight="1">
      <c r="A19" s="1" t="s">
        <v>1</v>
      </c>
      <c r="B19" s="169" t="s">
        <v>16</v>
      </c>
      <c r="C19" s="7"/>
      <c r="D19" s="8" t="s">
        <v>2</v>
      </c>
      <c r="E19" s="69">
        <v>59408</v>
      </c>
      <c r="F19" s="68">
        <v>81.019010992008305</v>
      </c>
      <c r="G19" s="69">
        <v>2526</v>
      </c>
      <c r="H19" s="68">
        <v>3.4448899435398102</v>
      </c>
      <c r="I19" s="69">
        <v>56882</v>
      </c>
      <c r="J19" s="68">
        <v>77.574121048468498</v>
      </c>
      <c r="K19" s="69">
        <v>917</v>
      </c>
      <c r="L19" s="70">
        <v>1.3059701492537299</v>
      </c>
      <c r="M19" s="71">
        <v>1418</v>
      </c>
      <c r="N19" s="70">
        <v>2.0194827389768699</v>
      </c>
      <c r="O19" s="71">
        <v>27432</v>
      </c>
      <c r="P19" s="70">
        <v>39.068018685200002</v>
      </c>
      <c r="Q19" s="71">
        <v>10496</v>
      </c>
      <c r="R19" s="70">
        <v>14.9481599635411</v>
      </c>
      <c r="S19" s="71">
        <v>14851</v>
      </c>
      <c r="T19" s="70">
        <v>21.150450039877001</v>
      </c>
      <c r="U19" s="71">
        <v>325</v>
      </c>
      <c r="V19" s="70">
        <v>0.46285746838327402</v>
      </c>
      <c r="W19" s="72">
        <v>1443</v>
      </c>
      <c r="X19" s="68">
        <v>2.0550871596217402</v>
      </c>
      <c r="Y19" s="69">
        <v>13841</v>
      </c>
      <c r="Z19" s="73">
        <v>18.8759785069416</v>
      </c>
      <c r="AA19" s="122">
        <v>9866</v>
      </c>
      <c r="AB19" s="123">
        <v>99.908777620109504</v>
      </c>
      <c r="AC19" s="150"/>
      <c r="AD19" s="150"/>
      <c r="AE19" s="150"/>
      <c r="AF19" s="150"/>
    </row>
    <row r="20" spans="1:32" s="6" customFormat="1" ht="15" customHeight="1">
      <c r="A20" s="1" t="s">
        <v>1</v>
      </c>
      <c r="B20" s="169" t="s">
        <v>16</v>
      </c>
      <c r="C20" s="7" t="s">
        <v>9</v>
      </c>
      <c r="D20" s="22" t="s">
        <v>4</v>
      </c>
      <c r="E20" s="69">
        <v>13918</v>
      </c>
      <c r="F20" s="68">
        <v>18.980989007991699</v>
      </c>
      <c r="G20" s="69">
        <v>584</v>
      </c>
      <c r="H20" s="68">
        <v>0.796443280691706</v>
      </c>
      <c r="I20" s="69">
        <v>13334</v>
      </c>
      <c r="J20" s="68">
        <v>18.184545727300002</v>
      </c>
      <c r="K20" s="69">
        <v>243</v>
      </c>
      <c r="L20" s="70">
        <v>0.34607496866810999</v>
      </c>
      <c r="M20" s="71">
        <v>213</v>
      </c>
      <c r="N20" s="70">
        <v>0.30334966389426898</v>
      </c>
      <c r="O20" s="71">
        <v>6365</v>
      </c>
      <c r="P20" s="70">
        <v>9.0648854961832104</v>
      </c>
      <c r="Q20" s="71">
        <v>3115</v>
      </c>
      <c r="R20" s="70">
        <v>4.4363108123504604</v>
      </c>
      <c r="S20" s="71">
        <v>2977</v>
      </c>
      <c r="T20" s="70">
        <v>4.2397744103907904</v>
      </c>
      <c r="U20" s="71">
        <v>82</v>
      </c>
      <c r="V20" s="70">
        <v>0.11678249971516499</v>
      </c>
      <c r="W20" s="72">
        <v>339</v>
      </c>
      <c r="X20" s="68">
        <v>0.48279594394440001</v>
      </c>
      <c r="Y20" s="69">
        <v>2898</v>
      </c>
      <c r="Z20" s="73">
        <v>3.9522134031584999</v>
      </c>
      <c r="AA20" s="122">
        <v>9866</v>
      </c>
      <c r="AB20" s="123">
        <v>99.908777620109504</v>
      </c>
      <c r="AC20" s="150"/>
      <c r="AD20" s="150"/>
      <c r="AE20" s="150"/>
      <c r="AF20" s="150"/>
    </row>
    <row r="21" spans="1:32" s="6" customFormat="1" ht="15" customHeight="1">
      <c r="A21" s="1" t="s">
        <v>1</v>
      </c>
      <c r="B21" s="169" t="s">
        <v>16</v>
      </c>
      <c r="C21" s="9"/>
      <c r="D21" s="10" t="s">
        <v>5</v>
      </c>
      <c r="E21" s="74">
        <v>73326</v>
      </c>
      <c r="F21" s="75">
        <v>100</v>
      </c>
      <c r="G21" s="74">
        <v>3110</v>
      </c>
      <c r="H21" s="75">
        <v>4.2413332242315098</v>
      </c>
      <c r="I21" s="74">
        <v>70216</v>
      </c>
      <c r="J21" s="75">
        <v>95.758666775768503</v>
      </c>
      <c r="K21" s="74">
        <v>1160</v>
      </c>
      <c r="L21" s="76">
        <v>1.6520451179218401</v>
      </c>
      <c r="M21" s="77">
        <v>1631</v>
      </c>
      <c r="N21" s="76">
        <v>2.32283240287114</v>
      </c>
      <c r="O21" s="77">
        <v>33797</v>
      </c>
      <c r="P21" s="76">
        <v>48.132904181383203</v>
      </c>
      <c r="Q21" s="77">
        <v>13611</v>
      </c>
      <c r="R21" s="76">
        <v>19.384470775891501</v>
      </c>
      <c r="S21" s="77">
        <v>17828</v>
      </c>
      <c r="T21" s="76">
        <v>25.390224450267699</v>
      </c>
      <c r="U21" s="77">
        <v>407</v>
      </c>
      <c r="V21" s="76">
        <v>0.57963996809843898</v>
      </c>
      <c r="W21" s="78">
        <v>1782</v>
      </c>
      <c r="X21" s="75">
        <v>2.53788310356614</v>
      </c>
      <c r="Y21" s="74">
        <v>16739</v>
      </c>
      <c r="Z21" s="79">
        <v>22.828191910100099</v>
      </c>
      <c r="AA21" s="124">
        <v>9866</v>
      </c>
      <c r="AB21" s="125">
        <v>99.908777620109504</v>
      </c>
      <c r="AC21" s="150"/>
      <c r="AD21" s="150"/>
      <c r="AE21" s="150"/>
      <c r="AF21" s="150"/>
    </row>
    <row r="22" spans="1:32" s="6" customFormat="1" ht="15" customHeight="1">
      <c r="A22" s="1" t="s">
        <v>1</v>
      </c>
      <c r="B22" s="169" t="s">
        <v>16</v>
      </c>
      <c r="C22" s="13"/>
      <c r="D22" s="14" t="s">
        <v>2</v>
      </c>
      <c r="E22" s="80">
        <v>1854</v>
      </c>
      <c r="F22" s="81">
        <v>85.992578849721696</v>
      </c>
      <c r="G22" s="80">
        <v>68</v>
      </c>
      <c r="H22" s="81">
        <v>3.1539888682745798</v>
      </c>
      <c r="I22" s="80">
        <v>1786</v>
      </c>
      <c r="J22" s="81">
        <v>82.8385899814471</v>
      </c>
      <c r="K22" s="102">
        <v>45</v>
      </c>
      <c r="L22" s="82">
        <v>2.1707670043415299</v>
      </c>
      <c r="M22" s="83">
        <v>48</v>
      </c>
      <c r="N22" s="82">
        <v>2.31548480463097</v>
      </c>
      <c r="O22" s="83">
        <v>881</v>
      </c>
      <c r="P22" s="82">
        <v>42.498794018330898</v>
      </c>
      <c r="Q22" s="83">
        <v>298</v>
      </c>
      <c r="R22" s="82">
        <v>14.3753014954173</v>
      </c>
      <c r="S22" s="83">
        <v>463</v>
      </c>
      <c r="T22" s="82">
        <v>22.334780511336199</v>
      </c>
      <c r="U22" s="83">
        <v>5</v>
      </c>
      <c r="V22" s="82">
        <v>0.241196333815726</v>
      </c>
      <c r="W22" s="104">
        <v>46</v>
      </c>
      <c r="X22" s="81">
        <v>2.2190062711046799</v>
      </c>
      <c r="Y22" s="102">
        <v>399</v>
      </c>
      <c r="Z22" s="85">
        <v>18.506493506493499</v>
      </c>
      <c r="AA22" s="126">
        <v>9866</v>
      </c>
      <c r="AB22" s="127">
        <v>99.908777620109504</v>
      </c>
      <c r="AC22" s="150"/>
      <c r="AD22" s="150"/>
      <c r="AE22" s="150"/>
      <c r="AF22" s="150"/>
    </row>
    <row r="23" spans="1:32" s="6" customFormat="1" ht="15" customHeight="1">
      <c r="A23" s="1" t="s">
        <v>1</v>
      </c>
      <c r="B23" s="169" t="s">
        <v>16</v>
      </c>
      <c r="C23" s="13" t="s">
        <v>10</v>
      </c>
      <c r="D23" s="17" t="s">
        <v>4</v>
      </c>
      <c r="E23" s="80">
        <v>302</v>
      </c>
      <c r="F23" s="81">
        <v>14.007421150278301</v>
      </c>
      <c r="G23" s="80">
        <v>15</v>
      </c>
      <c r="H23" s="81">
        <v>0.69573283858998103</v>
      </c>
      <c r="I23" s="80">
        <v>287</v>
      </c>
      <c r="J23" s="81">
        <v>13.3116883116883</v>
      </c>
      <c r="K23" s="80">
        <v>6</v>
      </c>
      <c r="L23" s="82">
        <v>0.28943560057887102</v>
      </c>
      <c r="M23" s="83">
        <v>12</v>
      </c>
      <c r="N23" s="82">
        <v>0.57887120115774204</v>
      </c>
      <c r="O23" s="83">
        <v>117</v>
      </c>
      <c r="P23" s="82">
        <v>5.6439942112879899</v>
      </c>
      <c r="Q23" s="83">
        <v>58</v>
      </c>
      <c r="R23" s="82">
        <v>2.79787747226242</v>
      </c>
      <c r="S23" s="103">
        <v>87</v>
      </c>
      <c r="T23" s="82">
        <v>4.1968162083936296</v>
      </c>
      <c r="U23" s="103" t="s">
        <v>40</v>
      </c>
      <c r="V23" s="82">
        <v>9.6478533526290405E-2</v>
      </c>
      <c r="W23" s="84">
        <v>5</v>
      </c>
      <c r="X23" s="81">
        <v>0.241196333815726</v>
      </c>
      <c r="Y23" s="102">
        <v>42</v>
      </c>
      <c r="Z23" s="85">
        <v>1.94805194805195</v>
      </c>
      <c r="AA23" s="126">
        <v>9866</v>
      </c>
      <c r="AB23" s="127">
        <v>99.908777620109504</v>
      </c>
      <c r="AC23" s="150"/>
      <c r="AD23" s="150"/>
      <c r="AE23" s="150"/>
      <c r="AF23" s="150"/>
    </row>
    <row r="24" spans="1:32" s="6" customFormat="1" ht="15" customHeight="1">
      <c r="A24" s="1" t="s">
        <v>1</v>
      </c>
      <c r="B24" s="169" t="s">
        <v>16</v>
      </c>
      <c r="C24" s="18"/>
      <c r="D24" s="19" t="s">
        <v>5</v>
      </c>
      <c r="E24" s="86">
        <v>2156</v>
      </c>
      <c r="F24" s="87">
        <v>100</v>
      </c>
      <c r="G24" s="108">
        <v>83</v>
      </c>
      <c r="H24" s="87">
        <v>3.8497217068645599</v>
      </c>
      <c r="I24" s="86">
        <v>2073</v>
      </c>
      <c r="J24" s="87">
        <v>96.150278293135401</v>
      </c>
      <c r="K24" s="86">
        <v>51</v>
      </c>
      <c r="L24" s="88">
        <v>2.46020260492041</v>
      </c>
      <c r="M24" s="89">
        <v>60</v>
      </c>
      <c r="N24" s="88">
        <v>2.8943560057887101</v>
      </c>
      <c r="O24" s="89">
        <v>998</v>
      </c>
      <c r="P24" s="88">
        <v>48.142788229618901</v>
      </c>
      <c r="Q24" s="89">
        <v>356</v>
      </c>
      <c r="R24" s="88">
        <v>17.1731789676797</v>
      </c>
      <c r="S24" s="89">
        <v>550</v>
      </c>
      <c r="T24" s="88">
        <v>26.531596719729901</v>
      </c>
      <c r="U24" s="89">
        <v>7</v>
      </c>
      <c r="V24" s="88">
        <v>0.33767486734201602</v>
      </c>
      <c r="W24" s="105">
        <v>51</v>
      </c>
      <c r="X24" s="87">
        <v>2.46020260492041</v>
      </c>
      <c r="Y24" s="86">
        <v>441</v>
      </c>
      <c r="Z24" s="91">
        <v>20.454545454545499</v>
      </c>
      <c r="AA24" s="128">
        <v>9866</v>
      </c>
      <c r="AB24" s="129">
        <v>99.908777620109504</v>
      </c>
      <c r="AC24" s="150"/>
      <c r="AD24" s="150"/>
      <c r="AE24" s="150"/>
      <c r="AF24" s="150"/>
    </row>
    <row r="25" spans="1:32" s="6" customFormat="1" ht="15" customHeight="1">
      <c r="A25" s="1" t="s">
        <v>1</v>
      </c>
      <c r="B25" s="169" t="s">
        <v>16</v>
      </c>
      <c r="C25" s="7"/>
      <c r="D25" s="8" t="s">
        <v>2</v>
      </c>
      <c r="E25" s="69">
        <v>536</v>
      </c>
      <c r="F25" s="68">
        <v>83.619344773790999</v>
      </c>
      <c r="G25" s="69">
        <v>37</v>
      </c>
      <c r="H25" s="68">
        <v>5.77223088923557</v>
      </c>
      <c r="I25" s="69">
        <v>499</v>
      </c>
      <c r="J25" s="68">
        <v>77.847113884555398</v>
      </c>
      <c r="K25" s="106" t="s">
        <v>40</v>
      </c>
      <c r="L25" s="70">
        <v>0.33500837520937998</v>
      </c>
      <c r="M25" s="71">
        <v>11</v>
      </c>
      <c r="N25" s="70">
        <v>1.84254606365159</v>
      </c>
      <c r="O25" s="71">
        <v>260</v>
      </c>
      <c r="P25" s="70">
        <v>43.551088777219398</v>
      </c>
      <c r="Q25" s="71">
        <v>89</v>
      </c>
      <c r="R25" s="70">
        <v>14.9078726968174</v>
      </c>
      <c r="S25" s="71">
        <v>123</v>
      </c>
      <c r="T25" s="70">
        <v>20.603015075376899</v>
      </c>
      <c r="U25" s="98" t="s">
        <v>40</v>
      </c>
      <c r="V25" s="70">
        <v>0.33500837520937998</v>
      </c>
      <c r="W25" s="72">
        <v>12</v>
      </c>
      <c r="X25" s="68">
        <v>2.0100502512562799</v>
      </c>
      <c r="Y25" s="69">
        <v>140</v>
      </c>
      <c r="Z25" s="73">
        <v>21.8408736349454</v>
      </c>
      <c r="AA25" s="122">
        <v>9866</v>
      </c>
      <c r="AB25" s="123">
        <v>99.908777620109504</v>
      </c>
      <c r="AC25" s="150"/>
      <c r="AD25" s="150"/>
      <c r="AE25" s="150"/>
      <c r="AF25" s="150"/>
    </row>
    <row r="26" spans="1:32" s="6" customFormat="1" ht="15" customHeight="1">
      <c r="A26" s="1" t="s">
        <v>1</v>
      </c>
      <c r="B26" s="169" t="s">
        <v>16</v>
      </c>
      <c r="C26" s="7" t="s">
        <v>11</v>
      </c>
      <c r="D26" s="22" t="s">
        <v>4</v>
      </c>
      <c r="E26" s="69">
        <v>105</v>
      </c>
      <c r="F26" s="68">
        <v>16.380655226209001</v>
      </c>
      <c r="G26" s="69">
        <v>7</v>
      </c>
      <c r="H26" s="68">
        <v>1.0920436817472701</v>
      </c>
      <c r="I26" s="69">
        <v>98</v>
      </c>
      <c r="J26" s="68">
        <v>15.2886115444618</v>
      </c>
      <c r="K26" s="69">
        <v>0</v>
      </c>
      <c r="L26" s="70">
        <v>0</v>
      </c>
      <c r="M26" s="98" t="s">
        <v>40</v>
      </c>
      <c r="N26" s="70">
        <v>0.33500837520937998</v>
      </c>
      <c r="O26" s="71">
        <v>37</v>
      </c>
      <c r="P26" s="70">
        <v>6.1976549413735302</v>
      </c>
      <c r="Q26" s="71">
        <v>17</v>
      </c>
      <c r="R26" s="70">
        <v>2.84757118927973</v>
      </c>
      <c r="S26" s="71">
        <v>37</v>
      </c>
      <c r="T26" s="70">
        <v>6.1976549413735302</v>
      </c>
      <c r="U26" s="71">
        <v>0</v>
      </c>
      <c r="V26" s="70">
        <v>0</v>
      </c>
      <c r="W26" s="72">
        <v>5</v>
      </c>
      <c r="X26" s="68">
        <v>0.83752093802345096</v>
      </c>
      <c r="Y26" s="69">
        <v>20</v>
      </c>
      <c r="Z26" s="73">
        <v>3.1201248049922001</v>
      </c>
      <c r="AA26" s="122">
        <v>9866</v>
      </c>
      <c r="AB26" s="123">
        <v>99.908777620109504</v>
      </c>
      <c r="AC26" s="150"/>
      <c r="AD26" s="150"/>
      <c r="AE26" s="150"/>
      <c r="AF26" s="150"/>
    </row>
    <row r="27" spans="1:32" s="6" customFormat="1" ht="15" customHeight="1">
      <c r="A27" s="1" t="s">
        <v>1</v>
      </c>
      <c r="B27" s="169" t="s">
        <v>16</v>
      </c>
      <c r="C27" s="9"/>
      <c r="D27" s="10" t="s">
        <v>5</v>
      </c>
      <c r="E27" s="74">
        <v>641</v>
      </c>
      <c r="F27" s="75">
        <v>100</v>
      </c>
      <c r="G27" s="74">
        <v>44</v>
      </c>
      <c r="H27" s="75">
        <v>6.8642745709828397</v>
      </c>
      <c r="I27" s="74">
        <v>597</v>
      </c>
      <c r="J27" s="75">
        <v>93.135725429017199</v>
      </c>
      <c r="K27" s="107" t="s">
        <v>40</v>
      </c>
      <c r="L27" s="76">
        <v>0.33500837520937998</v>
      </c>
      <c r="M27" s="77">
        <v>13</v>
      </c>
      <c r="N27" s="76">
        <v>2.17755443886097</v>
      </c>
      <c r="O27" s="77">
        <v>297</v>
      </c>
      <c r="P27" s="76">
        <v>49.748743718592998</v>
      </c>
      <c r="Q27" s="77">
        <v>106</v>
      </c>
      <c r="R27" s="76">
        <v>17.755443886097201</v>
      </c>
      <c r="S27" s="77">
        <v>160</v>
      </c>
      <c r="T27" s="76">
        <v>26.800670016750399</v>
      </c>
      <c r="U27" s="100" t="s">
        <v>40</v>
      </c>
      <c r="V27" s="76">
        <v>0.33500837520937998</v>
      </c>
      <c r="W27" s="78">
        <v>17</v>
      </c>
      <c r="X27" s="75">
        <v>2.84757118927973</v>
      </c>
      <c r="Y27" s="74">
        <v>160</v>
      </c>
      <c r="Z27" s="79">
        <v>24.960998439937601</v>
      </c>
      <c r="AA27" s="124">
        <v>9866</v>
      </c>
      <c r="AB27" s="125">
        <v>99.908777620109504</v>
      </c>
      <c r="AC27" s="150"/>
      <c r="AD27" s="150"/>
      <c r="AE27" s="150"/>
      <c r="AF27" s="150"/>
    </row>
    <row r="28" spans="1:32" s="6" customFormat="1" ht="15" customHeight="1">
      <c r="A28" s="1" t="s">
        <v>1</v>
      </c>
      <c r="B28" s="169" t="s">
        <v>16</v>
      </c>
      <c r="C28" s="13"/>
      <c r="D28" s="14" t="s">
        <v>2</v>
      </c>
      <c r="E28" s="80">
        <v>2383</v>
      </c>
      <c r="F28" s="81">
        <v>85.412186379928301</v>
      </c>
      <c r="G28" s="80">
        <v>107</v>
      </c>
      <c r="H28" s="81">
        <v>3.8351254480286698</v>
      </c>
      <c r="I28" s="80">
        <v>2276</v>
      </c>
      <c r="J28" s="81">
        <v>81.577060931899595</v>
      </c>
      <c r="K28" s="80">
        <v>47</v>
      </c>
      <c r="L28" s="82">
        <v>1.7662532882374999</v>
      </c>
      <c r="M28" s="83">
        <v>60</v>
      </c>
      <c r="N28" s="82">
        <v>2.2547914317925599</v>
      </c>
      <c r="O28" s="83">
        <v>1138</v>
      </c>
      <c r="P28" s="82">
        <v>42.765877489665499</v>
      </c>
      <c r="Q28" s="83">
        <v>384</v>
      </c>
      <c r="R28" s="82">
        <v>14.430665163472399</v>
      </c>
      <c r="S28" s="83">
        <v>584</v>
      </c>
      <c r="T28" s="82">
        <v>21.946636602780899</v>
      </c>
      <c r="U28" s="83">
        <v>6</v>
      </c>
      <c r="V28" s="82">
        <v>0.22547914317925599</v>
      </c>
      <c r="W28" s="104">
        <v>57</v>
      </c>
      <c r="X28" s="81">
        <v>2.1420518602029301</v>
      </c>
      <c r="Y28" s="80">
        <v>543</v>
      </c>
      <c r="Z28" s="85">
        <v>19.462365591397798</v>
      </c>
      <c r="AA28" s="126">
        <v>9866</v>
      </c>
      <c r="AB28" s="127">
        <v>99.908777620109504</v>
      </c>
      <c r="AC28" s="150"/>
      <c r="AD28" s="150"/>
      <c r="AE28" s="150"/>
      <c r="AF28" s="150"/>
    </row>
    <row r="29" spans="1:32" s="6" customFormat="1" ht="15" customHeight="1">
      <c r="A29" s="1" t="s">
        <v>1</v>
      </c>
      <c r="B29" s="169" t="s">
        <v>16</v>
      </c>
      <c r="C29" s="13" t="s">
        <v>12</v>
      </c>
      <c r="D29" s="17" t="s">
        <v>4</v>
      </c>
      <c r="E29" s="80">
        <v>407</v>
      </c>
      <c r="F29" s="81">
        <v>14.587813620071699</v>
      </c>
      <c r="G29" s="80">
        <v>22</v>
      </c>
      <c r="H29" s="81">
        <v>0.78853046594982101</v>
      </c>
      <c r="I29" s="80">
        <v>385</v>
      </c>
      <c r="J29" s="81">
        <v>13.7992831541219</v>
      </c>
      <c r="K29" s="80">
        <v>6</v>
      </c>
      <c r="L29" s="82">
        <v>0.22547914317925599</v>
      </c>
      <c r="M29" s="83">
        <v>14</v>
      </c>
      <c r="N29" s="82">
        <v>0.52611800075159698</v>
      </c>
      <c r="O29" s="83">
        <v>153</v>
      </c>
      <c r="P29" s="82">
        <v>5.74971815107103</v>
      </c>
      <c r="Q29" s="83">
        <v>76</v>
      </c>
      <c r="R29" s="82">
        <v>2.8560691469372399</v>
      </c>
      <c r="S29" s="103">
        <v>124</v>
      </c>
      <c r="T29" s="82">
        <v>4.6599022923712896</v>
      </c>
      <c r="U29" s="103" t="s">
        <v>40</v>
      </c>
      <c r="V29" s="82">
        <v>7.5159714393085303E-2</v>
      </c>
      <c r="W29" s="84">
        <v>10</v>
      </c>
      <c r="X29" s="81">
        <v>0.37579857196542699</v>
      </c>
      <c r="Y29" s="102">
        <v>63</v>
      </c>
      <c r="Z29" s="85">
        <v>2.2580645161290298</v>
      </c>
      <c r="AA29" s="126">
        <v>9866</v>
      </c>
      <c r="AB29" s="127">
        <v>99.908777620109504</v>
      </c>
      <c r="AC29" s="150"/>
      <c r="AD29" s="150"/>
      <c r="AE29" s="150"/>
      <c r="AF29" s="150"/>
    </row>
    <row r="30" spans="1:32" s="6" customFormat="1" ht="15" customHeight="1">
      <c r="A30" s="1" t="s">
        <v>1</v>
      </c>
      <c r="B30" s="169" t="s">
        <v>16</v>
      </c>
      <c r="C30" s="18"/>
      <c r="D30" s="19" t="s">
        <v>5</v>
      </c>
      <c r="E30" s="86">
        <v>2790</v>
      </c>
      <c r="F30" s="87">
        <v>100</v>
      </c>
      <c r="G30" s="108">
        <v>129</v>
      </c>
      <c r="H30" s="87">
        <v>4.6236559139785003</v>
      </c>
      <c r="I30" s="86">
        <v>2661</v>
      </c>
      <c r="J30" s="87">
        <v>95.376344086021504</v>
      </c>
      <c r="K30" s="86">
        <v>53</v>
      </c>
      <c r="L30" s="88">
        <v>1.9917324314167599</v>
      </c>
      <c r="M30" s="89">
        <v>74</v>
      </c>
      <c r="N30" s="88">
        <v>2.7809094325441599</v>
      </c>
      <c r="O30" s="89">
        <v>1291</v>
      </c>
      <c r="P30" s="88">
        <v>48.515595640736599</v>
      </c>
      <c r="Q30" s="89">
        <v>460</v>
      </c>
      <c r="R30" s="88">
        <v>17.286734310409599</v>
      </c>
      <c r="S30" s="89">
        <v>708</v>
      </c>
      <c r="T30" s="88">
        <v>26.606538895152202</v>
      </c>
      <c r="U30" s="89">
        <v>8</v>
      </c>
      <c r="V30" s="88">
        <v>0.30063885757234099</v>
      </c>
      <c r="W30" s="105">
        <v>67</v>
      </c>
      <c r="X30" s="87">
        <v>2.5178504321683599</v>
      </c>
      <c r="Y30" s="86">
        <v>606</v>
      </c>
      <c r="Z30" s="91">
        <v>21.720430107526902</v>
      </c>
      <c r="AA30" s="128">
        <v>9866</v>
      </c>
      <c r="AB30" s="129">
        <v>99.908777620109504</v>
      </c>
      <c r="AC30" s="150"/>
      <c r="AD30" s="150"/>
      <c r="AE30" s="150"/>
      <c r="AF30" s="150"/>
    </row>
    <row r="31" spans="1:32" s="6" customFormat="1" ht="15" customHeight="1">
      <c r="A31" s="1" t="s">
        <v>1</v>
      </c>
      <c r="B31" s="169" t="s">
        <v>16</v>
      </c>
      <c r="C31" s="7"/>
      <c r="D31" s="23" t="s">
        <v>2</v>
      </c>
      <c r="E31" s="69">
        <v>592</v>
      </c>
      <c r="F31" s="68">
        <v>86.549707602339197</v>
      </c>
      <c r="G31" s="69">
        <v>29</v>
      </c>
      <c r="H31" s="68">
        <v>4.2397660818713403</v>
      </c>
      <c r="I31" s="69">
        <v>563</v>
      </c>
      <c r="J31" s="68">
        <v>82.309941520467802</v>
      </c>
      <c r="K31" s="69">
        <v>5</v>
      </c>
      <c r="L31" s="70">
        <v>0.76804915514592897</v>
      </c>
      <c r="M31" s="71">
        <v>23</v>
      </c>
      <c r="N31" s="70">
        <v>3.5330261136712799</v>
      </c>
      <c r="O31" s="71">
        <v>266</v>
      </c>
      <c r="P31" s="70">
        <v>40.860215053763397</v>
      </c>
      <c r="Q31" s="71">
        <v>105</v>
      </c>
      <c r="R31" s="70">
        <v>16.129032258064498</v>
      </c>
      <c r="S31" s="71">
        <v>149</v>
      </c>
      <c r="T31" s="70">
        <v>22.8878648233487</v>
      </c>
      <c r="U31" s="98" t="s">
        <v>40</v>
      </c>
      <c r="V31" s="70">
        <v>0.30721966205837198</v>
      </c>
      <c r="W31" s="72">
        <v>13</v>
      </c>
      <c r="X31" s="68">
        <v>1.99692780337942</v>
      </c>
      <c r="Y31" s="69">
        <v>148</v>
      </c>
      <c r="Z31" s="73">
        <v>21.637426900584799</v>
      </c>
      <c r="AA31" s="122">
        <v>9866</v>
      </c>
      <c r="AB31" s="123">
        <v>99.908777620109504</v>
      </c>
      <c r="AC31" s="150"/>
      <c r="AD31" s="150"/>
      <c r="AE31" s="150"/>
      <c r="AF31" s="150"/>
    </row>
    <row r="32" spans="1:32" s="6" customFormat="1" ht="15" customHeight="1">
      <c r="A32" s="1" t="s">
        <v>1</v>
      </c>
      <c r="B32" s="169" t="s">
        <v>16</v>
      </c>
      <c r="C32" s="7" t="s">
        <v>13</v>
      </c>
      <c r="D32" s="22" t="s">
        <v>4</v>
      </c>
      <c r="E32" s="69">
        <v>92</v>
      </c>
      <c r="F32" s="68">
        <v>13.4502923976608</v>
      </c>
      <c r="G32" s="69">
        <v>4</v>
      </c>
      <c r="H32" s="68">
        <v>0.58479532163742698</v>
      </c>
      <c r="I32" s="69">
        <v>88</v>
      </c>
      <c r="J32" s="68">
        <v>12.8654970760234</v>
      </c>
      <c r="K32" s="106" t="s">
        <v>40</v>
      </c>
      <c r="L32" s="70">
        <v>0.30721966205837198</v>
      </c>
      <c r="M32" s="71">
        <v>5</v>
      </c>
      <c r="N32" s="70">
        <v>0.76804915514592897</v>
      </c>
      <c r="O32" s="71">
        <v>33</v>
      </c>
      <c r="P32" s="70">
        <v>5.0691244239631299</v>
      </c>
      <c r="Q32" s="71">
        <v>10</v>
      </c>
      <c r="R32" s="70">
        <v>1.5360983102918599</v>
      </c>
      <c r="S32" s="71">
        <v>34</v>
      </c>
      <c r="T32" s="70">
        <v>5.2227342549923197</v>
      </c>
      <c r="U32" s="71">
        <v>0</v>
      </c>
      <c r="V32" s="70">
        <v>0</v>
      </c>
      <c r="W32" s="72">
        <v>4</v>
      </c>
      <c r="X32" s="68">
        <v>0.61443932411674396</v>
      </c>
      <c r="Y32" s="69">
        <v>9</v>
      </c>
      <c r="Z32" s="73">
        <v>1.31578947368421</v>
      </c>
      <c r="AA32" s="122">
        <v>9866</v>
      </c>
      <c r="AB32" s="123">
        <v>99.908777620109504</v>
      </c>
      <c r="AC32" s="150"/>
      <c r="AD32" s="150"/>
      <c r="AE32" s="150"/>
      <c r="AF32" s="150"/>
    </row>
    <row r="33" spans="1:32" s="6" customFormat="1" ht="15" customHeight="1">
      <c r="A33" s="1" t="s">
        <v>1</v>
      </c>
      <c r="B33" s="169" t="s">
        <v>16</v>
      </c>
      <c r="C33" s="9"/>
      <c r="D33" s="10" t="s">
        <v>5</v>
      </c>
      <c r="E33" s="74">
        <v>684</v>
      </c>
      <c r="F33" s="75">
        <v>100</v>
      </c>
      <c r="G33" s="74">
        <v>33</v>
      </c>
      <c r="H33" s="75">
        <v>4.8245614035087696</v>
      </c>
      <c r="I33" s="74">
        <v>651</v>
      </c>
      <c r="J33" s="75">
        <v>95.175438596491205</v>
      </c>
      <c r="K33" s="74">
        <v>7</v>
      </c>
      <c r="L33" s="76">
        <v>1.0752688172042999</v>
      </c>
      <c r="M33" s="77">
        <v>28</v>
      </c>
      <c r="N33" s="76">
        <v>4.3010752688171996</v>
      </c>
      <c r="O33" s="77">
        <v>299</v>
      </c>
      <c r="P33" s="76">
        <v>45.9293394777266</v>
      </c>
      <c r="Q33" s="77">
        <v>115</v>
      </c>
      <c r="R33" s="76">
        <v>17.6651305683564</v>
      </c>
      <c r="S33" s="77">
        <v>183</v>
      </c>
      <c r="T33" s="76">
        <v>28.110599078341</v>
      </c>
      <c r="U33" s="100" t="s">
        <v>40</v>
      </c>
      <c r="V33" s="76">
        <v>0.30721966205837198</v>
      </c>
      <c r="W33" s="78">
        <v>17</v>
      </c>
      <c r="X33" s="75">
        <v>2.6113671274961598</v>
      </c>
      <c r="Y33" s="74">
        <v>157</v>
      </c>
      <c r="Z33" s="79">
        <v>22.953216374269001</v>
      </c>
      <c r="AA33" s="124">
        <v>9866</v>
      </c>
      <c r="AB33" s="125">
        <v>99.908777620109504</v>
      </c>
      <c r="AC33" s="150"/>
      <c r="AD33" s="150"/>
      <c r="AE33" s="150"/>
      <c r="AF33" s="150"/>
    </row>
    <row r="34" spans="1:32" s="6" customFormat="1" ht="15" customHeight="1">
      <c r="A34" s="1" t="s">
        <v>1</v>
      </c>
      <c r="B34" s="169" t="s">
        <v>16</v>
      </c>
      <c r="C34" s="13"/>
      <c r="D34" s="14" t="s">
        <v>2</v>
      </c>
      <c r="E34" s="80">
        <v>5393</v>
      </c>
      <c r="F34" s="81">
        <v>82.060255629945203</v>
      </c>
      <c r="G34" s="80">
        <v>202</v>
      </c>
      <c r="H34" s="81">
        <v>3.0736457699330502</v>
      </c>
      <c r="I34" s="80">
        <v>5191</v>
      </c>
      <c r="J34" s="81">
        <v>78.986609860012194</v>
      </c>
      <c r="K34" s="80">
        <v>75</v>
      </c>
      <c r="L34" s="82">
        <v>1.1848341232227499</v>
      </c>
      <c r="M34" s="83">
        <v>115</v>
      </c>
      <c r="N34" s="82">
        <v>1.81674565560821</v>
      </c>
      <c r="O34" s="83">
        <v>2859</v>
      </c>
      <c r="P34" s="82">
        <v>45.165876777251199</v>
      </c>
      <c r="Q34" s="83">
        <v>932</v>
      </c>
      <c r="R34" s="82">
        <v>14.723538704581401</v>
      </c>
      <c r="S34" s="83">
        <v>1104</v>
      </c>
      <c r="T34" s="82">
        <v>17.440758293838901</v>
      </c>
      <c r="U34" s="83">
        <v>30</v>
      </c>
      <c r="V34" s="82">
        <v>0.47393364928909998</v>
      </c>
      <c r="W34" s="84">
        <v>76</v>
      </c>
      <c r="X34" s="81">
        <v>1.20063191153239</v>
      </c>
      <c r="Y34" s="80">
        <v>1516</v>
      </c>
      <c r="Z34" s="85">
        <v>23.067559342665898</v>
      </c>
      <c r="AA34" s="126">
        <v>9866</v>
      </c>
      <c r="AB34" s="127">
        <v>97.922156902493398</v>
      </c>
      <c r="AC34" s="150"/>
      <c r="AD34" s="150"/>
      <c r="AE34" s="150"/>
      <c r="AF34" s="150"/>
    </row>
    <row r="35" spans="1:32" s="6" customFormat="1" ht="15" customHeight="1">
      <c r="A35" s="1" t="s">
        <v>1</v>
      </c>
      <c r="B35" s="169" t="s">
        <v>16</v>
      </c>
      <c r="C35" s="13" t="s">
        <v>14</v>
      </c>
      <c r="D35" s="17" t="s">
        <v>4</v>
      </c>
      <c r="E35" s="80">
        <v>1179</v>
      </c>
      <c r="F35" s="81">
        <v>17.9397443700548</v>
      </c>
      <c r="G35" s="80">
        <v>40</v>
      </c>
      <c r="H35" s="81">
        <v>0.60864272671941599</v>
      </c>
      <c r="I35" s="80">
        <v>1139</v>
      </c>
      <c r="J35" s="81">
        <v>17.331101643335401</v>
      </c>
      <c r="K35" s="80">
        <v>12</v>
      </c>
      <c r="L35" s="82">
        <v>0.18957345971563999</v>
      </c>
      <c r="M35" s="83">
        <v>20</v>
      </c>
      <c r="N35" s="82">
        <v>0.31595576619273302</v>
      </c>
      <c r="O35" s="83">
        <v>626</v>
      </c>
      <c r="P35" s="82">
        <v>9.8894154818325397</v>
      </c>
      <c r="Q35" s="83">
        <v>231</v>
      </c>
      <c r="R35" s="82">
        <v>3.6492890995260701</v>
      </c>
      <c r="S35" s="83">
        <v>223</v>
      </c>
      <c r="T35" s="82">
        <v>3.5229067930489699</v>
      </c>
      <c r="U35" s="83">
        <v>10</v>
      </c>
      <c r="V35" s="82">
        <v>0.15797788309636701</v>
      </c>
      <c r="W35" s="84">
        <v>17</v>
      </c>
      <c r="X35" s="81">
        <v>0.26856240126382303</v>
      </c>
      <c r="Y35" s="80">
        <v>305</v>
      </c>
      <c r="Z35" s="85">
        <v>4.6409007912355396</v>
      </c>
      <c r="AA35" s="126">
        <v>9866</v>
      </c>
      <c r="AB35" s="127">
        <v>97.922156902493398</v>
      </c>
      <c r="AC35" s="150"/>
      <c r="AD35" s="150"/>
      <c r="AE35" s="150"/>
      <c r="AF35" s="150"/>
    </row>
    <row r="36" spans="1:32" s="6" customFormat="1" ht="15" customHeight="1">
      <c r="A36" s="1" t="s">
        <v>1</v>
      </c>
      <c r="B36" s="169" t="s">
        <v>16</v>
      </c>
      <c r="C36" s="18"/>
      <c r="D36" s="19" t="s">
        <v>5</v>
      </c>
      <c r="E36" s="86">
        <v>6572</v>
      </c>
      <c r="F36" s="87">
        <v>100</v>
      </c>
      <c r="G36" s="86">
        <v>242</v>
      </c>
      <c r="H36" s="87">
        <v>3.68228849665247</v>
      </c>
      <c r="I36" s="86">
        <v>6330</v>
      </c>
      <c r="J36" s="87">
        <v>96.317711503347496</v>
      </c>
      <c r="K36" s="86">
        <v>87</v>
      </c>
      <c r="L36" s="88">
        <v>1.3744075829383899</v>
      </c>
      <c r="M36" s="89">
        <v>135</v>
      </c>
      <c r="N36" s="88">
        <v>2.1327014218009501</v>
      </c>
      <c r="O36" s="89">
        <v>3485</v>
      </c>
      <c r="P36" s="88">
        <v>55.0552922590837</v>
      </c>
      <c r="Q36" s="89">
        <v>1163</v>
      </c>
      <c r="R36" s="88">
        <v>18.372827804107398</v>
      </c>
      <c r="S36" s="89">
        <v>1327</v>
      </c>
      <c r="T36" s="88">
        <v>20.963665086887801</v>
      </c>
      <c r="U36" s="89">
        <v>40</v>
      </c>
      <c r="V36" s="88">
        <v>0.63191153238546605</v>
      </c>
      <c r="W36" s="90">
        <v>93</v>
      </c>
      <c r="X36" s="87">
        <v>1.4691943127962099</v>
      </c>
      <c r="Y36" s="86">
        <v>1821</v>
      </c>
      <c r="Z36" s="91">
        <v>27.708460133901401</v>
      </c>
      <c r="AA36" s="128">
        <v>9866</v>
      </c>
      <c r="AB36" s="129">
        <v>97.922156902493398</v>
      </c>
      <c r="AC36" s="150"/>
      <c r="AD36" s="150"/>
      <c r="AE36" s="150"/>
      <c r="AF36" s="150"/>
    </row>
    <row r="37" spans="1:32" s="6" customFormat="1" ht="15" customHeight="1">
      <c r="A37" s="1" t="s">
        <v>1</v>
      </c>
      <c r="B37" s="169" t="s">
        <v>16</v>
      </c>
      <c r="C37" s="7"/>
      <c r="D37" s="8" t="s">
        <v>2</v>
      </c>
      <c r="E37" s="69">
        <v>1187</v>
      </c>
      <c r="F37" s="68">
        <v>80.040458530006703</v>
      </c>
      <c r="G37" s="69">
        <v>45</v>
      </c>
      <c r="H37" s="68">
        <v>3.03438975050573</v>
      </c>
      <c r="I37" s="69">
        <v>1142</v>
      </c>
      <c r="J37" s="68">
        <v>77.006068779501007</v>
      </c>
      <c r="K37" s="69">
        <v>13</v>
      </c>
      <c r="L37" s="70">
        <v>0.91356289529163703</v>
      </c>
      <c r="M37" s="71">
        <v>30</v>
      </c>
      <c r="N37" s="70">
        <v>2.1082220660576199</v>
      </c>
      <c r="O37" s="71">
        <v>647</v>
      </c>
      <c r="P37" s="70">
        <v>45.467322557976097</v>
      </c>
      <c r="Q37" s="71">
        <v>239</v>
      </c>
      <c r="R37" s="70">
        <v>16.795502459592399</v>
      </c>
      <c r="S37" s="71">
        <v>185</v>
      </c>
      <c r="T37" s="70">
        <v>13.0007027406887</v>
      </c>
      <c r="U37" s="71">
        <v>4</v>
      </c>
      <c r="V37" s="70">
        <v>0.28109627547435001</v>
      </c>
      <c r="W37" s="72">
        <v>24</v>
      </c>
      <c r="X37" s="68">
        <v>1.6865776528461001</v>
      </c>
      <c r="Y37" s="69">
        <v>357</v>
      </c>
      <c r="Z37" s="73">
        <v>24.0728253540121</v>
      </c>
      <c r="AA37" s="122">
        <v>9866</v>
      </c>
      <c r="AB37" s="123">
        <v>98.864788161362299</v>
      </c>
      <c r="AC37" s="150"/>
      <c r="AD37" s="150"/>
      <c r="AE37" s="150"/>
      <c r="AF37" s="150"/>
    </row>
    <row r="38" spans="1:32" s="6" customFormat="1" ht="15" customHeight="1">
      <c r="A38" s="1" t="s">
        <v>1</v>
      </c>
      <c r="B38" s="169" t="s">
        <v>16</v>
      </c>
      <c r="C38" s="7" t="s">
        <v>15</v>
      </c>
      <c r="D38" s="22" t="s">
        <v>4</v>
      </c>
      <c r="E38" s="69">
        <v>296</v>
      </c>
      <c r="F38" s="68">
        <v>19.959541469993301</v>
      </c>
      <c r="G38" s="69">
        <v>15</v>
      </c>
      <c r="H38" s="68">
        <v>1.0114632501685801</v>
      </c>
      <c r="I38" s="69">
        <v>281</v>
      </c>
      <c r="J38" s="68">
        <v>18.948078219824701</v>
      </c>
      <c r="K38" s="106" t="s">
        <v>40</v>
      </c>
      <c r="L38" s="70">
        <v>0.14054813773717501</v>
      </c>
      <c r="M38" s="71">
        <v>14</v>
      </c>
      <c r="N38" s="70">
        <v>0.98383696416022504</v>
      </c>
      <c r="O38" s="71">
        <v>149</v>
      </c>
      <c r="P38" s="70">
        <v>10.4708362614195</v>
      </c>
      <c r="Q38" s="71">
        <v>67</v>
      </c>
      <c r="R38" s="70">
        <v>4.7083626141953596</v>
      </c>
      <c r="S38" s="71">
        <v>43</v>
      </c>
      <c r="T38" s="70">
        <v>3.02178496134926</v>
      </c>
      <c r="U38" s="98" t="s">
        <v>40</v>
      </c>
      <c r="V38" s="70">
        <v>0.14054813773717501</v>
      </c>
      <c r="W38" s="72">
        <v>4</v>
      </c>
      <c r="X38" s="68">
        <v>0.28109627547435001</v>
      </c>
      <c r="Y38" s="69">
        <v>66</v>
      </c>
      <c r="Z38" s="73">
        <v>4.4504383007417401</v>
      </c>
      <c r="AA38" s="122">
        <v>9866</v>
      </c>
      <c r="AB38" s="123">
        <v>98.864788161362299</v>
      </c>
      <c r="AC38" s="150"/>
      <c r="AD38" s="150"/>
      <c r="AE38" s="150"/>
      <c r="AF38" s="150"/>
    </row>
    <row r="39" spans="1:32" s="6" customFormat="1" ht="15" customHeight="1" thickBot="1">
      <c r="A39" s="1" t="s">
        <v>1</v>
      </c>
      <c r="B39" s="170" t="s">
        <v>16</v>
      </c>
      <c r="C39" s="24"/>
      <c r="D39" s="25" t="s">
        <v>5</v>
      </c>
      <c r="E39" s="92">
        <v>1483</v>
      </c>
      <c r="F39" s="93">
        <v>100</v>
      </c>
      <c r="G39" s="92">
        <v>60</v>
      </c>
      <c r="H39" s="93">
        <v>4.0458530006743096</v>
      </c>
      <c r="I39" s="92">
        <v>1423</v>
      </c>
      <c r="J39" s="93">
        <v>95.954146999325701</v>
      </c>
      <c r="K39" s="92">
        <v>15</v>
      </c>
      <c r="L39" s="94">
        <v>1.0541110330288099</v>
      </c>
      <c r="M39" s="95">
        <v>44</v>
      </c>
      <c r="N39" s="94">
        <v>3.0920590302178499</v>
      </c>
      <c r="O39" s="95">
        <v>796</v>
      </c>
      <c r="P39" s="94">
        <v>55.938158819395603</v>
      </c>
      <c r="Q39" s="95">
        <v>306</v>
      </c>
      <c r="R39" s="94">
        <v>21.5038650737878</v>
      </c>
      <c r="S39" s="95">
        <v>228</v>
      </c>
      <c r="T39" s="94">
        <v>16.0224877020379</v>
      </c>
      <c r="U39" s="95">
        <v>6</v>
      </c>
      <c r="V39" s="94">
        <v>0.42164441321152502</v>
      </c>
      <c r="W39" s="96">
        <v>28</v>
      </c>
      <c r="X39" s="93">
        <v>1.9676739283204501</v>
      </c>
      <c r="Y39" s="92">
        <v>423</v>
      </c>
      <c r="Z39" s="97">
        <v>28.523263654753901</v>
      </c>
      <c r="AA39" s="151">
        <v>9866</v>
      </c>
      <c r="AB39" s="152">
        <v>98.864788161362299</v>
      </c>
      <c r="AC39" s="150"/>
      <c r="AD39" s="150"/>
      <c r="AE39" s="150"/>
      <c r="AF39" s="150"/>
    </row>
    <row r="40" spans="1:32" s="6" customFormat="1" ht="15" customHeight="1">
      <c r="A40" s="1"/>
      <c r="B40" s="56"/>
      <c r="C40" s="56"/>
      <c r="D40" s="56"/>
      <c r="E40" s="57"/>
      <c r="F40" s="57"/>
      <c r="G40" s="57"/>
      <c r="H40" s="57"/>
      <c r="I40" s="57"/>
      <c r="J40" s="57"/>
      <c r="K40" s="57"/>
      <c r="L40" s="57"/>
      <c r="M40" s="57"/>
      <c r="N40" s="57"/>
      <c r="O40" s="57"/>
      <c r="P40" s="57"/>
      <c r="Q40" s="57"/>
      <c r="R40" s="57"/>
      <c r="S40" s="57"/>
      <c r="T40" s="57"/>
      <c r="U40" s="57"/>
      <c r="V40" s="57"/>
      <c r="W40" s="57"/>
      <c r="X40" s="57"/>
      <c r="Y40" s="58"/>
      <c r="Z40" s="59"/>
      <c r="AA40" s="57"/>
      <c r="AB40" s="57"/>
    </row>
    <row r="41" spans="1:32" s="6" customFormat="1" ht="15" customHeight="1">
      <c r="A41" s="60"/>
      <c r="B41" s="56" t="s">
        <v>50</v>
      </c>
      <c r="C41" s="56"/>
      <c r="D41" s="56"/>
      <c r="E41" s="58"/>
      <c r="F41" s="58"/>
      <c r="G41" s="58"/>
      <c r="H41" s="58"/>
      <c r="I41" s="58"/>
      <c r="J41" s="58"/>
      <c r="K41" s="57"/>
      <c r="L41" s="57"/>
      <c r="M41" s="57"/>
      <c r="N41" s="57"/>
      <c r="O41" s="57"/>
      <c r="P41" s="57"/>
      <c r="Q41" s="57"/>
      <c r="R41" s="57"/>
      <c r="S41" s="57"/>
      <c r="T41" s="57"/>
      <c r="U41" s="57"/>
      <c r="V41" s="57"/>
      <c r="W41" s="57"/>
      <c r="X41" s="57"/>
      <c r="Y41" s="58"/>
      <c r="Z41" s="58"/>
      <c r="AA41" s="57"/>
      <c r="AB41" s="57"/>
    </row>
    <row r="42" spans="1:32" s="6" customFormat="1" ht="15" customHeight="1">
      <c r="A42" s="60"/>
      <c r="B42" s="61" t="s">
        <v>51</v>
      </c>
      <c r="C42" s="61"/>
      <c r="D42" s="61"/>
      <c r="E42" s="58"/>
      <c r="F42" s="58"/>
      <c r="G42" s="58"/>
      <c r="H42" s="58"/>
      <c r="I42" s="58"/>
      <c r="J42" s="58"/>
      <c r="K42" s="57"/>
      <c r="L42" s="57"/>
      <c r="M42" s="57"/>
      <c r="N42" s="57"/>
      <c r="O42" s="57"/>
      <c r="P42" s="57"/>
      <c r="Q42" s="57"/>
      <c r="R42" s="57"/>
      <c r="S42" s="57"/>
      <c r="T42" s="57"/>
      <c r="U42" s="57"/>
      <c r="V42" s="57"/>
      <c r="W42" s="57"/>
      <c r="X42" s="57"/>
      <c r="Y42" s="58"/>
      <c r="Z42" s="58"/>
      <c r="AA42" s="57"/>
      <c r="AB42" s="57"/>
    </row>
    <row r="43" spans="1:32" s="6" customFormat="1" ht="15" customHeight="1">
      <c r="A43" s="60"/>
      <c r="B43" s="61" t="s">
        <v>52</v>
      </c>
      <c r="C43" s="61"/>
      <c r="D43" s="61"/>
      <c r="E43" s="58"/>
      <c r="F43" s="58"/>
      <c r="G43" s="58"/>
      <c r="H43" s="58"/>
      <c r="I43" s="58"/>
      <c r="J43" s="58"/>
      <c r="K43" s="57"/>
      <c r="L43" s="57"/>
      <c r="M43" s="57"/>
      <c r="N43" s="57"/>
      <c r="O43" s="57"/>
      <c r="P43" s="57"/>
      <c r="Q43" s="57"/>
      <c r="R43" s="57"/>
      <c r="S43" s="57"/>
      <c r="T43" s="57"/>
      <c r="U43" s="57"/>
      <c r="V43" s="57"/>
      <c r="W43" s="57"/>
      <c r="X43" s="57"/>
      <c r="Y43" s="58"/>
      <c r="Z43" s="58"/>
      <c r="AA43" s="57"/>
      <c r="AB43" s="57"/>
    </row>
    <row r="44" spans="1:32" s="6" customFormat="1" ht="15" customHeight="1">
      <c r="A44" s="60"/>
      <c r="B44" s="61" t="str">
        <f>CONCATENATE("NOTE: Table reads:  Of all ",E48," public school students with disabilities who received corporal punishment, ",G48," (",TEXT(H9,"0.0"),"%) were served solely under Section 504 and ", I48," (",TEXT(J9,"0.0"),"%) were served under IDEA.")</f>
        <v>NOTE: Table reads:  Of all 290 public school students with disabilities who received corporal punishment, 6 (2.1%) were served solely under Section 504 and 284 (97.9%) were served under IDEA.</v>
      </c>
      <c r="C44" s="61"/>
      <c r="D44" s="61"/>
      <c r="E44" s="58"/>
      <c r="F44" s="58"/>
      <c r="G44" s="58"/>
      <c r="H44" s="58"/>
      <c r="I44" s="58"/>
      <c r="J44" s="58"/>
      <c r="K44" s="57"/>
      <c r="L44" s="57"/>
      <c r="M44" s="57"/>
      <c r="N44" s="57"/>
      <c r="O44" s="57"/>
      <c r="P44" s="57"/>
      <c r="Q44" s="57"/>
      <c r="R44" s="57"/>
      <c r="S44" s="57"/>
      <c r="T44" s="57"/>
      <c r="U44" s="57"/>
      <c r="V44" s="57"/>
      <c r="W44" s="57"/>
      <c r="X44" s="57"/>
      <c r="Y44" s="58"/>
      <c r="Z44" s="59"/>
      <c r="AA44" s="57"/>
      <c r="AB44" s="57"/>
    </row>
    <row r="45" spans="1:32" s="6" customFormat="1" ht="15" customHeight="1">
      <c r="A45" s="60"/>
      <c r="B45" s="61" t="str">
        <f>CONCATENATE("            Table reads:  Of all ",I48," public school students with disabilities served under IDEA who received corporal punishment, ",K48," (",TEXT(L9,"0.0"),"%) were American Indian or Alaska Native.")</f>
        <v xml:space="preserve">            Table reads:  Of all 284 public school students with disabilities served under IDEA who received corporal punishment, 4 (1.4%) were American Indian or Alaska Native.</v>
      </c>
      <c r="C45" s="61"/>
      <c r="D45" s="61"/>
      <c r="E45" s="58"/>
      <c r="F45" s="58"/>
      <c r="G45" s="58"/>
      <c r="H45" s="58"/>
      <c r="I45" s="58"/>
      <c r="J45" s="58"/>
      <c r="K45" s="57"/>
      <c r="L45" s="57"/>
      <c r="M45" s="57"/>
      <c r="N45" s="57"/>
      <c r="O45" s="57"/>
      <c r="P45" s="57"/>
      <c r="Q45" s="57"/>
      <c r="R45" s="57"/>
      <c r="S45" s="57"/>
      <c r="T45" s="57"/>
      <c r="U45" s="57"/>
      <c r="V45" s="57"/>
      <c r="W45" s="57"/>
      <c r="X45" s="57"/>
      <c r="Y45" s="58"/>
      <c r="Z45" s="58"/>
      <c r="AA45" s="57"/>
      <c r="AB45" s="57"/>
    </row>
    <row r="46" spans="1:32" s="6" customFormat="1" ht="15" customHeight="1">
      <c r="A46" s="60"/>
      <c r="B46" s="61" t="s">
        <v>38</v>
      </c>
      <c r="D46" s="61"/>
      <c r="E46" s="58"/>
      <c r="F46" s="58"/>
      <c r="G46" s="58"/>
      <c r="H46" s="58"/>
      <c r="I46" s="58"/>
      <c r="J46" s="58"/>
      <c r="K46" s="57"/>
      <c r="L46" s="57"/>
      <c r="M46" s="57"/>
      <c r="N46" s="57"/>
      <c r="O46" s="57"/>
      <c r="P46" s="57"/>
      <c r="Q46" s="57"/>
      <c r="R46" s="57"/>
      <c r="S46" s="57"/>
      <c r="T46" s="57"/>
      <c r="U46" s="57"/>
      <c r="V46" s="57"/>
      <c r="W46" s="57"/>
      <c r="X46" s="57"/>
      <c r="Y46" s="58"/>
      <c r="Z46" s="58"/>
      <c r="AA46" s="57"/>
      <c r="AB46" s="57"/>
    </row>
    <row r="47" spans="1:32" s="64" customFormat="1" ht="14" customHeight="1">
      <c r="A47" s="60"/>
      <c r="B47" s="59" t="s">
        <v>53</v>
      </c>
      <c r="C47" s="6"/>
      <c r="D47" s="6"/>
      <c r="E47" s="62"/>
      <c r="F47" s="62"/>
      <c r="G47" s="62"/>
      <c r="H47" s="62"/>
      <c r="I47" s="62"/>
      <c r="J47" s="62"/>
      <c r="K47" s="63"/>
      <c r="L47" s="63"/>
      <c r="M47" s="63"/>
      <c r="N47" s="63"/>
      <c r="O47" s="63"/>
      <c r="P47" s="63"/>
      <c r="Q47" s="63"/>
      <c r="R47" s="63"/>
      <c r="S47" s="63"/>
      <c r="T47" s="63"/>
      <c r="U47" s="63"/>
      <c r="V47" s="63"/>
      <c r="W47" s="63"/>
      <c r="X47" s="63"/>
      <c r="Y47" s="62"/>
      <c r="Z47" s="153"/>
      <c r="AA47" s="63"/>
      <c r="AB47" s="63"/>
    </row>
    <row r="48" spans="1:32" s="110" customFormat="1">
      <c r="E48" s="110" t="str">
        <f>IF(ISTEXT(E9),LEFT(E9,3),TEXT(E9,"#,##0"))</f>
        <v>290</v>
      </c>
      <c r="G48" s="110" t="str">
        <f>IF(ISTEXT(G9),LEFT(G9,3),TEXT(G9,"#,##0"))</f>
        <v>6</v>
      </c>
      <c r="I48" s="110" t="str">
        <f>IF(ISTEXT(I9),LEFT(I9,3),TEXT(I9,"#,##0"))</f>
        <v>284</v>
      </c>
      <c r="K48" s="110" t="str">
        <f>IF(ISTEXT(K9),LEFT(K9,3),TEXT(K9,"#,##0"))</f>
        <v>4</v>
      </c>
      <c r="M48" s="110" t="str">
        <f>IF(ISTEXT(M9),LEFT(M9,3),TEXT(M9,"#,##0"))</f>
        <v>1-3</v>
      </c>
    </row>
    <row r="49" spans="2:28" s="154" customFormat="1" ht="15" customHeight="1">
      <c r="B49" s="28"/>
      <c r="C49" s="28"/>
      <c r="D49" s="28"/>
      <c r="E49" s="28"/>
      <c r="F49" s="28"/>
      <c r="G49" s="28"/>
      <c r="H49" s="28"/>
      <c r="I49" s="28"/>
      <c r="J49" s="28"/>
      <c r="K49" s="28"/>
      <c r="L49" s="28"/>
      <c r="M49" s="28"/>
      <c r="N49" s="28"/>
      <c r="O49" s="28"/>
      <c r="P49" s="28"/>
      <c r="Q49" s="28"/>
      <c r="R49" s="28"/>
      <c r="S49" s="28"/>
      <c r="T49" s="28"/>
      <c r="U49" s="28"/>
      <c r="V49" s="28"/>
      <c r="W49" s="28"/>
      <c r="X49" s="28"/>
      <c r="Y49" s="155"/>
      <c r="Z49" s="156"/>
      <c r="AA49" s="28"/>
      <c r="AB49" s="28"/>
    </row>
    <row r="50" spans="2:28" s="154" customFormat="1" ht="15" customHeight="1">
      <c r="B50" s="28"/>
      <c r="C50" s="28"/>
      <c r="D50" s="28"/>
      <c r="E50" s="28"/>
      <c r="F50" s="28"/>
      <c r="G50" s="28"/>
      <c r="H50" s="28"/>
      <c r="I50" s="28"/>
      <c r="J50" s="28"/>
      <c r="K50" s="28"/>
      <c r="L50" s="28"/>
      <c r="M50" s="28"/>
      <c r="N50" s="28"/>
      <c r="O50" s="28"/>
      <c r="P50" s="28"/>
      <c r="Q50" s="28"/>
      <c r="R50" s="28"/>
      <c r="S50" s="28"/>
      <c r="T50" s="28"/>
      <c r="U50" s="28"/>
      <c r="V50" s="28"/>
      <c r="W50" s="28"/>
      <c r="X50" s="28"/>
      <c r="Y50" s="155"/>
      <c r="Z50" s="156"/>
      <c r="AA50" s="28"/>
      <c r="AB50" s="28"/>
    </row>
    <row r="51" spans="2:28" s="157" customFormat="1"/>
    <row r="52" spans="2:28" s="157" customFormat="1"/>
    <row r="53" spans="2:28" s="157" customFormat="1"/>
    <row r="54" spans="2:28" s="157" customFormat="1"/>
    <row r="55" spans="2:28" s="157" customFormat="1"/>
    <row r="56" spans="2:28" s="157" customFormat="1"/>
  </sheetData>
  <mergeCells count="23">
    <mergeCell ref="B7:B39"/>
    <mergeCell ref="AE4:AE6"/>
    <mergeCell ref="AF4:AF6"/>
    <mergeCell ref="AD4:AD6"/>
    <mergeCell ref="B4:B6"/>
    <mergeCell ref="C4:C5"/>
    <mergeCell ref="D4:D5"/>
    <mergeCell ref="E4:F5"/>
    <mergeCell ref="G4:H5"/>
    <mergeCell ref="I4:J5"/>
    <mergeCell ref="W5:X5"/>
    <mergeCell ref="K4:X4"/>
    <mergeCell ref="Y4:Z5"/>
    <mergeCell ref="AG4:AG6"/>
    <mergeCell ref="K5:L5"/>
    <mergeCell ref="M5:N5"/>
    <mergeCell ref="O5:P5"/>
    <mergeCell ref="Q5:R5"/>
    <mergeCell ref="S5:T5"/>
    <mergeCell ref="U5:V5"/>
    <mergeCell ref="AA4:AA5"/>
    <mergeCell ref="AB4:AB5"/>
    <mergeCell ref="AC4:AC6"/>
  </mergeCells>
  <printOptions horizontalCentered="1"/>
  <pageMargins left="0.5" right="0.5" top="0.75" bottom="0.75" header="0.3" footer="0.3"/>
  <pageSetup paperSize="3" scale="71" orientation="landscape"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enableFormatConditionsCalculation="0">
    <pageSetUpPr fitToPage="1"/>
  </sheetPr>
  <dimension ref="A1:X56"/>
  <sheetViews>
    <sheetView showGridLines="0" workbookViewId="0"/>
  </sheetViews>
  <sheetFormatPr baseColWidth="10" defaultColWidth="8.83203125" defaultRowHeight="14" x14ac:dyDescent="0"/>
  <cols>
    <col min="3" max="3" width="36.83203125" customWidth="1"/>
    <col min="5" max="24" width="10.83203125" customWidth="1"/>
  </cols>
  <sheetData>
    <row r="1" spans="1:24" s="33" customFormat="1" ht="15" customHeight="1">
      <c r="A1" s="28"/>
      <c r="B1" s="29"/>
      <c r="C1" s="6"/>
      <c r="D1" s="6"/>
      <c r="E1" s="30"/>
      <c r="F1" s="30"/>
      <c r="G1" s="30"/>
      <c r="H1" s="30"/>
      <c r="I1" s="30"/>
      <c r="J1" s="30"/>
      <c r="K1" s="30"/>
      <c r="L1" s="30"/>
      <c r="M1" s="30"/>
      <c r="N1" s="30"/>
      <c r="O1" s="30"/>
      <c r="P1" s="30"/>
      <c r="Q1" s="30"/>
      <c r="R1" s="30"/>
      <c r="S1" s="30"/>
      <c r="T1" s="30"/>
      <c r="U1" s="31"/>
      <c r="V1" s="32"/>
      <c r="W1" s="30"/>
      <c r="X1" s="30"/>
    </row>
    <row r="2" spans="1:24" s="39" customFormat="1" ht="15" customHeight="1">
      <c r="A2" s="34"/>
      <c r="B2" s="35" t="str">
        <f>CONCATENATE("Number and percentage of public school students without disabilities receiving ",LOWER(A7), " by gender and race/ethnicity, for state: School Year 2011-12")</f>
        <v>Number and percentage of public school students without disabilities receiving disciplinary actions by gender and race/ethnicity, for state: School Year 2011-12</v>
      </c>
      <c r="C2" s="36"/>
      <c r="D2" s="36"/>
      <c r="E2" s="37"/>
      <c r="F2" s="37"/>
      <c r="G2" s="37"/>
      <c r="H2" s="37"/>
      <c r="I2" s="37"/>
      <c r="J2" s="37"/>
      <c r="K2" s="37"/>
      <c r="L2" s="37"/>
      <c r="M2" s="37"/>
      <c r="N2" s="37"/>
      <c r="O2" s="37"/>
      <c r="P2" s="37"/>
      <c r="Q2" s="37"/>
      <c r="R2" s="37"/>
      <c r="S2" s="37"/>
      <c r="T2" s="37"/>
      <c r="U2" s="38"/>
      <c r="V2" s="38"/>
      <c r="W2" s="37"/>
      <c r="X2" s="37"/>
    </row>
    <row r="3" spans="1:24" s="33" customFormat="1" ht="15" customHeight="1" thickBot="1">
      <c r="A3" s="28"/>
      <c r="B3" s="40"/>
      <c r="C3" s="111"/>
      <c r="D3" s="111"/>
      <c r="E3" s="41"/>
      <c r="F3" s="41"/>
      <c r="G3" s="41"/>
      <c r="H3" s="41"/>
      <c r="I3" s="41"/>
      <c r="J3" s="41"/>
      <c r="K3" s="41"/>
      <c r="L3" s="41"/>
      <c r="M3" s="41"/>
      <c r="N3" s="41"/>
      <c r="O3" s="41"/>
      <c r="P3" s="41"/>
      <c r="Q3" s="41"/>
      <c r="R3" s="41"/>
      <c r="S3" s="41"/>
      <c r="T3" s="41"/>
      <c r="U3" s="41"/>
      <c r="V3" s="32"/>
      <c r="W3" s="41"/>
      <c r="X3" s="41"/>
    </row>
    <row r="4" spans="1:24" s="46" customFormat="1" ht="25" customHeight="1">
      <c r="A4" s="45"/>
      <c r="B4" s="171"/>
      <c r="C4" s="173" t="s">
        <v>17</v>
      </c>
      <c r="D4" s="175" t="s">
        <v>0</v>
      </c>
      <c r="E4" s="177" t="s">
        <v>41</v>
      </c>
      <c r="F4" s="178"/>
      <c r="G4" s="182" t="s">
        <v>42</v>
      </c>
      <c r="H4" s="183"/>
      <c r="I4" s="183"/>
      <c r="J4" s="183"/>
      <c r="K4" s="183"/>
      <c r="L4" s="183"/>
      <c r="M4" s="183"/>
      <c r="N4" s="183"/>
      <c r="O4" s="183"/>
      <c r="P4" s="183"/>
      <c r="Q4" s="183"/>
      <c r="R4" s="183"/>
      <c r="S4" s="183"/>
      <c r="T4" s="184"/>
      <c r="U4" s="177" t="s">
        <v>43</v>
      </c>
      <c r="V4" s="178"/>
      <c r="W4" s="163" t="s">
        <v>23</v>
      </c>
      <c r="X4" s="165" t="s">
        <v>24</v>
      </c>
    </row>
    <row r="5" spans="1:24" s="46" customFormat="1" ht="25" customHeight="1">
      <c r="A5" s="45"/>
      <c r="B5" s="171"/>
      <c r="C5" s="174"/>
      <c r="D5" s="176"/>
      <c r="E5" s="179"/>
      <c r="F5" s="180"/>
      <c r="G5" s="159" t="s">
        <v>25</v>
      </c>
      <c r="H5" s="160"/>
      <c r="I5" s="161" t="s">
        <v>26</v>
      </c>
      <c r="J5" s="160"/>
      <c r="K5" s="162" t="s">
        <v>27</v>
      </c>
      <c r="L5" s="160"/>
      <c r="M5" s="162" t="s">
        <v>28</v>
      </c>
      <c r="N5" s="160"/>
      <c r="O5" s="162" t="s">
        <v>29</v>
      </c>
      <c r="P5" s="160"/>
      <c r="Q5" s="162" t="s">
        <v>30</v>
      </c>
      <c r="R5" s="160"/>
      <c r="S5" s="162" t="s">
        <v>31</v>
      </c>
      <c r="T5" s="181"/>
      <c r="U5" s="179"/>
      <c r="V5" s="180"/>
      <c r="W5" s="164"/>
      <c r="X5" s="185"/>
    </row>
    <row r="6" spans="1:24" s="46" customFormat="1" ht="15" customHeight="1" thickBot="1">
      <c r="A6" s="45"/>
      <c r="B6" s="172"/>
      <c r="C6" s="47"/>
      <c r="D6" s="48"/>
      <c r="E6" s="49" t="s">
        <v>32</v>
      </c>
      <c r="F6" s="50" t="s">
        <v>44</v>
      </c>
      <c r="G6" s="49" t="s">
        <v>32</v>
      </c>
      <c r="H6" s="112" t="s">
        <v>34</v>
      </c>
      <c r="I6" s="52" t="s">
        <v>32</v>
      </c>
      <c r="J6" s="112" t="s">
        <v>34</v>
      </c>
      <c r="K6" s="52" t="s">
        <v>32</v>
      </c>
      <c r="L6" s="112" t="s">
        <v>34</v>
      </c>
      <c r="M6" s="52" t="s">
        <v>32</v>
      </c>
      <c r="N6" s="112" t="s">
        <v>34</v>
      </c>
      <c r="O6" s="52" t="s">
        <v>32</v>
      </c>
      <c r="P6" s="112" t="s">
        <v>34</v>
      </c>
      <c r="Q6" s="52" t="s">
        <v>32</v>
      </c>
      <c r="R6" s="112" t="s">
        <v>34</v>
      </c>
      <c r="S6" s="52" t="s">
        <v>32</v>
      </c>
      <c r="T6" s="113" t="s">
        <v>34</v>
      </c>
      <c r="U6" s="52" t="s">
        <v>32</v>
      </c>
      <c r="V6" s="113" t="s">
        <v>34</v>
      </c>
      <c r="W6" s="54"/>
      <c r="X6" s="55"/>
    </row>
    <row r="7" spans="1:24" s="6" customFormat="1" ht="15" customHeight="1">
      <c r="A7" s="1" t="s">
        <v>1</v>
      </c>
      <c r="B7" s="168" t="s">
        <v>16</v>
      </c>
      <c r="C7" s="2"/>
      <c r="D7" s="3" t="s">
        <v>2</v>
      </c>
      <c r="E7" s="67">
        <v>875</v>
      </c>
      <c r="F7" s="114">
        <v>67.934782608695699</v>
      </c>
      <c r="G7" s="109" t="s">
        <v>40</v>
      </c>
      <c r="H7" s="115">
        <v>0.15527950310558999</v>
      </c>
      <c r="I7" s="116">
        <v>30</v>
      </c>
      <c r="J7" s="115">
        <v>2.3291925465838501</v>
      </c>
      <c r="K7" s="117">
        <v>418</v>
      </c>
      <c r="L7" s="115">
        <v>32.453416149068303</v>
      </c>
      <c r="M7" s="116">
        <v>114</v>
      </c>
      <c r="N7" s="115">
        <v>8.8509316770186306</v>
      </c>
      <c r="O7" s="117">
        <v>280</v>
      </c>
      <c r="P7" s="115">
        <v>21.739130434782599</v>
      </c>
      <c r="Q7" s="117">
        <v>11</v>
      </c>
      <c r="R7" s="115">
        <v>0.85403726708074501</v>
      </c>
      <c r="S7" s="118">
        <v>20</v>
      </c>
      <c r="T7" s="114">
        <v>1.5527950310559</v>
      </c>
      <c r="U7" s="109">
        <v>142</v>
      </c>
      <c r="V7" s="119">
        <v>11.024844720496899</v>
      </c>
      <c r="W7" s="120">
        <v>9866</v>
      </c>
      <c r="X7" s="121">
        <v>99.898641800121595</v>
      </c>
    </row>
    <row r="8" spans="1:24" s="6" customFormat="1" ht="15" customHeight="1">
      <c r="A8" s="1" t="s">
        <v>1</v>
      </c>
      <c r="B8" s="169" t="s">
        <v>16</v>
      </c>
      <c r="C8" s="7" t="s">
        <v>3</v>
      </c>
      <c r="D8" s="8" t="s">
        <v>4</v>
      </c>
      <c r="E8" s="69">
        <v>413</v>
      </c>
      <c r="F8" s="68">
        <v>32.065217391304401</v>
      </c>
      <c r="G8" s="106" t="s">
        <v>40</v>
      </c>
      <c r="H8" s="70">
        <v>0.15527950310558999</v>
      </c>
      <c r="I8" s="98">
        <v>17</v>
      </c>
      <c r="J8" s="70">
        <v>1.31987577639752</v>
      </c>
      <c r="K8" s="98">
        <v>194</v>
      </c>
      <c r="L8" s="70">
        <v>15.0621118012422</v>
      </c>
      <c r="M8" s="71">
        <v>60</v>
      </c>
      <c r="N8" s="70">
        <v>4.6583850931677002</v>
      </c>
      <c r="O8" s="71">
        <v>131</v>
      </c>
      <c r="P8" s="70">
        <v>10.170807453416099</v>
      </c>
      <c r="Q8" s="98" t="s">
        <v>40</v>
      </c>
      <c r="R8" s="70">
        <v>0.15527950310558999</v>
      </c>
      <c r="S8" s="72">
        <v>7</v>
      </c>
      <c r="T8" s="68">
        <v>0.54347826086956497</v>
      </c>
      <c r="U8" s="69">
        <v>54</v>
      </c>
      <c r="V8" s="73">
        <v>4.1925465838509304</v>
      </c>
      <c r="W8" s="122">
        <v>9866</v>
      </c>
      <c r="X8" s="123">
        <v>99.898641800121595</v>
      </c>
    </row>
    <row r="9" spans="1:24" s="6" customFormat="1" ht="15" customHeight="1">
      <c r="A9" s="1" t="s">
        <v>1</v>
      </c>
      <c r="B9" s="169" t="s">
        <v>16</v>
      </c>
      <c r="C9" s="9"/>
      <c r="D9" s="10" t="s">
        <v>5</v>
      </c>
      <c r="E9" s="74">
        <v>1288</v>
      </c>
      <c r="F9" s="75">
        <v>100</v>
      </c>
      <c r="G9" s="74">
        <v>4</v>
      </c>
      <c r="H9" s="76">
        <v>0.31055900621117999</v>
      </c>
      <c r="I9" s="77">
        <v>47</v>
      </c>
      <c r="J9" s="76">
        <v>3.6490683229813698</v>
      </c>
      <c r="K9" s="77">
        <v>612</v>
      </c>
      <c r="L9" s="76">
        <v>47.515527950310599</v>
      </c>
      <c r="M9" s="100">
        <v>174</v>
      </c>
      <c r="N9" s="76">
        <v>13.509316770186301</v>
      </c>
      <c r="O9" s="77">
        <v>411</v>
      </c>
      <c r="P9" s="76">
        <v>31.909937888198801</v>
      </c>
      <c r="Q9" s="77">
        <v>13</v>
      </c>
      <c r="R9" s="76">
        <v>1.0093167701863399</v>
      </c>
      <c r="S9" s="78">
        <v>27</v>
      </c>
      <c r="T9" s="75">
        <v>2.0962732919254701</v>
      </c>
      <c r="U9" s="107">
        <v>196</v>
      </c>
      <c r="V9" s="79">
        <v>15.2173913043478</v>
      </c>
      <c r="W9" s="124">
        <v>9866</v>
      </c>
      <c r="X9" s="125">
        <v>99.898641800121595</v>
      </c>
    </row>
    <row r="10" spans="1:24" s="6" customFormat="1" ht="15" customHeight="1">
      <c r="A10" s="1" t="s">
        <v>1</v>
      </c>
      <c r="B10" s="169" t="s">
        <v>16</v>
      </c>
      <c r="C10" s="13"/>
      <c r="D10" s="14" t="s">
        <v>2</v>
      </c>
      <c r="E10" s="80">
        <v>88556</v>
      </c>
      <c r="F10" s="81">
        <v>67.570599052320702</v>
      </c>
      <c r="G10" s="80">
        <v>963</v>
      </c>
      <c r="H10" s="82">
        <v>0.73479478394896902</v>
      </c>
      <c r="I10" s="83">
        <v>3651</v>
      </c>
      <c r="J10" s="82">
        <v>2.78581075409936</v>
      </c>
      <c r="K10" s="83">
        <v>50249</v>
      </c>
      <c r="L10" s="82">
        <v>38.341332397353803</v>
      </c>
      <c r="M10" s="83">
        <v>10661</v>
      </c>
      <c r="N10" s="82">
        <v>8.1346284441120993</v>
      </c>
      <c r="O10" s="83">
        <v>20032</v>
      </c>
      <c r="P10" s="82">
        <v>15.2849523489779</v>
      </c>
      <c r="Q10" s="83">
        <v>734</v>
      </c>
      <c r="R10" s="82">
        <v>0.56006165256338802</v>
      </c>
      <c r="S10" s="84">
        <v>2266</v>
      </c>
      <c r="T10" s="81">
        <v>1.7290186712651701</v>
      </c>
      <c r="U10" s="80">
        <v>19491</v>
      </c>
      <c r="V10" s="85">
        <v>14.872154863914201</v>
      </c>
      <c r="W10" s="126">
        <v>9866</v>
      </c>
      <c r="X10" s="127">
        <v>98.854652341374404</v>
      </c>
    </row>
    <row r="11" spans="1:24" s="6" customFormat="1" ht="15" customHeight="1">
      <c r="A11" s="1" t="s">
        <v>1</v>
      </c>
      <c r="B11" s="169" t="s">
        <v>16</v>
      </c>
      <c r="C11" s="13" t="s">
        <v>6</v>
      </c>
      <c r="D11" s="17" t="s">
        <v>4</v>
      </c>
      <c r="E11" s="80">
        <v>42501</v>
      </c>
      <c r="F11" s="81">
        <v>32.429400947679298</v>
      </c>
      <c r="G11" s="80">
        <v>501</v>
      </c>
      <c r="H11" s="82">
        <v>0.38227641407937002</v>
      </c>
      <c r="I11" s="83">
        <v>1256</v>
      </c>
      <c r="J11" s="82">
        <v>0.95836162890955801</v>
      </c>
      <c r="K11" s="83">
        <v>24758</v>
      </c>
      <c r="L11" s="82">
        <v>18.891016885782498</v>
      </c>
      <c r="M11" s="83">
        <v>6103</v>
      </c>
      <c r="N11" s="82">
        <v>4.6567524054419103</v>
      </c>
      <c r="O11" s="83">
        <v>8291</v>
      </c>
      <c r="P11" s="82">
        <v>6.3262549882875403</v>
      </c>
      <c r="Q11" s="83">
        <v>351</v>
      </c>
      <c r="R11" s="82">
        <v>0.26782239788794199</v>
      </c>
      <c r="S11" s="84">
        <v>1241</v>
      </c>
      <c r="T11" s="81">
        <v>0.94691622729041602</v>
      </c>
      <c r="U11" s="80">
        <v>7885</v>
      </c>
      <c r="V11" s="85">
        <v>6.0164661177960701</v>
      </c>
      <c r="W11" s="126">
        <v>9866</v>
      </c>
      <c r="X11" s="127">
        <v>98.854652341374404</v>
      </c>
    </row>
    <row r="12" spans="1:24" s="6" customFormat="1" ht="15" customHeight="1">
      <c r="A12" s="1" t="s">
        <v>1</v>
      </c>
      <c r="B12" s="169" t="s">
        <v>16</v>
      </c>
      <c r="C12" s="18"/>
      <c r="D12" s="19" t="s">
        <v>5</v>
      </c>
      <c r="E12" s="86">
        <v>131057</v>
      </c>
      <c r="F12" s="87">
        <v>100</v>
      </c>
      <c r="G12" s="86">
        <v>1464</v>
      </c>
      <c r="H12" s="88">
        <v>1.1170711980283401</v>
      </c>
      <c r="I12" s="89">
        <v>4907</v>
      </c>
      <c r="J12" s="88">
        <v>3.74417238300892</v>
      </c>
      <c r="K12" s="89">
        <v>75007</v>
      </c>
      <c r="L12" s="88">
        <v>57.232349283136301</v>
      </c>
      <c r="M12" s="89">
        <v>16764</v>
      </c>
      <c r="N12" s="88">
        <v>12.791380849554001</v>
      </c>
      <c r="O12" s="89">
        <v>28323</v>
      </c>
      <c r="P12" s="88">
        <v>21.611207337265501</v>
      </c>
      <c r="Q12" s="89">
        <v>1085</v>
      </c>
      <c r="R12" s="88">
        <v>0.82788405045132996</v>
      </c>
      <c r="S12" s="90">
        <v>3507</v>
      </c>
      <c r="T12" s="87">
        <v>2.6759348985555902</v>
      </c>
      <c r="U12" s="86">
        <v>27376</v>
      </c>
      <c r="V12" s="91">
        <v>20.888620981710201</v>
      </c>
      <c r="W12" s="128">
        <v>9866</v>
      </c>
      <c r="X12" s="129">
        <v>98.854652341374404</v>
      </c>
    </row>
    <row r="13" spans="1:24" s="6" customFormat="1" ht="15" customHeight="1">
      <c r="A13" s="1" t="s">
        <v>1</v>
      </c>
      <c r="B13" s="169" t="s">
        <v>16</v>
      </c>
      <c r="C13" s="7"/>
      <c r="D13" s="8" t="s">
        <v>2</v>
      </c>
      <c r="E13" s="69">
        <v>129225</v>
      </c>
      <c r="F13" s="68">
        <v>68.543467883095502</v>
      </c>
      <c r="G13" s="69">
        <v>1473</v>
      </c>
      <c r="H13" s="70">
        <v>0.78130801463958</v>
      </c>
      <c r="I13" s="71">
        <v>6429</v>
      </c>
      <c r="J13" s="70">
        <v>3.4100673632843601</v>
      </c>
      <c r="K13" s="71">
        <v>70877</v>
      </c>
      <c r="L13" s="70">
        <v>37.594547286903897</v>
      </c>
      <c r="M13" s="71">
        <v>17091</v>
      </c>
      <c r="N13" s="70">
        <v>9.0654007319790004</v>
      </c>
      <c r="O13" s="71">
        <v>29428</v>
      </c>
      <c r="P13" s="70">
        <v>15.6091868668116</v>
      </c>
      <c r="Q13" s="71">
        <v>1174</v>
      </c>
      <c r="R13" s="70">
        <v>0.62271256563942101</v>
      </c>
      <c r="S13" s="72">
        <v>2753</v>
      </c>
      <c r="T13" s="68">
        <v>1.46024505383759</v>
      </c>
      <c r="U13" s="69">
        <v>27492</v>
      </c>
      <c r="V13" s="73">
        <v>14.582294595024701</v>
      </c>
      <c r="W13" s="122">
        <v>9866</v>
      </c>
      <c r="X13" s="123">
        <v>99.898641800121595</v>
      </c>
    </row>
    <row r="14" spans="1:24" s="6" customFormat="1" ht="15" customHeight="1">
      <c r="A14" s="1" t="s">
        <v>1</v>
      </c>
      <c r="B14" s="169" t="s">
        <v>16</v>
      </c>
      <c r="C14" s="7" t="s">
        <v>7</v>
      </c>
      <c r="D14" s="22" t="s">
        <v>4</v>
      </c>
      <c r="E14" s="69">
        <v>59305</v>
      </c>
      <c r="F14" s="68">
        <v>31.456532116904501</v>
      </c>
      <c r="G14" s="69">
        <v>792</v>
      </c>
      <c r="H14" s="70">
        <v>0.42009229300376599</v>
      </c>
      <c r="I14" s="71">
        <v>1886</v>
      </c>
      <c r="J14" s="70">
        <v>1.00037129369331</v>
      </c>
      <c r="K14" s="71">
        <v>33355</v>
      </c>
      <c r="L14" s="70">
        <v>17.692144486288701</v>
      </c>
      <c r="M14" s="71">
        <v>10109</v>
      </c>
      <c r="N14" s="70">
        <v>5.3620113509786202</v>
      </c>
      <c r="O14" s="71">
        <v>11316</v>
      </c>
      <c r="P14" s="70">
        <v>6.0022277621598699</v>
      </c>
      <c r="Q14" s="71">
        <v>558</v>
      </c>
      <c r="R14" s="70">
        <v>0.295974115525381</v>
      </c>
      <c r="S14" s="72">
        <v>1289</v>
      </c>
      <c r="T14" s="68">
        <v>0.68371081525486699</v>
      </c>
      <c r="U14" s="69">
        <v>10135</v>
      </c>
      <c r="V14" s="73">
        <v>5.3758022595873296</v>
      </c>
      <c r="W14" s="122">
        <v>9866</v>
      </c>
      <c r="X14" s="123">
        <v>99.898641800121595</v>
      </c>
    </row>
    <row r="15" spans="1:24" s="6" customFormat="1" ht="15" customHeight="1">
      <c r="A15" s="1" t="s">
        <v>1</v>
      </c>
      <c r="B15" s="169" t="s">
        <v>16</v>
      </c>
      <c r="C15" s="9"/>
      <c r="D15" s="10" t="s">
        <v>5</v>
      </c>
      <c r="E15" s="74">
        <v>188530</v>
      </c>
      <c r="F15" s="75">
        <v>100</v>
      </c>
      <c r="G15" s="74">
        <v>2265</v>
      </c>
      <c r="H15" s="76">
        <v>1.2014003076433499</v>
      </c>
      <c r="I15" s="77">
        <v>8315</v>
      </c>
      <c r="J15" s="76">
        <v>4.4104386569776697</v>
      </c>
      <c r="K15" s="77">
        <v>104232</v>
      </c>
      <c r="L15" s="76">
        <v>55.286691773192601</v>
      </c>
      <c r="M15" s="77">
        <v>27200</v>
      </c>
      <c r="N15" s="76">
        <v>14.4274120829576</v>
      </c>
      <c r="O15" s="77">
        <v>40744</v>
      </c>
      <c r="P15" s="76">
        <v>21.611414628971499</v>
      </c>
      <c r="Q15" s="77">
        <v>1732</v>
      </c>
      <c r="R15" s="76">
        <v>0.91868668116480101</v>
      </c>
      <c r="S15" s="78">
        <v>4042</v>
      </c>
      <c r="T15" s="75">
        <v>2.1439558690924501</v>
      </c>
      <c r="U15" s="74">
        <v>37627</v>
      </c>
      <c r="V15" s="79">
        <v>19.958096854611998</v>
      </c>
      <c r="W15" s="124">
        <v>9866</v>
      </c>
      <c r="X15" s="125">
        <v>99.898641800121595</v>
      </c>
    </row>
    <row r="16" spans="1:24" s="6" customFormat="1" ht="15" customHeight="1">
      <c r="A16" s="1" t="s">
        <v>1</v>
      </c>
      <c r="B16" s="169" t="s">
        <v>16</v>
      </c>
      <c r="C16" s="13"/>
      <c r="D16" s="14" t="s">
        <v>2</v>
      </c>
      <c r="E16" s="80">
        <v>72901</v>
      </c>
      <c r="F16" s="81">
        <v>74.160240890317596</v>
      </c>
      <c r="G16" s="80">
        <v>1196</v>
      </c>
      <c r="H16" s="82">
        <v>1.2166588675713601</v>
      </c>
      <c r="I16" s="83">
        <v>2055</v>
      </c>
      <c r="J16" s="82">
        <v>2.0904966328253698</v>
      </c>
      <c r="K16" s="83">
        <v>39320</v>
      </c>
      <c r="L16" s="82">
        <v>39.999186181359498</v>
      </c>
      <c r="M16" s="83">
        <v>12775</v>
      </c>
      <c r="N16" s="82">
        <v>12.995666415739301</v>
      </c>
      <c r="O16" s="83">
        <v>15280</v>
      </c>
      <c r="P16" s="82">
        <v>15.5439360338549</v>
      </c>
      <c r="Q16" s="83">
        <v>602</v>
      </c>
      <c r="R16" s="82">
        <v>0.61239852698826103</v>
      </c>
      <c r="S16" s="84">
        <v>1673</v>
      </c>
      <c r="T16" s="81">
        <v>1.7018982319789999</v>
      </c>
      <c r="U16" s="80">
        <v>15376</v>
      </c>
      <c r="V16" s="85">
        <v>15.6415942707168</v>
      </c>
      <c r="W16" s="126">
        <v>9866</v>
      </c>
      <c r="X16" s="127">
        <v>99.898641800121595</v>
      </c>
    </row>
    <row r="17" spans="1:24" s="6" customFormat="1" ht="15" customHeight="1">
      <c r="A17" s="1" t="s">
        <v>1</v>
      </c>
      <c r="B17" s="169" t="s">
        <v>16</v>
      </c>
      <c r="C17" s="13" t="s">
        <v>8</v>
      </c>
      <c r="D17" s="17" t="s">
        <v>4</v>
      </c>
      <c r="E17" s="80">
        <v>25401</v>
      </c>
      <c r="F17" s="81">
        <v>25.839759109682401</v>
      </c>
      <c r="G17" s="80">
        <v>470</v>
      </c>
      <c r="H17" s="82">
        <v>0.47811845130312702</v>
      </c>
      <c r="I17" s="83">
        <v>439</v>
      </c>
      <c r="J17" s="82">
        <v>0.44658297898313398</v>
      </c>
      <c r="K17" s="83">
        <v>13148</v>
      </c>
      <c r="L17" s="82">
        <v>13.375109356879801</v>
      </c>
      <c r="M17" s="83">
        <v>6050</v>
      </c>
      <c r="N17" s="82">
        <v>6.15450346890196</v>
      </c>
      <c r="O17" s="83">
        <v>4437</v>
      </c>
      <c r="P17" s="82">
        <v>4.5136416349616502</v>
      </c>
      <c r="Q17" s="83">
        <v>252</v>
      </c>
      <c r="R17" s="82">
        <v>0.25635287176252802</v>
      </c>
      <c r="S17" s="84">
        <v>605</v>
      </c>
      <c r="T17" s="81">
        <v>0.61545034689019595</v>
      </c>
      <c r="U17" s="80">
        <v>4120</v>
      </c>
      <c r="V17" s="85">
        <v>4.1911659986572003</v>
      </c>
      <c r="W17" s="126">
        <v>9866</v>
      </c>
      <c r="X17" s="127">
        <v>99.898641800121595</v>
      </c>
    </row>
    <row r="18" spans="1:24" s="6" customFormat="1" ht="15" customHeight="1">
      <c r="A18" s="1" t="s">
        <v>1</v>
      </c>
      <c r="B18" s="169" t="s">
        <v>16</v>
      </c>
      <c r="C18" s="18"/>
      <c r="D18" s="19" t="s">
        <v>5</v>
      </c>
      <c r="E18" s="86">
        <v>98302</v>
      </c>
      <c r="F18" s="87">
        <v>100</v>
      </c>
      <c r="G18" s="86">
        <v>1666</v>
      </c>
      <c r="H18" s="88">
        <v>1.6947773188744899</v>
      </c>
      <c r="I18" s="89">
        <v>2494</v>
      </c>
      <c r="J18" s="88">
        <v>2.5370796118085099</v>
      </c>
      <c r="K18" s="89">
        <v>52468</v>
      </c>
      <c r="L18" s="88">
        <v>53.374295538239302</v>
      </c>
      <c r="M18" s="89">
        <v>18825</v>
      </c>
      <c r="N18" s="88">
        <v>19.150169884641201</v>
      </c>
      <c r="O18" s="89">
        <v>19717</v>
      </c>
      <c r="P18" s="88">
        <v>20.057577668816499</v>
      </c>
      <c r="Q18" s="89">
        <v>854</v>
      </c>
      <c r="R18" s="88">
        <v>0.868751398750788</v>
      </c>
      <c r="S18" s="90">
        <v>2278</v>
      </c>
      <c r="T18" s="87">
        <v>2.3173485788692001</v>
      </c>
      <c r="U18" s="86">
        <v>19496</v>
      </c>
      <c r="V18" s="91">
        <v>19.832760269373999</v>
      </c>
      <c r="W18" s="128">
        <v>9866</v>
      </c>
      <c r="X18" s="129">
        <v>99.898641800121595</v>
      </c>
    </row>
    <row r="19" spans="1:24" s="6" customFormat="1" ht="15" customHeight="1">
      <c r="A19" s="1" t="s">
        <v>1</v>
      </c>
      <c r="B19" s="169" t="s">
        <v>16</v>
      </c>
      <c r="C19" s="7"/>
      <c r="D19" s="8" t="s">
        <v>2</v>
      </c>
      <c r="E19" s="69">
        <v>202132</v>
      </c>
      <c r="F19" s="68">
        <v>70.470519328387397</v>
      </c>
      <c r="G19" s="69">
        <v>2662</v>
      </c>
      <c r="H19" s="70">
        <v>0.92806939253639797</v>
      </c>
      <c r="I19" s="71">
        <v>8487</v>
      </c>
      <c r="J19" s="70">
        <v>2.9588748814637098</v>
      </c>
      <c r="K19" s="71">
        <v>110174</v>
      </c>
      <c r="L19" s="70">
        <v>38.410637585764498</v>
      </c>
      <c r="M19" s="71">
        <v>29863</v>
      </c>
      <c r="N19" s="70">
        <v>10.4113209125899</v>
      </c>
      <c r="O19" s="71">
        <v>44734</v>
      </c>
      <c r="P19" s="70">
        <v>15.5958888826909</v>
      </c>
      <c r="Q19" s="71">
        <v>1779</v>
      </c>
      <c r="R19" s="70">
        <v>0.62022368494449698</v>
      </c>
      <c r="S19" s="72">
        <v>4433</v>
      </c>
      <c r="T19" s="68">
        <v>1.54550398839739</v>
      </c>
      <c r="U19" s="69">
        <v>42859</v>
      </c>
      <c r="V19" s="73">
        <v>14.942196128744399</v>
      </c>
      <c r="W19" s="122">
        <v>9866</v>
      </c>
      <c r="X19" s="123">
        <v>99.898641800121595</v>
      </c>
    </row>
    <row r="20" spans="1:24" s="6" customFormat="1" ht="15" customHeight="1">
      <c r="A20" s="1" t="s">
        <v>1</v>
      </c>
      <c r="B20" s="169" t="s">
        <v>16</v>
      </c>
      <c r="C20" s="7" t="s">
        <v>9</v>
      </c>
      <c r="D20" s="22" t="s">
        <v>4</v>
      </c>
      <c r="E20" s="69">
        <v>84700</v>
      </c>
      <c r="F20" s="68">
        <v>29.529480671612699</v>
      </c>
      <c r="G20" s="69">
        <v>1267</v>
      </c>
      <c r="H20" s="70">
        <v>0.44172198360015602</v>
      </c>
      <c r="I20" s="71">
        <v>2331</v>
      </c>
      <c r="J20" s="70">
        <v>0.812670831706365</v>
      </c>
      <c r="K20" s="71">
        <v>46502</v>
      </c>
      <c r="L20" s="70">
        <v>16.212277570145599</v>
      </c>
      <c r="M20" s="71">
        <v>16165</v>
      </c>
      <c r="N20" s="70">
        <v>5.6357031293579496</v>
      </c>
      <c r="O20" s="71">
        <v>15728</v>
      </c>
      <c r="P20" s="70">
        <v>5.4833491381714703</v>
      </c>
      <c r="Q20" s="71">
        <v>810</v>
      </c>
      <c r="R20" s="70">
        <v>0.28239526970491402</v>
      </c>
      <c r="S20" s="72">
        <v>1897</v>
      </c>
      <c r="T20" s="68">
        <v>0.66136274892620095</v>
      </c>
      <c r="U20" s="69">
        <v>14258</v>
      </c>
      <c r="V20" s="73">
        <v>4.97085401907737</v>
      </c>
      <c r="W20" s="122">
        <v>9866</v>
      </c>
      <c r="X20" s="123">
        <v>99.898641800121595</v>
      </c>
    </row>
    <row r="21" spans="1:24" s="6" customFormat="1" ht="15" customHeight="1">
      <c r="A21" s="1" t="s">
        <v>1</v>
      </c>
      <c r="B21" s="169" t="s">
        <v>16</v>
      </c>
      <c r="C21" s="9"/>
      <c r="D21" s="10" t="s">
        <v>5</v>
      </c>
      <c r="E21" s="74">
        <v>286832</v>
      </c>
      <c r="F21" s="75">
        <v>100</v>
      </c>
      <c r="G21" s="74">
        <v>3929</v>
      </c>
      <c r="H21" s="76">
        <v>1.3697913761365501</v>
      </c>
      <c r="I21" s="77">
        <v>10818</v>
      </c>
      <c r="J21" s="76">
        <v>3.77154571317008</v>
      </c>
      <c r="K21" s="77">
        <v>156676</v>
      </c>
      <c r="L21" s="76">
        <v>54.6229151559101</v>
      </c>
      <c r="M21" s="77">
        <v>46028</v>
      </c>
      <c r="N21" s="76">
        <v>16.0470240419479</v>
      </c>
      <c r="O21" s="77">
        <v>60462</v>
      </c>
      <c r="P21" s="76">
        <v>21.079238020862402</v>
      </c>
      <c r="Q21" s="77">
        <v>2589</v>
      </c>
      <c r="R21" s="76">
        <v>0.902618954649412</v>
      </c>
      <c r="S21" s="78">
        <v>6330</v>
      </c>
      <c r="T21" s="75">
        <v>2.20686673732359</v>
      </c>
      <c r="U21" s="74">
        <v>57117</v>
      </c>
      <c r="V21" s="79">
        <v>19.9130501478217</v>
      </c>
      <c r="W21" s="124">
        <v>9866</v>
      </c>
      <c r="X21" s="125">
        <v>99.898641800121595</v>
      </c>
    </row>
    <row r="22" spans="1:24" s="6" customFormat="1" ht="15" customHeight="1">
      <c r="A22" s="1" t="s">
        <v>1</v>
      </c>
      <c r="B22" s="169" t="s">
        <v>16</v>
      </c>
      <c r="C22" s="13"/>
      <c r="D22" s="14" t="s">
        <v>2</v>
      </c>
      <c r="E22" s="80">
        <v>8135</v>
      </c>
      <c r="F22" s="81">
        <v>77.713030187237294</v>
      </c>
      <c r="G22" s="80">
        <v>131</v>
      </c>
      <c r="H22" s="82">
        <v>1.25143293847917</v>
      </c>
      <c r="I22" s="103">
        <v>339</v>
      </c>
      <c r="J22" s="82">
        <v>3.2384409629346602</v>
      </c>
      <c r="K22" s="83">
        <v>4256</v>
      </c>
      <c r="L22" s="82">
        <v>40.657241115781403</v>
      </c>
      <c r="M22" s="83">
        <v>1135</v>
      </c>
      <c r="N22" s="82">
        <v>10.842567825754699</v>
      </c>
      <c r="O22" s="83">
        <v>2010</v>
      </c>
      <c r="P22" s="82">
        <v>19.201375620939999</v>
      </c>
      <c r="Q22" s="103">
        <v>81</v>
      </c>
      <c r="R22" s="82">
        <v>0.77378677875429902</v>
      </c>
      <c r="S22" s="104">
        <v>183</v>
      </c>
      <c r="T22" s="81">
        <v>1.74818494459305</v>
      </c>
      <c r="U22" s="102">
        <v>1464</v>
      </c>
      <c r="V22" s="85">
        <v>13.9854795567444</v>
      </c>
      <c r="W22" s="126">
        <v>9866</v>
      </c>
      <c r="X22" s="127">
        <v>99.898641800121595</v>
      </c>
    </row>
    <row r="23" spans="1:24" s="6" customFormat="1" ht="15" customHeight="1">
      <c r="A23" s="1" t="s">
        <v>1</v>
      </c>
      <c r="B23" s="169" t="s">
        <v>16</v>
      </c>
      <c r="C23" s="13" t="s">
        <v>10</v>
      </c>
      <c r="D23" s="17" t="s">
        <v>4</v>
      </c>
      <c r="E23" s="80">
        <v>2333</v>
      </c>
      <c r="F23" s="81">
        <v>22.286969812762699</v>
      </c>
      <c r="G23" s="80">
        <v>45</v>
      </c>
      <c r="H23" s="82">
        <v>0.42988154375238802</v>
      </c>
      <c r="I23" s="103">
        <v>94</v>
      </c>
      <c r="J23" s="82">
        <v>0.897974780282767</v>
      </c>
      <c r="K23" s="83">
        <v>1152</v>
      </c>
      <c r="L23" s="82">
        <v>11.004967520061101</v>
      </c>
      <c r="M23" s="103">
        <v>452</v>
      </c>
      <c r="N23" s="82">
        <v>4.31792128391288</v>
      </c>
      <c r="O23" s="103">
        <v>520</v>
      </c>
      <c r="P23" s="82">
        <v>4.9675200611387096</v>
      </c>
      <c r="Q23" s="103">
        <v>14</v>
      </c>
      <c r="R23" s="82">
        <v>0.133740924722965</v>
      </c>
      <c r="S23" s="104">
        <v>56</v>
      </c>
      <c r="T23" s="81">
        <v>0.53496369889186102</v>
      </c>
      <c r="U23" s="102">
        <v>310</v>
      </c>
      <c r="V23" s="85">
        <v>2.9614061902942299</v>
      </c>
      <c r="W23" s="126">
        <v>9866</v>
      </c>
      <c r="X23" s="127">
        <v>99.898641800121595</v>
      </c>
    </row>
    <row r="24" spans="1:24" s="6" customFormat="1" ht="15" customHeight="1">
      <c r="A24" s="1" t="s">
        <v>1</v>
      </c>
      <c r="B24" s="169" t="s">
        <v>16</v>
      </c>
      <c r="C24" s="18"/>
      <c r="D24" s="19" t="s">
        <v>5</v>
      </c>
      <c r="E24" s="86">
        <v>10468</v>
      </c>
      <c r="F24" s="87">
        <v>100</v>
      </c>
      <c r="G24" s="86">
        <v>176</v>
      </c>
      <c r="H24" s="88">
        <v>1.68131448223156</v>
      </c>
      <c r="I24" s="89">
        <v>433</v>
      </c>
      <c r="J24" s="88">
        <v>4.1364157432174196</v>
      </c>
      <c r="K24" s="89">
        <v>5408</v>
      </c>
      <c r="L24" s="88">
        <v>51.662208635842603</v>
      </c>
      <c r="M24" s="89">
        <v>1587</v>
      </c>
      <c r="N24" s="88">
        <v>15.1604891096676</v>
      </c>
      <c r="O24" s="89">
        <v>2530</v>
      </c>
      <c r="P24" s="88">
        <v>24.168895682078698</v>
      </c>
      <c r="Q24" s="89">
        <v>95</v>
      </c>
      <c r="R24" s="88">
        <v>0.90752770347726397</v>
      </c>
      <c r="S24" s="90">
        <v>239</v>
      </c>
      <c r="T24" s="87">
        <v>2.28314864348491</v>
      </c>
      <c r="U24" s="86">
        <v>1774</v>
      </c>
      <c r="V24" s="91">
        <v>16.9468857470386</v>
      </c>
      <c r="W24" s="128">
        <v>9866</v>
      </c>
      <c r="X24" s="129">
        <v>99.898641800121595</v>
      </c>
    </row>
    <row r="25" spans="1:24" s="6" customFormat="1" ht="15" customHeight="1">
      <c r="A25" s="1" t="s">
        <v>1</v>
      </c>
      <c r="B25" s="169" t="s">
        <v>16</v>
      </c>
      <c r="C25" s="7"/>
      <c r="D25" s="8" t="s">
        <v>2</v>
      </c>
      <c r="E25" s="69">
        <v>1833</v>
      </c>
      <c r="F25" s="68">
        <v>80.359491451117904</v>
      </c>
      <c r="G25" s="69">
        <v>23</v>
      </c>
      <c r="H25" s="70">
        <v>1.0083296799649299</v>
      </c>
      <c r="I25" s="71">
        <v>57</v>
      </c>
      <c r="J25" s="70">
        <v>2.4989039894783001</v>
      </c>
      <c r="K25" s="98">
        <v>991</v>
      </c>
      <c r="L25" s="70">
        <v>43.445857080228002</v>
      </c>
      <c r="M25" s="98">
        <v>234</v>
      </c>
      <c r="N25" s="70">
        <v>10.258658483121399</v>
      </c>
      <c r="O25" s="71">
        <v>453</v>
      </c>
      <c r="P25" s="70">
        <v>19.859710653222301</v>
      </c>
      <c r="Q25" s="71">
        <v>8</v>
      </c>
      <c r="R25" s="70">
        <v>0.35072336694432299</v>
      </c>
      <c r="S25" s="72">
        <v>67</v>
      </c>
      <c r="T25" s="68">
        <v>2.9373081981586999</v>
      </c>
      <c r="U25" s="106">
        <v>331</v>
      </c>
      <c r="V25" s="73">
        <v>14.511179307321401</v>
      </c>
      <c r="W25" s="122">
        <v>9866</v>
      </c>
      <c r="X25" s="123">
        <v>99.898641800121595</v>
      </c>
    </row>
    <row r="26" spans="1:24" s="6" customFormat="1" ht="15" customHeight="1">
      <c r="A26" s="1" t="s">
        <v>1</v>
      </c>
      <c r="B26" s="169" t="s">
        <v>16</v>
      </c>
      <c r="C26" s="7" t="s">
        <v>11</v>
      </c>
      <c r="D26" s="22" t="s">
        <v>4</v>
      </c>
      <c r="E26" s="69">
        <v>448</v>
      </c>
      <c r="F26" s="68">
        <v>19.640508548882099</v>
      </c>
      <c r="G26" s="106">
        <v>8</v>
      </c>
      <c r="H26" s="70">
        <v>0.35072336694432299</v>
      </c>
      <c r="I26" s="71">
        <v>7</v>
      </c>
      <c r="J26" s="70">
        <v>0.30688294607628203</v>
      </c>
      <c r="K26" s="98">
        <v>225</v>
      </c>
      <c r="L26" s="70">
        <v>9.8640946953090793</v>
      </c>
      <c r="M26" s="98">
        <v>60</v>
      </c>
      <c r="N26" s="70">
        <v>2.6304252520824201</v>
      </c>
      <c r="O26" s="98">
        <v>125</v>
      </c>
      <c r="P26" s="70">
        <v>5.4800526085050398</v>
      </c>
      <c r="Q26" s="71">
        <v>9</v>
      </c>
      <c r="R26" s="70">
        <v>0.39456378781236301</v>
      </c>
      <c r="S26" s="72">
        <v>14</v>
      </c>
      <c r="T26" s="68">
        <v>0.61376589215256505</v>
      </c>
      <c r="U26" s="106">
        <v>65</v>
      </c>
      <c r="V26" s="73">
        <v>2.8496273564226202</v>
      </c>
      <c r="W26" s="122">
        <v>9866</v>
      </c>
      <c r="X26" s="123">
        <v>99.898641800121595</v>
      </c>
    </row>
    <row r="27" spans="1:24" s="6" customFormat="1" ht="15" customHeight="1">
      <c r="A27" s="1" t="s">
        <v>1</v>
      </c>
      <c r="B27" s="169" t="s">
        <v>16</v>
      </c>
      <c r="C27" s="9"/>
      <c r="D27" s="10" t="s">
        <v>5</v>
      </c>
      <c r="E27" s="74">
        <v>2281</v>
      </c>
      <c r="F27" s="75">
        <v>100</v>
      </c>
      <c r="G27" s="74">
        <v>31</v>
      </c>
      <c r="H27" s="76">
        <v>1.3590530469092501</v>
      </c>
      <c r="I27" s="77">
        <v>64</v>
      </c>
      <c r="J27" s="76">
        <v>2.8057869355545799</v>
      </c>
      <c r="K27" s="77">
        <v>1216</v>
      </c>
      <c r="L27" s="76">
        <v>53.309951775537002</v>
      </c>
      <c r="M27" s="77">
        <v>294</v>
      </c>
      <c r="N27" s="76">
        <v>12.889083735203901</v>
      </c>
      <c r="O27" s="77">
        <v>578</v>
      </c>
      <c r="P27" s="76">
        <v>25.339763261727299</v>
      </c>
      <c r="Q27" s="77">
        <v>17</v>
      </c>
      <c r="R27" s="76">
        <v>0.74528715475668605</v>
      </c>
      <c r="S27" s="78">
        <v>81</v>
      </c>
      <c r="T27" s="75">
        <v>3.5510740903112699</v>
      </c>
      <c r="U27" s="74">
        <v>396</v>
      </c>
      <c r="V27" s="79">
        <v>17.360806663744</v>
      </c>
      <c r="W27" s="124">
        <v>9866</v>
      </c>
      <c r="X27" s="125">
        <v>99.898641800121595</v>
      </c>
    </row>
    <row r="28" spans="1:24" s="6" customFormat="1" ht="15" customHeight="1">
      <c r="A28" s="1" t="s">
        <v>1</v>
      </c>
      <c r="B28" s="169" t="s">
        <v>16</v>
      </c>
      <c r="C28" s="13"/>
      <c r="D28" s="14" t="s">
        <v>2</v>
      </c>
      <c r="E28" s="80">
        <v>9967</v>
      </c>
      <c r="F28" s="81">
        <v>78.1909468894642</v>
      </c>
      <c r="G28" s="80">
        <v>155</v>
      </c>
      <c r="H28" s="82">
        <v>1.21597238565937</v>
      </c>
      <c r="I28" s="103">
        <v>396</v>
      </c>
      <c r="J28" s="82">
        <v>3.10661332078136</v>
      </c>
      <c r="K28" s="83">
        <v>5240</v>
      </c>
      <c r="L28" s="82">
        <v>41.107711618419998</v>
      </c>
      <c r="M28" s="83">
        <v>1374</v>
      </c>
      <c r="N28" s="82">
        <v>10.7790068251353</v>
      </c>
      <c r="O28" s="83">
        <v>2461</v>
      </c>
      <c r="P28" s="82">
        <v>19.306503491017502</v>
      </c>
      <c r="Q28" s="103">
        <v>89</v>
      </c>
      <c r="R28" s="82">
        <v>0.69820349886247701</v>
      </c>
      <c r="S28" s="104">
        <v>252</v>
      </c>
      <c r="T28" s="81">
        <v>1.9769357495881399</v>
      </c>
      <c r="U28" s="80">
        <v>1786</v>
      </c>
      <c r="V28" s="85">
        <v>14.011139876049301</v>
      </c>
      <c r="W28" s="126">
        <v>9866</v>
      </c>
      <c r="X28" s="127">
        <v>99.898641800121595</v>
      </c>
    </row>
    <row r="29" spans="1:24" s="6" customFormat="1" ht="15" customHeight="1">
      <c r="A29" s="1" t="s">
        <v>1</v>
      </c>
      <c r="B29" s="169" t="s">
        <v>16</v>
      </c>
      <c r="C29" s="13" t="s">
        <v>12</v>
      </c>
      <c r="D29" s="17" t="s">
        <v>4</v>
      </c>
      <c r="E29" s="80">
        <v>2780</v>
      </c>
      <c r="F29" s="81">
        <v>21.8090531105358</v>
      </c>
      <c r="G29" s="102">
        <v>54</v>
      </c>
      <c r="H29" s="82">
        <v>0.42362908919745801</v>
      </c>
      <c r="I29" s="103">
        <v>100</v>
      </c>
      <c r="J29" s="82">
        <v>0.78449831332862596</v>
      </c>
      <c r="K29" s="103">
        <v>1375</v>
      </c>
      <c r="L29" s="82">
        <v>10.786851808268599</v>
      </c>
      <c r="M29" s="103">
        <v>510</v>
      </c>
      <c r="N29" s="82">
        <v>4.00094139797599</v>
      </c>
      <c r="O29" s="103">
        <v>647</v>
      </c>
      <c r="P29" s="82">
        <v>5.0757040872362102</v>
      </c>
      <c r="Q29" s="103">
        <v>23</v>
      </c>
      <c r="R29" s="82">
        <v>0.180434612065584</v>
      </c>
      <c r="S29" s="104">
        <v>71</v>
      </c>
      <c r="T29" s="81">
        <v>0.55699380246332497</v>
      </c>
      <c r="U29" s="102">
        <v>374</v>
      </c>
      <c r="V29" s="85">
        <v>2.9340236918490601</v>
      </c>
      <c r="W29" s="126">
        <v>9866</v>
      </c>
      <c r="X29" s="127">
        <v>99.898641800121595</v>
      </c>
    </row>
    <row r="30" spans="1:24" s="6" customFormat="1" ht="15" customHeight="1">
      <c r="A30" s="1" t="s">
        <v>1</v>
      </c>
      <c r="B30" s="169" t="s">
        <v>16</v>
      </c>
      <c r="C30" s="18"/>
      <c r="D30" s="19" t="s">
        <v>5</v>
      </c>
      <c r="E30" s="86">
        <v>12747</v>
      </c>
      <c r="F30" s="87">
        <v>100</v>
      </c>
      <c r="G30" s="86">
        <v>209</v>
      </c>
      <c r="H30" s="88">
        <v>1.6396014748568299</v>
      </c>
      <c r="I30" s="89">
        <v>496</v>
      </c>
      <c r="J30" s="88">
        <v>3.8911116341099898</v>
      </c>
      <c r="K30" s="89">
        <v>6615</v>
      </c>
      <c r="L30" s="88">
        <v>51.894563426688599</v>
      </c>
      <c r="M30" s="89">
        <v>1884</v>
      </c>
      <c r="N30" s="88">
        <v>14.779948223111299</v>
      </c>
      <c r="O30" s="89">
        <v>3108</v>
      </c>
      <c r="P30" s="88">
        <v>24.382207578253698</v>
      </c>
      <c r="Q30" s="89">
        <v>112</v>
      </c>
      <c r="R30" s="88">
        <v>0.87863811092806199</v>
      </c>
      <c r="S30" s="90">
        <v>323</v>
      </c>
      <c r="T30" s="87">
        <v>2.5339295520514602</v>
      </c>
      <c r="U30" s="86">
        <v>2160</v>
      </c>
      <c r="V30" s="91">
        <v>16.945163567898302</v>
      </c>
      <c r="W30" s="128">
        <v>9866</v>
      </c>
      <c r="X30" s="129">
        <v>99.898641800121595</v>
      </c>
    </row>
    <row r="31" spans="1:24" s="6" customFormat="1" ht="15" customHeight="1">
      <c r="A31" s="1" t="s">
        <v>1</v>
      </c>
      <c r="B31" s="169" t="s">
        <v>16</v>
      </c>
      <c r="C31" s="7"/>
      <c r="D31" s="8" t="s">
        <v>2</v>
      </c>
      <c r="E31" s="106">
        <v>2050</v>
      </c>
      <c r="F31" s="68">
        <v>80.423695566888995</v>
      </c>
      <c r="G31" s="106">
        <v>21</v>
      </c>
      <c r="H31" s="70">
        <v>0.82385249117300896</v>
      </c>
      <c r="I31" s="71">
        <v>91</v>
      </c>
      <c r="J31" s="70">
        <v>3.5700274617497101</v>
      </c>
      <c r="K31" s="71">
        <v>977</v>
      </c>
      <c r="L31" s="70">
        <v>38.328756375048997</v>
      </c>
      <c r="M31" s="71">
        <v>221</v>
      </c>
      <c r="N31" s="70">
        <v>8.6700666928207095</v>
      </c>
      <c r="O31" s="71">
        <v>630</v>
      </c>
      <c r="P31" s="70">
        <v>24.715574735190302</v>
      </c>
      <c r="Q31" s="71">
        <v>24</v>
      </c>
      <c r="R31" s="70">
        <v>0.94154570419772499</v>
      </c>
      <c r="S31" s="72">
        <v>86</v>
      </c>
      <c r="T31" s="68">
        <v>3.37387210670851</v>
      </c>
      <c r="U31" s="69">
        <v>302</v>
      </c>
      <c r="V31" s="73">
        <v>11.847783444488</v>
      </c>
      <c r="W31" s="130">
        <v>9866</v>
      </c>
      <c r="X31" s="131">
        <v>99.898641800121595</v>
      </c>
    </row>
    <row r="32" spans="1:24" s="6" customFormat="1" ht="15" customHeight="1">
      <c r="A32" s="1" t="s">
        <v>1</v>
      </c>
      <c r="B32" s="169" t="s">
        <v>16</v>
      </c>
      <c r="C32" s="7" t="s">
        <v>13</v>
      </c>
      <c r="D32" s="22" t="s">
        <v>4</v>
      </c>
      <c r="E32" s="69">
        <v>499</v>
      </c>
      <c r="F32" s="68">
        <v>19.576304433111002</v>
      </c>
      <c r="G32" s="69">
        <v>6</v>
      </c>
      <c r="H32" s="70">
        <v>0.235386426049431</v>
      </c>
      <c r="I32" s="71">
        <v>9</v>
      </c>
      <c r="J32" s="70">
        <v>0.35307963907414702</v>
      </c>
      <c r="K32" s="71">
        <v>216</v>
      </c>
      <c r="L32" s="70">
        <v>8.4739113377795192</v>
      </c>
      <c r="M32" s="71">
        <v>67</v>
      </c>
      <c r="N32" s="70">
        <v>2.6284817575519801</v>
      </c>
      <c r="O32" s="71">
        <v>176</v>
      </c>
      <c r="P32" s="70">
        <v>6.9046684974499799</v>
      </c>
      <c r="Q32" s="71">
        <v>4</v>
      </c>
      <c r="R32" s="70">
        <v>0.156924284032954</v>
      </c>
      <c r="S32" s="72">
        <v>21</v>
      </c>
      <c r="T32" s="68">
        <v>0.82385249117300896</v>
      </c>
      <c r="U32" s="69">
        <v>53</v>
      </c>
      <c r="V32" s="73">
        <v>2.0792467634366401</v>
      </c>
      <c r="W32" s="122">
        <v>9866</v>
      </c>
      <c r="X32" s="123">
        <v>99.898641800121595</v>
      </c>
    </row>
    <row r="33" spans="1:24" s="6" customFormat="1" ht="15" customHeight="1">
      <c r="A33" s="1" t="s">
        <v>1</v>
      </c>
      <c r="B33" s="169" t="s">
        <v>16</v>
      </c>
      <c r="C33" s="9"/>
      <c r="D33" s="10" t="s">
        <v>5</v>
      </c>
      <c r="E33" s="107">
        <v>2549</v>
      </c>
      <c r="F33" s="75">
        <v>100</v>
      </c>
      <c r="G33" s="107">
        <v>27</v>
      </c>
      <c r="H33" s="76">
        <v>1.0592389172224399</v>
      </c>
      <c r="I33" s="77">
        <v>100</v>
      </c>
      <c r="J33" s="76">
        <v>3.9231071008238501</v>
      </c>
      <c r="K33" s="77">
        <v>1193</v>
      </c>
      <c r="L33" s="76">
        <v>46.802667712828601</v>
      </c>
      <c r="M33" s="77">
        <v>288</v>
      </c>
      <c r="N33" s="76">
        <v>11.298548450372699</v>
      </c>
      <c r="O33" s="77">
        <v>806</v>
      </c>
      <c r="P33" s="76">
        <v>31.620243232640298</v>
      </c>
      <c r="Q33" s="77">
        <v>28</v>
      </c>
      <c r="R33" s="76">
        <v>1.0984699882306801</v>
      </c>
      <c r="S33" s="78">
        <v>107</v>
      </c>
      <c r="T33" s="75">
        <v>4.1977245978815203</v>
      </c>
      <c r="U33" s="74">
        <v>355</v>
      </c>
      <c r="V33" s="79">
        <v>13.9270302079247</v>
      </c>
      <c r="W33" s="124">
        <v>9866</v>
      </c>
      <c r="X33" s="125">
        <v>99.898641800121595</v>
      </c>
    </row>
    <row r="34" spans="1:24" s="6" customFormat="1" ht="15" customHeight="1">
      <c r="A34" s="1" t="s">
        <v>1</v>
      </c>
      <c r="B34" s="169" t="s">
        <v>16</v>
      </c>
      <c r="C34" s="13"/>
      <c r="D34" s="14" t="s">
        <v>2</v>
      </c>
      <c r="E34" s="80">
        <v>17818</v>
      </c>
      <c r="F34" s="81">
        <v>70.1799992122573</v>
      </c>
      <c r="G34" s="80">
        <v>264</v>
      </c>
      <c r="H34" s="82">
        <v>1.0398203946591</v>
      </c>
      <c r="I34" s="83">
        <v>876</v>
      </c>
      <c r="J34" s="82">
        <v>3.4503131277324801</v>
      </c>
      <c r="K34" s="83">
        <v>10747</v>
      </c>
      <c r="L34" s="82">
        <v>42.329355232581001</v>
      </c>
      <c r="M34" s="83">
        <v>2106</v>
      </c>
      <c r="N34" s="82">
        <v>8.2949308755760391</v>
      </c>
      <c r="O34" s="83">
        <v>3424</v>
      </c>
      <c r="P34" s="82">
        <v>13.4861554216393</v>
      </c>
      <c r="Q34" s="103">
        <v>138</v>
      </c>
      <c r="R34" s="82">
        <v>0.54354247902635</v>
      </c>
      <c r="S34" s="84">
        <v>263</v>
      </c>
      <c r="T34" s="81">
        <v>1.0358816810429701</v>
      </c>
      <c r="U34" s="80">
        <v>4023</v>
      </c>
      <c r="V34" s="85">
        <v>15.845444877702899</v>
      </c>
      <c r="W34" s="126">
        <v>9866</v>
      </c>
      <c r="X34" s="127">
        <v>97.912021082505603</v>
      </c>
    </row>
    <row r="35" spans="1:24" s="6" customFormat="1" ht="15" customHeight="1">
      <c r="A35" s="1" t="s">
        <v>1</v>
      </c>
      <c r="B35" s="169" t="s">
        <v>16</v>
      </c>
      <c r="C35" s="13" t="s">
        <v>14</v>
      </c>
      <c r="D35" s="17" t="s">
        <v>4</v>
      </c>
      <c r="E35" s="80">
        <v>7571</v>
      </c>
      <c r="F35" s="81">
        <v>29.8200007877427</v>
      </c>
      <c r="G35" s="80">
        <v>113</v>
      </c>
      <c r="H35" s="82">
        <v>0.44507463862302599</v>
      </c>
      <c r="I35" s="103">
        <v>254</v>
      </c>
      <c r="J35" s="82">
        <v>1.00043325849777</v>
      </c>
      <c r="K35" s="103">
        <v>4588</v>
      </c>
      <c r="L35" s="82">
        <v>18.070818070818099</v>
      </c>
      <c r="M35" s="83">
        <v>1137</v>
      </c>
      <c r="N35" s="82">
        <v>4.4783173815431896</v>
      </c>
      <c r="O35" s="83">
        <v>1291</v>
      </c>
      <c r="P35" s="82">
        <v>5.0848792784276702</v>
      </c>
      <c r="Q35" s="103">
        <v>58</v>
      </c>
      <c r="R35" s="82">
        <v>0.22844538973571199</v>
      </c>
      <c r="S35" s="84">
        <v>130</v>
      </c>
      <c r="T35" s="81">
        <v>0.51203277009728598</v>
      </c>
      <c r="U35" s="80">
        <v>1303</v>
      </c>
      <c r="V35" s="85">
        <v>5.1321438418212599</v>
      </c>
      <c r="W35" s="126">
        <v>9866</v>
      </c>
      <c r="X35" s="127">
        <v>97.912021082505603</v>
      </c>
    </row>
    <row r="36" spans="1:24" s="6" customFormat="1" ht="15" customHeight="1">
      <c r="A36" s="1" t="s">
        <v>1</v>
      </c>
      <c r="B36" s="169" t="s">
        <v>16</v>
      </c>
      <c r="C36" s="18"/>
      <c r="D36" s="19" t="s">
        <v>5</v>
      </c>
      <c r="E36" s="86">
        <v>25389</v>
      </c>
      <c r="F36" s="87">
        <v>100</v>
      </c>
      <c r="G36" s="86">
        <v>377</v>
      </c>
      <c r="H36" s="88">
        <v>1.48489503328213</v>
      </c>
      <c r="I36" s="89">
        <v>1130</v>
      </c>
      <c r="J36" s="88">
        <v>4.4507463862302599</v>
      </c>
      <c r="K36" s="89">
        <v>15335</v>
      </c>
      <c r="L36" s="88">
        <v>60.4001733033991</v>
      </c>
      <c r="M36" s="89">
        <v>3243</v>
      </c>
      <c r="N36" s="88">
        <v>12.773248257119199</v>
      </c>
      <c r="O36" s="89">
        <v>4715</v>
      </c>
      <c r="P36" s="88">
        <v>18.571034700066999</v>
      </c>
      <c r="Q36" s="89">
        <v>196</v>
      </c>
      <c r="R36" s="88">
        <v>0.77198786876206205</v>
      </c>
      <c r="S36" s="90">
        <v>393</v>
      </c>
      <c r="T36" s="87">
        <v>1.5479144511402601</v>
      </c>
      <c r="U36" s="86">
        <v>5326</v>
      </c>
      <c r="V36" s="91">
        <v>20.977588719524199</v>
      </c>
      <c r="W36" s="128">
        <v>9866</v>
      </c>
      <c r="X36" s="129">
        <v>97.912021082505603</v>
      </c>
    </row>
    <row r="37" spans="1:24" s="6" customFormat="1" ht="15" customHeight="1">
      <c r="A37" s="1" t="s">
        <v>1</v>
      </c>
      <c r="B37" s="169" t="s">
        <v>16</v>
      </c>
      <c r="C37" s="7"/>
      <c r="D37" s="8" t="s">
        <v>2</v>
      </c>
      <c r="E37" s="69">
        <v>3399</v>
      </c>
      <c r="F37" s="68">
        <v>69.967064635652505</v>
      </c>
      <c r="G37" s="69">
        <v>34</v>
      </c>
      <c r="H37" s="70">
        <v>0.69987649238369698</v>
      </c>
      <c r="I37" s="71">
        <v>159</v>
      </c>
      <c r="J37" s="70">
        <v>3.2729518320296398</v>
      </c>
      <c r="K37" s="71">
        <v>2052</v>
      </c>
      <c r="L37" s="70">
        <v>42.239604775627797</v>
      </c>
      <c r="M37" s="98">
        <v>490</v>
      </c>
      <c r="N37" s="70">
        <v>10.0864553314121</v>
      </c>
      <c r="O37" s="71">
        <v>549</v>
      </c>
      <c r="P37" s="70">
        <v>11.300946891724999</v>
      </c>
      <c r="Q37" s="71">
        <v>33</v>
      </c>
      <c r="R37" s="70">
        <v>0.67929188966652898</v>
      </c>
      <c r="S37" s="72">
        <v>82</v>
      </c>
      <c r="T37" s="68">
        <v>1.68793742280774</v>
      </c>
      <c r="U37" s="69">
        <v>699</v>
      </c>
      <c r="V37" s="73">
        <v>14.3886372993001</v>
      </c>
      <c r="W37" s="122">
        <v>9866</v>
      </c>
      <c r="X37" s="123">
        <v>98.854652341374404</v>
      </c>
    </row>
    <row r="38" spans="1:24" s="6" customFormat="1" ht="15" customHeight="1">
      <c r="A38" s="1" t="s">
        <v>1</v>
      </c>
      <c r="B38" s="169" t="s">
        <v>16</v>
      </c>
      <c r="C38" s="7" t="s">
        <v>15</v>
      </c>
      <c r="D38" s="22" t="s">
        <v>4</v>
      </c>
      <c r="E38" s="132">
        <v>1459</v>
      </c>
      <c r="F38" s="133">
        <v>30.032935364347502</v>
      </c>
      <c r="G38" s="132">
        <v>19</v>
      </c>
      <c r="H38" s="134">
        <v>0.39110745162618399</v>
      </c>
      <c r="I38" s="135">
        <v>48</v>
      </c>
      <c r="J38" s="134">
        <v>0.98806093042404297</v>
      </c>
      <c r="K38" s="135">
        <v>868</v>
      </c>
      <c r="L38" s="134">
        <v>17.867435158501401</v>
      </c>
      <c r="M38" s="135">
        <v>248</v>
      </c>
      <c r="N38" s="134">
        <v>5.1049814738575501</v>
      </c>
      <c r="O38" s="135">
        <v>207</v>
      </c>
      <c r="P38" s="134">
        <v>4.2610127624536798</v>
      </c>
      <c r="Q38" s="135">
        <v>12</v>
      </c>
      <c r="R38" s="134">
        <v>0.24701523260601099</v>
      </c>
      <c r="S38" s="136">
        <v>57</v>
      </c>
      <c r="T38" s="133">
        <v>1.1733223548785501</v>
      </c>
      <c r="U38" s="132">
        <v>228</v>
      </c>
      <c r="V38" s="137">
        <v>4.6932894195142003</v>
      </c>
      <c r="W38" s="138">
        <v>9866</v>
      </c>
      <c r="X38" s="139">
        <v>98.854652341374404</v>
      </c>
    </row>
    <row r="39" spans="1:24" s="6" customFormat="1" ht="15" customHeight="1" thickBot="1">
      <c r="A39" s="1" t="s">
        <v>1</v>
      </c>
      <c r="B39" s="170" t="s">
        <v>16</v>
      </c>
      <c r="C39" s="24"/>
      <c r="D39" s="25" t="s">
        <v>5</v>
      </c>
      <c r="E39" s="140">
        <v>4858</v>
      </c>
      <c r="F39" s="141">
        <v>100</v>
      </c>
      <c r="G39" s="140">
        <v>53</v>
      </c>
      <c r="H39" s="142">
        <v>1.0909839440098801</v>
      </c>
      <c r="I39" s="143">
        <v>207</v>
      </c>
      <c r="J39" s="142">
        <v>4.2610127624536798</v>
      </c>
      <c r="K39" s="143">
        <v>2920</v>
      </c>
      <c r="L39" s="142">
        <v>60.107039934129297</v>
      </c>
      <c r="M39" s="144">
        <v>738</v>
      </c>
      <c r="N39" s="142">
        <v>15.191436805269699</v>
      </c>
      <c r="O39" s="143">
        <v>756</v>
      </c>
      <c r="P39" s="142">
        <v>15.5619596541787</v>
      </c>
      <c r="Q39" s="143">
        <v>45</v>
      </c>
      <c r="R39" s="142">
        <v>0.92630712227253997</v>
      </c>
      <c r="S39" s="145">
        <v>139</v>
      </c>
      <c r="T39" s="141">
        <v>2.86125977768629</v>
      </c>
      <c r="U39" s="140">
        <v>927</v>
      </c>
      <c r="V39" s="146">
        <v>19.081926718814302</v>
      </c>
      <c r="W39" s="147">
        <v>9866</v>
      </c>
      <c r="X39" s="148">
        <v>98.854652341374404</v>
      </c>
    </row>
    <row r="40" spans="1:24" s="6" customFormat="1" ht="15" customHeight="1">
      <c r="A40" s="1"/>
      <c r="B40" s="56"/>
      <c r="C40" s="56"/>
      <c r="D40" s="56"/>
      <c r="E40" s="57"/>
      <c r="F40" s="57"/>
      <c r="G40" s="57"/>
      <c r="H40" s="57"/>
      <c r="I40" s="57"/>
      <c r="J40" s="57"/>
      <c r="K40" s="57"/>
      <c r="L40" s="57"/>
      <c r="M40" s="57"/>
      <c r="N40" s="57"/>
      <c r="O40" s="57"/>
      <c r="P40" s="57"/>
      <c r="Q40" s="57"/>
      <c r="R40" s="57"/>
      <c r="S40" s="57"/>
      <c r="T40" s="57"/>
      <c r="U40" s="58"/>
      <c r="V40" s="59"/>
      <c r="W40" s="57"/>
      <c r="X40" s="57"/>
    </row>
    <row r="41" spans="1:24" s="60" customFormat="1" ht="15" customHeight="1">
      <c r="B41" s="61" t="str">
        <f>CONCATENATE("NOTE: Table reads: Of all ",E48, " public school students without disabilities who received corporal punishment, ", G48," (",TEXT(H9,"0.0"),")% were American Indian or Alaska Native.")</f>
        <v>NOTE: Table reads: Of all 1,288 public school students without disabilities who received corporal punishment, 4 (0.3)% were American Indian or Alaska Native.</v>
      </c>
      <c r="C41" s="33"/>
      <c r="D41" s="33"/>
      <c r="E41" s="58"/>
      <c r="F41" s="58"/>
      <c r="G41" s="33"/>
      <c r="H41" s="33"/>
      <c r="I41" s="33"/>
      <c r="J41" s="33"/>
      <c r="K41" s="33"/>
      <c r="L41" s="33"/>
      <c r="M41" s="33"/>
      <c r="N41" s="33"/>
      <c r="O41" s="33"/>
      <c r="P41" s="33"/>
      <c r="Q41" s="65"/>
      <c r="R41" s="66"/>
      <c r="S41" s="33"/>
      <c r="T41" s="33"/>
      <c r="U41" s="66"/>
      <c r="V41" s="66"/>
    </row>
    <row r="42" spans="1:24" s="6" customFormat="1" ht="15" customHeight="1">
      <c r="A42" s="60"/>
      <c r="B42" s="61" t="s">
        <v>38</v>
      </c>
      <c r="D42" s="61"/>
      <c r="E42" s="58"/>
      <c r="F42" s="58"/>
      <c r="G42" s="58"/>
      <c r="H42" s="58"/>
      <c r="I42" s="58"/>
      <c r="J42" s="58"/>
      <c r="K42" s="57"/>
      <c r="L42" s="57"/>
      <c r="M42" s="57"/>
      <c r="N42" s="57"/>
      <c r="O42" s="57"/>
      <c r="P42" s="57"/>
      <c r="Q42" s="57"/>
      <c r="R42" s="57"/>
      <c r="S42" s="57"/>
      <c r="T42" s="57"/>
      <c r="U42" s="57"/>
      <c r="V42" s="57"/>
      <c r="W42" s="57"/>
      <c r="X42" s="57"/>
    </row>
    <row r="43" spans="1:24" s="64" customFormat="1" ht="14" customHeight="1">
      <c r="A43" s="60"/>
      <c r="B43" s="59" t="s">
        <v>45</v>
      </c>
      <c r="C43" s="6"/>
      <c r="D43" s="6"/>
      <c r="E43" s="62"/>
      <c r="F43" s="62"/>
      <c r="G43" s="62"/>
      <c r="H43" s="62"/>
      <c r="I43" s="62"/>
      <c r="J43" s="62"/>
      <c r="K43" s="63"/>
      <c r="L43" s="63"/>
      <c r="M43" s="63"/>
      <c r="N43" s="63"/>
      <c r="O43" s="63"/>
      <c r="P43" s="63"/>
      <c r="Q43" s="63"/>
      <c r="R43" s="63"/>
      <c r="S43" s="63"/>
      <c r="T43" s="63"/>
      <c r="U43" s="63"/>
      <c r="V43" s="63"/>
      <c r="W43" s="63"/>
      <c r="X43" s="63"/>
    </row>
    <row r="44" spans="1:24" s="60" customFormat="1" ht="15" customHeight="1">
      <c r="B44" s="29"/>
      <c r="C44" s="6"/>
      <c r="D44" s="6"/>
      <c r="E44" s="58"/>
      <c r="F44" s="58"/>
      <c r="G44" s="33"/>
      <c r="H44" s="33"/>
      <c r="I44" s="33"/>
      <c r="J44" s="33"/>
      <c r="K44" s="33"/>
      <c r="L44" s="33"/>
      <c r="M44" s="33"/>
      <c r="N44" s="33"/>
      <c r="O44" s="33"/>
      <c r="P44" s="33"/>
      <c r="Q44" s="33"/>
      <c r="R44" s="33"/>
      <c r="S44" s="33"/>
      <c r="T44" s="33"/>
      <c r="U44" s="65"/>
      <c r="V44" s="66"/>
      <c r="W44" s="33"/>
      <c r="X44" s="33"/>
    </row>
    <row r="48" spans="1:24" s="110" customFormat="1">
      <c r="E48" s="110" t="str">
        <f>IF(ISTEXT(E9),LEFT(E9,3),TEXT(E9,"#,##0"))</f>
        <v>1,288</v>
      </c>
      <c r="G48" s="110" t="str">
        <f>IF(ISTEXT(G9),LEFT(G9,3),TEXT(G9,"#,##0"))</f>
        <v>4</v>
      </c>
      <c r="I48" s="110" t="str">
        <f>IF(ISTEXT(I9),LEFT(I9,3),TEXT(I9,"#,##0"))</f>
        <v>47</v>
      </c>
      <c r="K48" s="110" t="str">
        <f>IF(ISTEXT(K9),LEFT(K9,3),TEXT(K9,"#,##0"))</f>
        <v>612</v>
      </c>
      <c r="M48" s="110" t="str">
        <f>IF(ISTEXT(M9),LEFT(M9,3),TEXT(M9,"#,##0"))</f>
        <v>174</v>
      </c>
    </row>
    <row r="49" s="157" customFormat="1"/>
    <row r="50" s="157" customFormat="1"/>
    <row r="51" s="157" customFormat="1"/>
    <row r="52" s="157" customFormat="1"/>
    <row r="53" s="157" customFormat="1"/>
    <row r="54" s="157" customFormat="1"/>
    <row r="55" s="157" customFormat="1"/>
    <row r="56" s="157" customFormat="1"/>
  </sheetData>
  <mergeCells count="16">
    <mergeCell ref="B7:B39"/>
    <mergeCell ref="W4:W5"/>
    <mergeCell ref="X4:X5"/>
    <mergeCell ref="G5:H5"/>
    <mergeCell ref="I5:J5"/>
    <mergeCell ref="K5:L5"/>
    <mergeCell ref="M5:N5"/>
    <mergeCell ref="O5:P5"/>
    <mergeCell ref="Q5:R5"/>
    <mergeCell ref="S5:T5"/>
    <mergeCell ref="B4:B6"/>
    <mergeCell ref="C4:C5"/>
    <mergeCell ref="D4:D5"/>
    <mergeCell ref="E4:F5"/>
    <mergeCell ref="G4:T4"/>
    <mergeCell ref="U4:V5"/>
  </mergeCells>
  <printOptions horizontalCentered="1"/>
  <pageMargins left="0.5" right="0.5" top="0.75" bottom="0.75" header="0.3" footer="0.3"/>
  <pageSetup paperSize="3" scale="73" orientation="landscape" horizontalDpi="4294967292" verticalDpi="4294967292"/>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pageSetUpPr fitToPage="1"/>
  </sheetPr>
  <dimension ref="A1:AB56"/>
  <sheetViews>
    <sheetView showGridLines="0" tabSelected="1" workbookViewId="0"/>
  </sheetViews>
  <sheetFormatPr baseColWidth="10" defaultColWidth="8.83203125" defaultRowHeight="14" x14ac:dyDescent="0"/>
  <cols>
    <col min="3" max="3" width="39.1640625" customWidth="1"/>
    <col min="4" max="28" width="10.33203125" customWidth="1"/>
  </cols>
  <sheetData>
    <row r="1" spans="1:28" s="33" customFormat="1" ht="15" customHeight="1">
      <c r="A1" s="28"/>
      <c r="B1" s="29"/>
      <c r="C1" s="29"/>
      <c r="D1" s="29"/>
      <c r="E1" s="30"/>
      <c r="F1" s="30"/>
      <c r="G1" s="30"/>
      <c r="H1" s="30"/>
      <c r="I1" s="30"/>
      <c r="J1" s="30"/>
      <c r="K1" s="30"/>
      <c r="L1" s="30"/>
      <c r="M1" s="30"/>
      <c r="N1" s="30"/>
      <c r="O1" s="30"/>
      <c r="P1" s="30"/>
      <c r="Q1" s="30"/>
      <c r="R1" s="30"/>
      <c r="S1" s="30"/>
      <c r="T1" s="30"/>
      <c r="U1" s="30"/>
      <c r="V1" s="30"/>
      <c r="W1" s="30"/>
      <c r="X1" s="30"/>
      <c r="Y1" s="31"/>
      <c r="Z1" s="32"/>
      <c r="AA1" s="30"/>
      <c r="AB1" s="30"/>
    </row>
    <row r="2" spans="1:28" s="39" customFormat="1" ht="15" customHeight="1">
      <c r="A2" s="34"/>
      <c r="B2" s="35" t="str">
        <f>CONCATENATE("Number and percentage of public school students with and without disabilities receiving ",LOWER(A7), " by gender and race/ethnicity, for state: School Year 2011-12")</f>
        <v>Number and percentage of public school students with and without disabilities receiving disciplinary actions by gender and race/ethnicity, for state: School Year 2011-12</v>
      </c>
      <c r="C2" s="36"/>
      <c r="D2" s="36"/>
      <c r="E2" s="37"/>
      <c r="F2" s="37"/>
      <c r="G2" s="37"/>
      <c r="H2" s="37"/>
      <c r="I2" s="37"/>
      <c r="J2" s="37"/>
      <c r="K2" s="37"/>
      <c r="L2" s="37"/>
      <c r="M2" s="37"/>
      <c r="N2" s="37"/>
      <c r="O2" s="37"/>
      <c r="P2" s="37"/>
      <c r="Q2" s="37"/>
      <c r="R2" s="37"/>
      <c r="S2" s="37"/>
      <c r="T2" s="37"/>
      <c r="U2" s="38"/>
      <c r="V2" s="38"/>
      <c r="W2" s="37"/>
      <c r="X2" s="37"/>
    </row>
    <row r="3" spans="1:28" s="44" customFormat="1" ht="15" customHeight="1" thickBot="1">
      <c r="A3" s="28"/>
      <c r="B3" s="40"/>
      <c r="C3" s="40"/>
      <c r="D3" s="40"/>
      <c r="E3" s="41"/>
      <c r="F3" s="41"/>
      <c r="G3" s="42"/>
      <c r="H3" s="42"/>
      <c r="I3" s="42"/>
      <c r="J3" s="42"/>
      <c r="K3" s="42"/>
      <c r="L3" s="42"/>
      <c r="M3" s="42"/>
      <c r="N3" s="42"/>
      <c r="O3" s="42"/>
      <c r="P3" s="42"/>
      <c r="Q3" s="42"/>
      <c r="R3" s="42"/>
      <c r="S3" s="42"/>
      <c r="T3" s="42"/>
      <c r="U3" s="42"/>
      <c r="V3" s="42"/>
      <c r="W3" s="42"/>
      <c r="X3" s="42"/>
      <c r="Y3" s="42"/>
      <c r="Z3" s="43"/>
      <c r="AA3" s="42"/>
      <c r="AB3" s="42"/>
    </row>
    <row r="4" spans="1:28" s="46" customFormat="1" ht="25" customHeight="1">
      <c r="A4" s="45"/>
      <c r="B4" s="171"/>
      <c r="C4" s="173" t="s">
        <v>17</v>
      </c>
      <c r="D4" s="175" t="s">
        <v>0</v>
      </c>
      <c r="E4" s="177" t="s">
        <v>18</v>
      </c>
      <c r="F4" s="178"/>
      <c r="G4" s="177" t="s">
        <v>19</v>
      </c>
      <c r="H4" s="178"/>
      <c r="I4" s="177" t="s">
        <v>20</v>
      </c>
      <c r="J4" s="178"/>
      <c r="K4" s="182" t="s">
        <v>21</v>
      </c>
      <c r="L4" s="183"/>
      <c r="M4" s="183"/>
      <c r="N4" s="183"/>
      <c r="O4" s="183"/>
      <c r="P4" s="183"/>
      <c r="Q4" s="183"/>
      <c r="R4" s="183"/>
      <c r="S4" s="183"/>
      <c r="T4" s="183"/>
      <c r="U4" s="183"/>
      <c r="V4" s="183"/>
      <c r="W4" s="183"/>
      <c r="X4" s="184"/>
      <c r="Y4" s="177" t="s">
        <v>22</v>
      </c>
      <c r="Z4" s="178"/>
      <c r="AA4" s="163" t="s">
        <v>23</v>
      </c>
      <c r="AB4" s="165" t="s">
        <v>24</v>
      </c>
    </row>
    <row r="5" spans="1:28" s="46" customFormat="1" ht="25" customHeight="1">
      <c r="A5" s="45"/>
      <c r="B5" s="171"/>
      <c r="C5" s="174"/>
      <c r="D5" s="176"/>
      <c r="E5" s="179"/>
      <c r="F5" s="180"/>
      <c r="G5" s="179"/>
      <c r="H5" s="180"/>
      <c r="I5" s="179"/>
      <c r="J5" s="180"/>
      <c r="K5" s="159" t="s">
        <v>25</v>
      </c>
      <c r="L5" s="160"/>
      <c r="M5" s="161" t="s">
        <v>26</v>
      </c>
      <c r="N5" s="160"/>
      <c r="O5" s="162" t="s">
        <v>27</v>
      </c>
      <c r="P5" s="160"/>
      <c r="Q5" s="162" t="s">
        <v>28</v>
      </c>
      <c r="R5" s="160"/>
      <c r="S5" s="162" t="s">
        <v>29</v>
      </c>
      <c r="T5" s="160"/>
      <c r="U5" s="162" t="s">
        <v>30</v>
      </c>
      <c r="V5" s="160"/>
      <c r="W5" s="162" t="s">
        <v>31</v>
      </c>
      <c r="X5" s="181"/>
      <c r="Y5" s="179"/>
      <c r="Z5" s="180"/>
      <c r="AA5" s="164"/>
      <c r="AB5" s="185"/>
    </row>
    <row r="6" spans="1:28" s="46" customFormat="1" ht="15" customHeight="1" thickBot="1">
      <c r="A6" s="45"/>
      <c r="B6" s="172"/>
      <c r="C6" s="47"/>
      <c r="D6" s="48"/>
      <c r="E6" s="49" t="s">
        <v>32</v>
      </c>
      <c r="F6" s="50" t="s">
        <v>33</v>
      </c>
      <c r="G6" s="49" t="s">
        <v>32</v>
      </c>
      <c r="H6" s="50" t="s">
        <v>33</v>
      </c>
      <c r="I6" s="49" t="s">
        <v>32</v>
      </c>
      <c r="J6" s="50" t="s">
        <v>33</v>
      </c>
      <c r="K6" s="49" t="s">
        <v>32</v>
      </c>
      <c r="L6" s="51" t="s">
        <v>34</v>
      </c>
      <c r="M6" s="52" t="s">
        <v>32</v>
      </c>
      <c r="N6" s="51" t="s">
        <v>34</v>
      </c>
      <c r="O6" s="52" t="s">
        <v>32</v>
      </c>
      <c r="P6" s="51" t="s">
        <v>34</v>
      </c>
      <c r="Q6" s="52" t="s">
        <v>32</v>
      </c>
      <c r="R6" s="51" t="s">
        <v>34</v>
      </c>
      <c r="S6" s="52" t="s">
        <v>32</v>
      </c>
      <c r="T6" s="51" t="s">
        <v>34</v>
      </c>
      <c r="U6" s="52" t="s">
        <v>32</v>
      </c>
      <c r="V6" s="51" t="s">
        <v>34</v>
      </c>
      <c r="W6" s="52" t="s">
        <v>32</v>
      </c>
      <c r="X6" s="53" t="s">
        <v>34</v>
      </c>
      <c r="Y6" s="52" t="s">
        <v>32</v>
      </c>
      <c r="Z6" s="50" t="s">
        <v>33</v>
      </c>
      <c r="AA6" s="54"/>
      <c r="AB6" s="55"/>
    </row>
    <row r="7" spans="1:28" s="6" customFormat="1" ht="15" customHeight="1">
      <c r="A7" s="1" t="s">
        <v>1</v>
      </c>
      <c r="B7" s="168" t="s">
        <v>16</v>
      </c>
      <c r="C7" s="2"/>
      <c r="D7" s="3" t="s">
        <v>2</v>
      </c>
      <c r="E7" s="67">
        <v>1095</v>
      </c>
      <c r="F7" s="68">
        <v>69.391634980988599</v>
      </c>
      <c r="G7" s="67">
        <v>6</v>
      </c>
      <c r="H7" s="68">
        <v>0.38022813688212898</v>
      </c>
      <c r="I7" s="67">
        <v>1089</v>
      </c>
      <c r="J7" s="68">
        <v>69.011406844106503</v>
      </c>
      <c r="K7" s="69">
        <v>6</v>
      </c>
      <c r="L7" s="70">
        <v>0.38167938931297701</v>
      </c>
      <c r="M7" s="71">
        <v>30</v>
      </c>
      <c r="N7" s="70">
        <v>1.90839694656489</v>
      </c>
      <c r="O7" s="71">
        <v>548</v>
      </c>
      <c r="P7" s="70">
        <v>34.8600508905852</v>
      </c>
      <c r="Q7" s="71">
        <v>141</v>
      </c>
      <c r="R7" s="70">
        <v>8.9694656488549604</v>
      </c>
      <c r="S7" s="71">
        <v>329</v>
      </c>
      <c r="T7" s="70">
        <v>20.928753180661602</v>
      </c>
      <c r="U7" s="71">
        <v>13</v>
      </c>
      <c r="V7" s="70">
        <v>0.82697201017811695</v>
      </c>
      <c r="W7" s="72">
        <v>22</v>
      </c>
      <c r="X7" s="68">
        <v>1.39949109414758</v>
      </c>
      <c r="Y7" s="67">
        <v>185</v>
      </c>
      <c r="Z7" s="73">
        <v>11.723700887199</v>
      </c>
      <c r="AA7" s="4">
        <v>9866</v>
      </c>
      <c r="AB7" s="5">
        <v>99.898641800121595</v>
      </c>
    </row>
    <row r="8" spans="1:28" s="6" customFormat="1" ht="15" customHeight="1">
      <c r="A8" s="1" t="s">
        <v>1</v>
      </c>
      <c r="B8" s="169" t="s">
        <v>16</v>
      </c>
      <c r="C8" s="7" t="s">
        <v>3</v>
      </c>
      <c r="D8" s="8" t="s">
        <v>4</v>
      </c>
      <c r="E8" s="69">
        <v>483</v>
      </c>
      <c r="F8" s="68">
        <v>30.608365019011401</v>
      </c>
      <c r="G8" s="69">
        <v>0</v>
      </c>
      <c r="H8" s="68">
        <v>0</v>
      </c>
      <c r="I8" s="69">
        <v>483</v>
      </c>
      <c r="J8" s="68">
        <v>30.608365019011401</v>
      </c>
      <c r="K8" s="106" t="s">
        <v>40</v>
      </c>
      <c r="L8" s="70">
        <v>0.127226463104326</v>
      </c>
      <c r="M8" s="71">
        <v>19</v>
      </c>
      <c r="N8" s="70">
        <v>1.2086513994910899</v>
      </c>
      <c r="O8" s="71">
        <v>237</v>
      </c>
      <c r="P8" s="70">
        <v>15.076335877862601</v>
      </c>
      <c r="Q8" s="71">
        <v>70</v>
      </c>
      <c r="R8" s="70">
        <v>4.4529262086513999</v>
      </c>
      <c r="S8" s="71">
        <v>146</v>
      </c>
      <c r="T8" s="70">
        <v>9.2875318066157799</v>
      </c>
      <c r="U8" s="98" t="s">
        <v>40</v>
      </c>
      <c r="V8" s="70">
        <v>0.127226463104326</v>
      </c>
      <c r="W8" s="72">
        <v>7</v>
      </c>
      <c r="X8" s="68">
        <v>0.44529262086513999</v>
      </c>
      <c r="Y8" s="69">
        <v>69</v>
      </c>
      <c r="Z8" s="73">
        <v>4.3726235741444901</v>
      </c>
      <c r="AA8" s="4">
        <v>9866</v>
      </c>
      <c r="AB8" s="5">
        <v>99.898641800121595</v>
      </c>
    </row>
    <row r="9" spans="1:28" s="6" customFormat="1" ht="15" customHeight="1">
      <c r="A9" s="1" t="s">
        <v>1</v>
      </c>
      <c r="B9" s="169" t="s">
        <v>16</v>
      </c>
      <c r="C9" s="9"/>
      <c r="D9" s="10" t="s">
        <v>5</v>
      </c>
      <c r="E9" s="74">
        <v>1578</v>
      </c>
      <c r="F9" s="75">
        <v>100</v>
      </c>
      <c r="G9" s="74">
        <v>6</v>
      </c>
      <c r="H9" s="75">
        <v>0.38022813688212898</v>
      </c>
      <c r="I9" s="74">
        <v>1572</v>
      </c>
      <c r="J9" s="75">
        <v>99.619771863117904</v>
      </c>
      <c r="K9" s="74">
        <v>8</v>
      </c>
      <c r="L9" s="76">
        <v>0.50890585241730302</v>
      </c>
      <c r="M9" s="77">
        <v>49</v>
      </c>
      <c r="N9" s="76">
        <v>3.1170483460559799</v>
      </c>
      <c r="O9" s="77">
        <v>785</v>
      </c>
      <c r="P9" s="76">
        <v>49.936386768447797</v>
      </c>
      <c r="Q9" s="77">
        <v>211</v>
      </c>
      <c r="R9" s="76">
        <v>13.422391857506399</v>
      </c>
      <c r="S9" s="77">
        <v>475</v>
      </c>
      <c r="T9" s="76">
        <v>30.216284987277401</v>
      </c>
      <c r="U9" s="77">
        <v>15</v>
      </c>
      <c r="V9" s="76">
        <v>0.954198473282443</v>
      </c>
      <c r="W9" s="78">
        <v>29</v>
      </c>
      <c r="X9" s="75">
        <v>1.84478371501272</v>
      </c>
      <c r="Y9" s="74">
        <v>254</v>
      </c>
      <c r="Z9" s="79">
        <v>16.096324461343499</v>
      </c>
      <c r="AA9" s="11">
        <v>9866</v>
      </c>
      <c r="AB9" s="12">
        <v>99.898641800121595</v>
      </c>
    </row>
    <row r="10" spans="1:28" s="6" customFormat="1" ht="15" customHeight="1">
      <c r="A10" s="1" t="s">
        <v>1</v>
      </c>
      <c r="B10" s="169" t="s">
        <v>16</v>
      </c>
      <c r="C10" s="13"/>
      <c r="D10" s="14" t="s">
        <v>2</v>
      </c>
      <c r="E10" s="80">
        <v>113080</v>
      </c>
      <c r="F10" s="81">
        <v>69.667863941890005</v>
      </c>
      <c r="G10" s="80">
        <v>1274</v>
      </c>
      <c r="H10" s="81">
        <v>0.78490324250060095</v>
      </c>
      <c r="I10" s="80">
        <v>111806</v>
      </c>
      <c r="J10" s="81">
        <v>68.8829606993895</v>
      </c>
      <c r="K10" s="80">
        <v>1262</v>
      </c>
      <c r="L10" s="82">
        <v>0.78514813294013697</v>
      </c>
      <c r="M10" s="83">
        <v>4182</v>
      </c>
      <c r="N10" s="82">
        <v>2.6018141774608998</v>
      </c>
      <c r="O10" s="83">
        <v>62140</v>
      </c>
      <c r="P10" s="82">
        <v>38.660146577575397</v>
      </c>
      <c r="Q10" s="83">
        <v>14534</v>
      </c>
      <c r="R10" s="82">
        <v>9.0422685928303892</v>
      </c>
      <c r="S10" s="83">
        <v>25954</v>
      </c>
      <c r="T10" s="82">
        <v>16.147174835442399</v>
      </c>
      <c r="U10" s="83">
        <v>850</v>
      </c>
      <c r="V10" s="82">
        <v>0.52882401980912597</v>
      </c>
      <c r="W10" s="84">
        <v>2884</v>
      </c>
      <c r="X10" s="81">
        <v>1.7942687919170801</v>
      </c>
      <c r="Y10" s="80">
        <v>25789</v>
      </c>
      <c r="Z10" s="85">
        <v>15.888437771466201</v>
      </c>
      <c r="AA10" s="15">
        <v>9866</v>
      </c>
      <c r="AB10" s="16">
        <v>98.854652341374404</v>
      </c>
    </row>
    <row r="11" spans="1:28" s="6" customFormat="1" ht="15" customHeight="1">
      <c r="A11" s="1" t="s">
        <v>1</v>
      </c>
      <c r="B11" s="169" t="s">
        <v>16</v>
      </c>
      <c r="C11" s="13" t="s">
        <v>6</v>
      </c>
      <c r="D11" s="17" t="s">
        <v>4</v>
      </c>
      <c r="E11" s="80">
        <v>49233</v>
      </c>
      <c r="F11" s="81">
        <v>30.332136058109899</v>
      </c>
      <c r="G11" s="80">
        <v>305</v>
      </c>
      <c r="H11" s="81">
        <v>0.18790854706647001</v>
      </c>
      <c r="I11" s="80">
        <v>48928</v>
      </c>
      <c r="J11" s="81">
        <v>30.1442275110435</v>
      </c>
      <c r="K11" s="80">
        <v>593</v>
      </c>
      <c r="L11" s="82">
        <v>0.36893252205507199</v>
      </c>
      <c r="M11" s="83">
        <v>1362</v>
      </c>
      <c r="N11" s="82">
        <v>0.84736272350591701</v>
      </c>
      <c r="O11" s="83">
        <v>28011</v>
      </c>
      <c r="P11" s="82">
        <v>17.426928963380501</v>
      </c>
      <c r="Q11" s="83">
        <v>7353</v>
      </c>
      <c r="R11" s="82">
        <v>4.57463884430177</v>
      </c>
      <c r="S11" s="83">
        <v>9792</v>
      </c>
      <c r="T11" s="82">
        <v>6.0920527082011304</v>
      </c>
      <c r="U11" s="83">
        <v>394</v>
      </c>
      <c r="V11" s="82">
        <v>0.24512548682917101</v>
      </c>
      <c r="W11" s="84">
        <v>1423</v>
      </c>
      <c r="X11" s="81">
        <v>0.88531362375104194</v>
      </c>
      <c r="Y11" s="80">
        <v>9532</v>
      </c>
      <c r="Z11" s="85">
        <v>5.8726041660249004</v>
      </c>
      <c r="AA11" s="15">
        <v>9866</v>
      </c>
      <c r="AB11" s="16">
        <v>98.854652341374404</v>
      </c>
    </row>
    <row r="12" spans="1:28" s="6" customFormat="1" ht="15" customHeight="1">
      <c r="A12" s="1" t="s">
        <v>1</v>
      </c>
      <c r="B12" s="169" t="s">
        <v>16</v>
      </c>
      <c r="C12" s="18"/>
      <c r="D12" s="19" t="s">
        <v>5</v>
      </c>
      <c r="E12" s="86">
        <v>162313</v>
      </c>
      <c r="F12" s="87">
        <v>100</v>
      </c>
      <c r="G12" s="86">
        <v>1579</v>
      </c>
      <c r="H12" s="87">
        <v>0.97281178956707104</v>
      </c>
      <c r="I12" s="86">
        <v>160734</v>
      </c>
      <c r="J12" s="87">
        <v>99.027188210432897</v>
      </c>
      <c r="K12" s="86">
        <v>1855</v>
      </c>
      <c r="L12" s="88">
        <v>1.1540806549952101</v>
      </c>
      <c r="M12" s="89">
        <v>5544</v>
      </c>
      <c r="N12" s="88">
        <v>3.4491769009668198</v>
      </c>
      <c r="O12" s="89">
        <v>90151</v>
      </c>
      <c r="P12" s="88">
        <v>56.087075540955901</v>
      </c>
      <c r="Q12" s="89">
        <v>21887</v>
      </c>
      <c r="R12" s="88">
        <v>13.6169074371322</v>
      </c>
      <c r="S12" s="89">
        <v>35746</v>
      </c>
      <c r="T12" s="88">
        <v>22.239227543643501</v>
      </c>
      <c r="U12" s="89">
        <v>1244</v>
      </c>
      <c r="V12" s="88">
        <v>0.77394950663829698</v>
      </c>
      <c r="W12" s="90">
        <v>4307</v>
      </c>
      <c r="X12" s="87">
        <v>2.6795824156681198</v>
      </c>
      <c r="Y12" s="86">
        <v>35321</v>
      </c>
      <c r="Z12" s="91">
        <v>21.7610419374911</v>
      </c>
      <c r="AA12" s="20">
        <v>9866</v>
      </c>
      <c r="AB12" s="21">
        <v>98.854652341374404</v>
      </c>
    </row>
    <row r="13" spans="1:28" s="6" customFormat="1" ht="15" customHeight="1">
      <c r="A13" s="1" t="s">
        <v>1</v>
      </c>
      <c r="B13" s="169" t="s">
        <v>16</v>
      </c>
      <c r="C13" s="7"/>
      <c r="D13" s="8" t="s">
        <v>2</v>
      </c>
      <c r="E13" s="69">
        <v>161616</v>
      </c>
      <c r="F13" s="68">
        <v>70.407723171693306</v>
      </c>
      <c r="G13" s="69">
        <v>1451</v>
      </c>
      <c r="H13" s="68">
        <v>0.63212557124373203</v>
      </c>
      <c r="I13" s="69">
        <v>160165</v>
      </c>
      <c r="J13" s="68">
        <v>69.775597600449601</v>
      </c>
      <c r="K13" s="69">
        <v>1938</v>
      </c>
      <c r="L13" s="70">
        <v>0.85108251723683603</v>
      </c>
      <c r="M13" s="71">
        <v>7349</v>
      </c>
      <c r="N13" s="70">
        <v>3.22735057748891</v>
      </c>
      <c r="O13" s="71">
        <v>86444</v>
      </c>
      <c r="P13" s="70">
        <v>37.962320495366903</v>
      </c>
      <c r="Q13" s="71">
        <v>21955</v>
      </c>
      <c r="R13" s="70">
        <v>9.6416494664265908</v>
      </c>
      <c r="S13" s="71">
        <v>37653</v>
      </c>
      <c r="T13" s="70">
        <v>16.535505687058102</v>
      </c>
      <c r="U13" s="71">
        <v>1354</v>
      </c>
      <c r="V13" s="70">
        <v>0.59461595889508601</v>
      </c>
      <c r="W13" s="72">
        <v>3472</v>
      </c>
      <c r="X13" s="68">
        <v>1.5247463879495899</v>
      </c>
      <c r="Y13" s="69">
        <v>35531</v>
      </c>
      <c r="Z13" s="73">
        <v>15.4790170033501</v>
      </c>
      <c r="AA13" s="4">
        <v>9866</v>
      </c>
      <c r="AB13" s="5">
        <v>99.898641800121595</v>
      </c>
    </row>
    <row r="14" spans="1:28" s="6" customFormat="1" ht="15" customHeight="1">
      <c r="A14" s="1" t="s">
        <v>1</v>
      </c>
      <c r="B14" s="169" t="s">
        <v>16</v>
      </c>
      <c r="C14" s="7" t="s">
        <v>7</v>
      </c>
      <c r="D14" s="22" t="s">
        <v>4</v>
      </c>
      <c r="E14" s="69">
        <v>67927</v>
      </c>
      <c r="F14" s="68">
        <v>29.592276828306701</v>
      </c>
      <c r="G14" s="69">
        <v>382</v>
      </c>
      <c r="H14" s="68">
        <v>0.16641762109931499</v>
      </c>
      <c r="I14" s="69">
        <v>67545</v>
      </c>
      <c r="J14" s="68">
        <v>29.425859207207399</v>
      </c>
      <c r="K14" s="69">
        <v>934</v>
      </c>
      <c r="L14" s="70">
        <v>0.410170831320539</v>
      </c>
      <c r="M14" s="71">
        <v>2034</v>
      </c>
      <c r="N14" s="70">
        <v>0.89324140353959003</v>
      </c>
      <c r="O14" s="71">
        <v>37494</v>
      </c>
      <c r="P14" s="70">
        <v>16.4656800316192</v>
      </c>
      <c r="Q14" s="71">
        <v>11771</v>
      </c>
      <c r="R14" s="70">
        <v>5.1692942778094899</v>
      </c>
      <c r="S14" s="71">
        <v>13212</v>
      </c>
      <c r="T14" s="70">
        <v>5.8021167274164496</v>
      </c>
      <c r="U14" s="71">
        <v>613</v>
      </c>
      <c r="V14" s="70">
        <v>0.26920205524570701</v>
      </c>
      <c r="W14" s="72">
        <v>1487</v>
      </c>
      <c r="X14" s="68">
        <v>0.65302358262702598</v>
      </c>
      <c r="Y14" s="69">
        <v>12060</v>
      </c>
      <c r="Z14" s="73">
        <v>5.25391756664329</v>
      </c>
      <c r="AA14" s="4">
        <v>9866</v>
      </c>
      <c r="AB14" s="5">
        <v>99.898641800121595</v>
      </c>
    </row>
    <row r="15" spans="1:28" s="6" customFormat="1" ht="15" customHeight="1">
      <c r="A15" s="1" t="s">
        <v>1</v>
      </c>
      <c r="B15" s="169" t="s">
        <v>16</v>
      </c>
      <c r="C15" s="9"/>
      <c r="D15" s="10" t="s">
        <v>5</v>
      </c>
      <c r="E15" s="74">
        <v>229543</v>
      </c>
      <c r="F15" s="75">
        <v>100</v>
      </c>
      <c r="G15" s="74">
        <v>1833</v>
      </c>
      <c r="H15" s="75">
        <v>0.79854319234304705</v>
      </c>
      <c r="I15" s="74">
        <v>227710</v>
      </c>
      <c r="J15" s="75">
        <v>99.201456807656996</v>
      </c>
      <c r="K15" s="74">
        <v>2872</v>
      </c>
      <c r="L15" s="76">
        <v>1.26125334855738</v>
      </c>
      <c r="M15" s="77">
        <v>9383</v>
      </c>
      <c r="N15" s="76">
        <v>4.1205919810285003</v>
      </c>
      <c r="O15" s="77">
        <v>123938</v>
      </c>
      <c r="P15" s="76">
        <v>54.428000526986096</v>
      </c>
      <c r="Q15" s="77">
        <v>33726</v>
      </c>
      <c r="R15" s="76">
        <v>14.8109437442361</v>
      </c>
      <c r="S15" s="77">
        <v>50865</v>
      </c>
      <c r="T15" s="76">
        <v>22.337622414474598</v>
      </c>
      <c r="U15" s="77">
        <v>1967</v>
      </c>
      <c r="V15" s="76">
        <v>0.86381801414079296</v>
      </c>
      <c r="W15" s="78">
        <v>4959</v>
      </c>
      <c r="X15" s="75">
        <v>2.1777699705766098</v>
      </c>
      <c r="Y15" s="74">
        <v>47591</v>
      </c>
      <c r="Z15" s="79">
        <v>20.7329345699934</v>
      </c>
      <c r="AA15" s="11">
        <v>9866</v>
      </c>
      <c r="AB15" s="12">
        <v>99.898641800121595</v>
      </c>
    </row>
    <row r="16" spans="1:28" s="6" customFormat="1" ht="15" customHeight="1">
      <c r="A16" s="1" t="s">
        <v>1</v>
      </c>
      <c r="B16" s="169" t="s">
        <v>16</v>
      </c>
      <c r="C16" s="13"/>
      <c r="D16" s="14" t="s">
        <v>2</v>
      </c>
      <c r="E16" s="80">
        <v>99920</v>
      </c>
      <c r="F16" s="81">
        <v>76.506079446265005</v>
      </c>
      <c r="G16" s="80">
        <v>1078</v>
      </c>
      <c r="H16" s="81">
        <v>0.82539585311322805</v>
      </c>
      <c r="I16" s="80">
        <v>98842</v>
      </c>
      <c r="J16" s="81">
        <v>75.680683593151798</v>
      </c>
      <c r="K16" s="80">
        <v>1654</v>
      </c>
      <c r="L16" s="82">
        <v>1.2789286073287101</v>
      </c>
      <c r="M16" s="83">
        <v>2551</v>
      </c>
      <c r="N16" s="82">
        <v>1.9725192728509899</v>
      </c>
      <c r="O16" s="83">
        <v>51169</v>
      </c>
      <c r="P16" s="82">
        <v>39.565597284403097</v>
      </c>
      <c r="Q16" s="83">
        <v>18396</v>
      </c>
      <c r="R16" s="82">
        <v>14.224407896262999</v>
      </c>
      <c r="S16" s="83">
        <v>21933</v>
      </c>
      <c r="T16" s="82">
        <v>16.9593356375699</v>
      </c>
      <c r="U16" s="83">
        <v>749</v>
      </c>
      <c r="V16" s="82">
        <v>0.57915207187980899</v>
      </c>
      <c r="W16" s="84">
        <v>2390</v>
      </c>
      <c r="X16" s="81">
        <v>1.84802864057776</v>
      </c>
      <c r="Y16" s="80">
        <v>21195</v>
      </c>
      <c r="Z16" s="85">
        <v>16.228446295672398</v>
      </c>
      <c r="AA16" s="15">
        <v>9866</v>
      </c>
      <c r="AB16" s="16">
        <v>99.898641800121595</v>
      </c>
    </row>
    <row r="17" spans="1:28" s="6" customFormat="1" ht="15" customHeight="1">
      <c r="A17" s="1" t="s">
        <v>1</v>
      </c>
      <c r="B17" s="169" t="s">
        <v>16</v>
      </c>
      <c r="C17" s="13" t="s">
        <v>8</v>
      </c>
      <c r="D17" s="17" t="s">
        <v>4</v>
      </c>
      <c r="E17" s="80">
        <v>30684</v>
      </c>
      <c r="F17" s="81">
        <v>23.493920553734998</v>
      </c>
      <c r="G17" s="80">
        <v>199</v>
      </c>
      <c r="H17" s="81">
        <v>0.15236899329270201</v>
      </c>
      <c r="I17" s="80">
        <v>30485</v>
      </c>
      <c r="J17" s="81">
        <v>23.341551560442301</v>
      </c>
      <c r="K17" s="80">
        <v>573</v>
      </c>
      <c r="L17" s="82">
        <v>0.44306293349416598</v>
      </c>
      <c r="M17" s="83">
        <v>503</v>
      </c>
      <c r="N17" s="82">
        <v>0.38893657163624001</v>
      </c>
      <c r="O17" s="83">
        <v>15352</v>
      </c>
      <c r="P17" s="82">
        <v>11.870684389183999</v>
      </c>
      <c r="Q17" s="83">
        <v>7499</v>
      </c>
      <c r="R17" s="82">
        <v>5.7984798224655298</v>
      </c>
      <c r="S17" s="83">
        <v>5534</v>
      </c>
      <c r="T17" s="82">
        <v>4.27907552173947</v>
      </c>
      <c r="U17" s="83">
        <v>279</v>
      </c>
      <c r="V17" s="82">
        <v>0.215732213690877</v>
      </c>
      <c r="W17" s="84">
        <v>745</v>
      </c>
      <c r="X17" s="81">
        <v>0.57605913691649802</v>
      </c>
      <c r="Y17" s="80">
        <v>5097</v>
      </c>
      <c r="Z17" s="85">
        <v>3.9026369789593001</v>
      </c>
      <c r="AA17" s="15">
        <v>9866</v>
      </c>
      <c r="AB17" s="16">
        <v>99.898641800121595</v>
      </c>
    </row>
    <row r="18" spans="1:28" s="6" customFormat="1" ht="15" customHeight="1">
      <c r="A18" s="1" t="s">
        <v>1</v>
      </c>
      <c r="B18" s="169" t="s">
        <v>16</v>
      </c>
      <c r="C18" s="18"/>
      <c r="D18" s="19" t="s">
        <v>5</v>
      </c>
      <c r="E18" s="86">
        <v>130604</v>
      </c>
      <c r="F18" s="87">
        <v>100</v>
      </c>
      <c r="G18" s="86">
        <v>1277</v>
      </c>
      <c r="H18" s="87">
        <v>0.97776484640592898</v>
      </c>
      <c r="I18" s="86">
        <v>129327</v>
      </c>
      <c r="J18" s="87">
        <v>99.022235153594096</v>
      </c>
      <c r="K18" s="86">
        <v>2227</v>
      </c>
      <c r="L18" s="88">
        <v>1.7219915408228801</v>
      </c>
      <c r="M18" s="89">
        <v>3054</v>
      </c>
      <c r="N18" s="88">
        <v>2.3614558444872298</v>
      </c>
      <c r="O18" s="89">
        <v>66521</v>
      </c>
      <c r="P18" s="88">
        <v>51.436281673587096</v>
      </c>
      <c r="Q18" s="89">
        <v>25895</v>
      </c>
      <c r="R18" s="88">
        <v>20.022887718728501</v>
      </c>
      <c r="S18" s="89">
        <v>27467</v>
      </c>
      <c r="T18" s="88">
        <v>21.238411159309301</v>
      </c>
      <c r="U18" s="89">
        <v>1028</v>
      </c>
      <c r="V18" s="88">
        <v>0.79488428557068502</v>
      </c>
      <c r="W18" s="90">
        <v>3135</v>
      </c>
      <c r="X18" s="87">
        <v>2.4240877774942602</v>
      </c>
      <c r="Y18" s="86">
        <v>26292</v>
      </c>
      <c r="Z18" s="91">
        <v>20.131083274631699</v>
      </c>
      <c r="AA18" s="20">
        <v>9866</v>
      </c>
      <c r="AB18" s="21">
        <v>99.898641800121595</v>
      </c>
    </row>
    <row r="19" spans="1:28" s="6" customFormat="1" ht="15" customHeight="1">
      <c r="A19" s="1" t="s">
        <v>1</v>
      </c>
      <c r="B19" s="169" t="s">
        <v>16</v>
      </c>
      <c r="C19" s="7"/>
      <c r="D19" s="8" t="s">
        <v>2</v>
      </c>
      <c r="E19" s="69">
        <v>261540</v>
      </c>
      <c r="F19" s="68">
        <v>72.618128710177203</v>
      </c>
      <c r="G19" s="69">
        <v>2526</v>
      </c>
      <c r="H19" s="68">
        <v>0.70135884806112903</v>
      </c>
      <c r="I19" s="69">
        <v>259014</v>
      </c>
      <c r="J19" s="68">
        <v>71.916769862116098</v>
      </c>
      <c r="K19" s="69">
        <v>3579</v>
      </c>
      <c r="L19" s="70">
        <v>1.00238623378369</v>
      </c>
      <c r="M19" s="71">
        <v>9905</v>
      </c>
      <c r="N19" s="70">
        <v>2.77413681073693</v>
      </c>
      <c r="O19" s="71">
        <v>137606</v>
      </c>
      <c r="P19" s="70">
        <v>38.539916201743203</v>
      </c>
      <c r="Q19" s="71">
        <v>40359</v>
      </c>
      <c r="R19" s="70">
        <v>11.303522215500401</v>
      </c>
      <c r="S19" s="71">
        <v>59585</v>
      </c>
      <c r="T19" s="70">
        <v>16.688232394524</v>
      </c>
      <c r="U19" s="71">
        <v>2104</v>
      </c>
      <c r="V19" s="70">
        <v>0.58927651184154495</v>
      </c>
      <c r="W19" s="72">
        <v>5876</v>
      </c>
      <c r="X19" s="68">
        <v>1.64571710246241</v>
      </c>
      <c r="Y19" s="69">
        <v>56700</v>
      </c>
      <c r="Z19" s="73">
        <v>15.7430905324885</v>
      </c>
      <c r="AA19" s="4">
        <v>9866</v>
      </c>
      <c r="AB19" s="5">
        <v>99.898641800121595</v>
      </c>
    </row>
    <row r="20" spans="1:28" s="6" customFormat="1" ht="15" customHeight="1">
      <c r="A20" s="1" t="s">
        <v>1</v>
      </c>
      <c r="B20" s="169" t="s">
        <v>16</v>
      </c>
      <c r="C20" s="7" t="s">
        <v>9</v>
      </c>
      <c r="D20" s="22" t="s">
        <v>4</v>
      </c>
      <c r="E20" s="69">
        <v>98618</v>
      </c>
      <c r="F20" s="68">
        <v>27.381871289822801</v>
      </c>
      <c r="G20" s="69">
        <v>584</v>
      </c>
      <c r="H20" s="68">
        <v>0.16215105592545501</v>
      </c>
      <c r="I20" s="69">
        <v>98034</v>
      </c>
      <c r="J20" s="68">
        <v>27.219720233897299</v>
      </c>
      <c r="K20" s="69">
        <v>1510</v>
      </c>
      <c r="L20" s="70">
        <v>0.42291232551365598</v>
      </c>
      <c r="M20" s="71">
        <v>2544</v>
      </c>
      <c r="N20" s="70">
        <v>0.71250924245479597</v>
      </c>
      <c r="O20" s="71">
        <v>52867</v>
      </c>
      <c r="P20" s="70">
        <v>14.806692657569901</v>
      </c>
      <c r="Q20" s="71">
        <v>19280</v>
      </c>
      <c r="R20" s="70">
        <v>5.3998341959624501</v>
      </c>
      <c r="S20" s="71">
        <v>18705</v>
      </c>
      <c r="T20" s="70">
        <v>5.2387914230019499</v>
      </c>
      <c r="U20" s="71">
        <v>892</v>
      </c>
      <c r="V20" s="70">
        <v>0.24982635387959001</v>
      </c>
      <c r="W20" s="72">
        <v>2236</v>
      </c>
      <c r="X20" s="68">
        <v>0.62624633102551996</v>
      </c>
      <c r="Y20" s="69">
        <v>17156</v>
      </c>
      <c r="Z20" s="73">
        <v>4.7634649237279199</v>
      </c>
      <c r="AA20" s="4">
        <v>9866</v>
      </c>
      <c r="AB20" s="5">
        <v>99.898641800121595</v>
      </c>
    </row>
    <row r="21" spans="1:28" s="6" customFormat="1" ht="15" customHeight="1">
      <c r="A21" s="1" t="s">
        <v>1</v>
      </c>
      <c r="B21" s="169" t="s">
        <v>16</v>
      </c>
      <c r="C21" s="9"/>
      <c r="D21" s="10" t="s">
        <v>5</v>
      </c>
      <c r="E21" s="74">
        <v>360158</v>
      </c>
      <c r="F21" s="75">
        <v>100</v>
      </c>
      <c r="G21" s="74">
        <v>3110</v>
      </c>
      <c r="H21" s="75">
        <v>0.863509903986584</v>
      </c>
      <c r="I21" s="74">
        <v>357048</v>
      </c>
      <c r="J21" s="75">
        <v>99.136490096013404</v>
      </c>
      <c r="K21" s="74">
        <v>5089</v>
      </c>
      <c r="L21" s="76">
        <v>1.4252985592973499</v>
      </c>
      <c r="M21" s="77">
        <v>12449</v>
      </c>
      <c r="N21" s="76">
        <v>3.48664605319173</v>
      </c>
      <c r="O21" s="77">
        <v>190473</v>
      </c>
      <c r="P21" s="76">
        <v>53.346608859313001</v>
      </c>
      <c r="Q21" s="77">
        <v>59639</v>
      </c>
      <c r="R21" s="76">
        <v>16.703356411462899</v>
      </c>
      <c r="S21" s="77">
        <v>78290</v>
      </c>
      <c r="T21" s="76">
        <v>21.9270238175259</v>
      </c>
      <c r="U21" s="77">
        <v>2996</v>
      </c>
      <c r="V21" s="76">
        <v>0.83910286572113602</v>
      </c>
      <c r="W21" s="78">
        <v>8112</v>
      </c>
      <c r="X21" s="75">
        <v>2.27196343348793</v>
      </c>
      <c r="Y21" s="74">
        <v>73856</v>
      </c>
      <c r="Z21" s="79">
        <v>20.5065554562164</v>
      </c>
      <c r="AA21" s="11">
        <v>9866</v>
      </c>
      <c r="AB21" s="12">
        <v>99.898641800121595</v>
      </c>
    </row>
    <row r="22" spans="1:28" s="6" customFormat="1" ht="15" customHeight="1">
      <c r="A22" s="1" t="s">
        <v>1</v>
      </c>
      <c r="B22" s="169" t="s">
        <v>16</v>
      </c>
      <c r="C22" s="13"/>
      <c r="D22" s="14" t="s">
        <v>2</v>
      </c>
      <c r="E22" s="80">
        <v>9989</v>
      </c>
      <c r="F22" s="81">
        <v>79.127059569074802</v>
      </c>
      <c r="G22" s="80">
        <v>68</v>
      </c>
      <c r="H22" s="81">
        <v>0.53865652724968305</v>
      </c>
      <c r="I22" s="80">
        <v>9921</v>
      </c>
      <c r="J22" s="81">
        <v>78.588403041825103</v>
      </c>
      <c r="K22" s="80">
        <v>176</v>
      </c>
      <c r="L22" s="82">
        <v>1.40339685830476</v>
      </c>
      <c r="M22" s="83">
        <v>387</v>
      </c>
      <c r="N22" s="82">
        <v>3.0858783191133101</v>
      </c>
      <c r="O22" s="83">
        <v>5137</v>
      </c>
      <c r="P22" s="82">
        <v>40.961645801770203</v>
      </c>
      <c r="Q22" s="83">
        <v>1433</v>
      </c>
      <c r="R22" s="82">
        <v>11.426521011083601</v>
      </c>
      <c r="S22" s="83">
        <v>2473</v>
      </c>
      <c r="T22" s="82">
        <v>19.719320628338998</v>
      </c>
      <c r="U22" s="83">
        <v>86</v>
      </c>
      <c r="V22" s="82">
        <v>0.68575073758073501</v>
      </c>
      <c r="W22" s="84">
        <v>229</v>
      </c>
      <c r="X22" s="81">
        <v>1.8260106849533499</v>
      </c>
      <c r="Y22" s="80">
        <v>1863</v>
      </c>
      <c r="Z22" s="85">
        <v>14.757604562737599</v>
      </c>
      <c r="AA22" s="15">
        <v>9866</v>
      </c>
      <c r="AB22" s="16">
        <v>99.898641800121595</v>
      </c>
    </row>
    <row r="23" spans="1:28" s="6" customFormat="1" ht="15" customHeight="1">
      <c r="A23" s="1" t="s">
        <v>1</v>
      </c>
      <c r="B23" s="169" t="s">
        <v>16</v>
      </c>
      <c r="C23" s="13" t="s">
        <v>10</v>
      </c>
      <c r="D23" s="17" t="s">
        <v>4</v>
      </c>
      <c r="E23" s="80">
        <v>2635</v>
      </c>
      <c r="F23" s="81">
        <v>20.872940430925201</v>
      </c>
      <c r="G23" s="80">
        <v>15</v>
      </c>
      <c r="H23" s="81">
        <v>0.118821292775665</v>
      </c>
      <c r="I23" s="80">
        <v>2620</v>
      </c>
      <c r="J23" s="81">
        <v>20.754119138149601</v>
      </c>
      <c r="K23" s="80">
        <v>51</v>
      </c>
      <c r="L23" s="82">
        <v>0.40666613507694799</v>
      </c>
      <c r="M23" s="83">
        <v>106</v>
      </c>
      <c r="N23" s="82">
        <v>0.84522765329718497</v>
      </c>
      <c r="O23" s="83">
        <v>1269</v>
      </c>
      <c r="P23" s="82">
        <v>10.1188103022088</v>
      </c>
      <c r="Q23" s="83">
        <v>510</v>
      </c>
      <c r="R23" s="82">
        <v>4.06666135076948</v>
      </c>
      <c r="S23" s="83">
        <v>607</v>
      </c>
      <c r="T23" s="82">
        <v>4.8401243919942596</v>
      </c>
      <c r="U23" s="83">
        <v>16</v>
      </c>
      <c r="V23" s="82">
        <v>0.12758153257315999</v>
      </c>
      <c r="W23" s="84">
        <v>61</v>
      </c>
      <c r="X23" s="81">
        <v>0.48640459293517302</v>
      </c>
      <c r="Y23" s="80">
        <v>352</v>
      </c>
      <c r="Z23" s="85">
        <v>2.7883396704689498</v>
      </c>
      <c r="AA23" s="15">
        <v>9866</v>
      </c>
      <c r="AB23" s="16">
        <v>99.898641800121595</v>
      </c>
    </row>
    <row r="24" spans="1:28" s="6" customFormat="1" ht="15" customHeight="1">
      <c r="A24" s="1" t="s">
        <v>1</v>
      </c>
      <c r="B24" s="169" t="s">
        <v>16</v>
      </c>
      <c r="C24" s="18"/>
      <c r="D24" s="19" t="s">
        <v>5</v>
      </c>
      <c r="E24" s="86">
        <v>12624</v>
      </c>
      <c r="F24" s="87">
        <v>100</v>
      </c>
      <c r="G24" s="86">
        <v>83</v>
      </c>
      <c r="H24" s="87">
        <v>0.65747782002534805</v>
      </c>
      <c r="I24" s="86">
        <v>12541</v>
      </c>
      <c r="J24" s="87">
        <v>99.342522179974694</v>
      </c>
      <c r="K24" s="86">
        <v>227</v>
      </c>
      <c r="L24" s="88">
        <v>1.8100629933817101</v>
      </c>
      <c r="M24" s="89">
        <v>493</v>
      </c>
      <c r="N24" s="88">
        <v>3.93110597241049</v>
      </c>
      <c r="O24" s="89">
        <v>6406</v>
      </c>
      <c r="P24" s="88">
        <v>51.080456103978896</v>
      </c>
      <c r="Q24" s="89">
        <v>1943</v>
      </c>
      <c r="R24" s="88">
        <v>15.493182361853099</v>
      </c>
      <c r="S24" s="89">
        <v>3080</v>
      </c>
      <c r="T24" s="88">
        <v>24.5594450203333</v>
      </c>
      <c r="U24" s="89">
        <v>102</v>
      </c>
      <c r="V24" s="88">
        <v>0.81333227015389498</v>
      </c>
      <c r="W24" s="90">
        <v>290</v>
      </c>
      <c r="X24" s="87">
        <v>2.3124152778885301</v>
      </c>
      <c r="Y24" s="86">
        <v>2215</v>
      </c>
      <c r="Z24" s="91">
        <v>17.545944233206601</v>
      </c>
      <c r="AA24" s="20">
        <v>9866</v>
      </c>
      <c r="AB24" s="21">
        <v>99.898641800121595</v>
      </c>
    </row>
    <row r="25" spans="1:28" s="6" customFormat="1" ht="15" customHeight="1">
      <c r="A25" s="1" t="s">
        <v>1</v>
      </c>
      <c r="B25" s="169" t="s">
        <v>16</v>
      </c>
      <c r="C25" s="7"/>
      <c r="D25" s="8" t="s">
        <v>2</v>
      </c>
      <c r="E25" s="69">
        <v>2369</v>
      </c>
      <c r="F25" s="68">
        <v>81.074606433949398</v>
      </c>
      <c r="G25" s="69">
        <v>37</v>
      </c>
      <c r="H25" s="68">
        <v>1.2662559890486</v>
      </c>
      <c r="I25" s="69">
        <v>2332</v>
      </c>
      <c r="J25" s="68">
        <v>79.808350444900796</v>
      </c>
      <c r="K25" s="69">
        <v>25</v>
      </c>
      <c r="L25" s="70">
        <v>0.86865879082696296</v>
      </c>
      <c r="M25" s="71">
        <v>68</v>
      </c>
      <c r="N25" s="70">
        <v>2.3627519110493398</v>
      </c>
      <c r="O25" s="71">
        <v>1251</v>
      </c>
      <c r="P25" s="70">
        <v>43.467685892981201</v>
      </c>
      <c r="Q25" s="71">
        <v>323</v>
      </c>
      <c r="R25" s="70">
        <v>11.223071577484401</v>
      </c>
      <c r="S25" s="71">
        <v>576</v>
      </c>
      <c r="T25" s="70">
        <v>20.013898540653202</v>
      </c>
      <c r="U25" s="71">
        <v>10</v>
      </c>
      <c r="V25" s="70">
        <v>0.34746351633078498</v>
      </c>
      <c r="W25" s="72">
        <v>79</v>
      </c>
      <c r="X25" s="68">
        <v>2.7449617790132002</v>
      </c>
      <c r="Y25" s="69">
        <v>471</v>
      </c>
      <c r="Z25" s="73">
        <v>16.119096509240201</v>
      </c>
      <c r="AA25" s="4">
        <v>9866</v>
      </c>
      <c r="AB25" s="5">
        <v>99.898641800121595</v>
      </c>
    </row>
    <row r="26" spans="1:28" s="6" customFormat="1" ht="15" customHeight="1">
      <c r="A26" s="1" t="s">
        <v>1</v>
      </c>
      <c r="B26" s="169" t="s">
        <v>16</v>
      </c>
      <c r="C26" s="7" t="s">
        <v>11</v>
      </c>
      <c r="D26" s="22" t="s">
        <v>4</v>
      </c>
      <c r="E26" s="69">
        <v>553</v>
      </c>
      <c r="F26" s="68">
        <v>18.925393566050701</v>
      </c>
      <c r="G26" s="69">
        <v>7</v>
      </c>
      <c r="H26" s="68">
        <v>0.23956194387405899</v>
      </c>
      <c r="I26" s="69">
        <v>546</v>
      </c>
      <c r="J26" s="68">
        <v>18.6858316221766</v>
      </c>
      <c r="K26" s="69">
        <v>8</v>
      </c>
      <c r="L26" s="70">
        <v>0.27797081306462801</v>
      </c>
      <c r="M26" s="71">
        <v>9</v>
      </c>
      <c r="N26" s="70">
        <v>0.312717164697707</v>
      </c>
      <c r="O26" s="71">
        <v>262</v>
      </c>
      <c r="P26" s="70">
        <v>9.1035441278665701</v>
      </c>
      <c r="Q26" s="71">
        <v>77</v>
      </c>
      <c r="R26" s="70">
        <v>2.6754690757470501</v>
      </c>
      <c r="S26" s="71">
        <v>162</v>
      </c>
      <c r="T26" s="70">
        <v>5.62890896455872</v>
      </c>
      <c r="U26" s="71">
        <v>9</v>
      </c>
      <c r="V26" s="70">
        <v>0.312717164697707</v>
      </c>
      <c r="W26" s="72">
        <v>19</v>
      </c>
      <c r="X26" s="68">
        <v>0.66018068102849203</v>
      </c>
      <c r="Y26" s="69">
        <v>85</v>
      </c>
      <c r="Z26" s="73">
        <v>2.9089664613278599</v>
      </c>
      <c r="AA26" s="4">
        <v>9866</v>
      </c>
      <c r="AB26" s="5">
        <v>99.898641800121595</v>
      </c>
    </row>
    <row r="27" spans="1:28" s="6" customFormat="1" ht="15" customHeight="1">
      <c r="A27" s="1" t="s">
        <v>1</v>
      </c>
      <c r="B27" s="169" t="s">
        <v>16</v>
      </c>
      <c r="C27" s="9"/>
      <c r="D27" s="10" t="s">
        <v>5</v>
      </c>
      <c r="E27" s="74">
        <v>2922</v>
      </c>
      <c r="F27" s="75">
        <v>100</v>
      </c>
      <c r="G27" s="74">
        <v>44</v>
      </c>
      <c r="H27" s="75">
        <v>1.50581793292266</v>
      </c>
      <c r="I27" s="74">
        <v>2878</v>
      </c>
      <c r="J27" s="75">
        <v>98.494182067077304</v>
      </c>
      <c r="K27" s="74">
        <v>33</v>
      </c>
      <c r="L27" s="76">
        <v>1.14662960389159</v>
      </c>
      <c r="M27" s="77">
        <v>77</v>
      </c>
      <c r="N27" s="76">
        <v>2.6754690757470501</v>
      </c>
      <c r="O27" s="77">
        <v>1513</v>
      </c>
      <c r="P27" s="76">
        <v>52.5712300208478</v>
      </c>
      <c r="Q27" s="77">
        <v>400</v>
      </c>
      <c r="R27" s="76">
        <v>13.8985406532314</v>
      </c>
      <c r="S27" s="77">
        <v>738</v>
      </c>
      <c r="T27" s="76">
        <v>25.642807505212001</v>
      </c>
      <c r="U27" s="77">
        <v>19</v>
      </c>
      <c r="V27" s="76">
        <v>0.66018068102849203</v>
      </c>
      <c r="W27" s="78">
        <v>98</v>
      </c>
      <c r="X27" s="75">
        <v>3.4051424600417</v>
      </c>
      <c r="Y27" s="74">
        <v>556</v>
      </c>
      <c r="Z27" s="79">
        <v>19.028062970568101</v>
      </c>
      <c r="AA27" s="11">
        <v>9866</v>
      </c>
      <c r="AB27" s="12">
        <v>99.898641800121595</v>
      </c>
    </row>
    <row r="28" spans="1:28" s="6" customFormat="1" ht="15" customHeight="1">
      <c r="A28" s="1" t="s">
        <v>1</v>
      </c>
      <c r="B28" s="169" t="s">
        <v>16</v>
      </c>
      <c r="C28" s="13"/>
      <c r="D28" s="14" t="s">
        <v>2</v>
      </c>
      <c r="E28" s="80">
        <v>12350</v>
      </c>
      <c r="F28" s="81">
        <v>79.487674583252897</v>
      </c>
      <c r="G28" s="80">
        <v>107</v>
      </c>
      <c r="H28" s="81">
        <v>0.68867863808972096</v>
      </c>
      <c r="I28" s="80">
        <v>12243</v>
      </c>
      <c r="J28" s="81">
        <v>78.798995945163199</v>
      </c>
      <c r="K28" s="80">
        <v>202</v>
      </c>
      <c r="L28" s="82">
        <v>1.31100726895119</v>
      </c>
      <c r="M28" s="83">
        <v>456</v>
      </c>
      <c r="N28" s="82">
        <v>2.9595015576324002</v>
      </c>
      <c r="O28" s="83">
        <v>6378</v>
      </c>
      <c r="P28" s="82">
        <v>41.394080996884703</v>
      </c>
      <c r="Q28" s="83">
        <v>1758</v>
      </c>
      <c r="R28" s="82">
        <v>11.4096573208723</v>
      </c>
      <c r="S28" s="83">
        <v>3045</v>
      </c>
      <c r="T28" s="82">
        <v>19.762461059189999</v>
      </c>
      <c r="U28" s="83">
        <v>95</v>
      </c>
      <c r="V28" s="82">
        <v>0.61656282450675004</v>
      </c>
      <c r="W28" s="84">
        <v>309</v>
      </c>
      <c r="X28" s="81">
        <v>2.0054517133956402</v>
      </c>
      <c r="Y28" s="80">
        <v>2329</v>
      </c>
      <c r="Z28" s="85">
        <v>14.9900238141211</v>
      </c>
      <c r="AA28" s="15">
        <v>9866</v>
      </c>
      <c r="AB28" s="16">
        <v>99.898641800121595</v>
      </c>
    </row>
    <row r="29" spans="1:28" s="6" customFormat="1" ht="15" customHeight="1">
      <c r="A29" s="1" t="s">
        <v>1</v>
      </c>
      <c r="B29" s="169" t="s">
        <v>16</v>
      </c>
      <c r="C29" s="13" t="s">
        <v>12</v>
      </c>
      <c r="D29" s="17" t="s">
        <v>4</v>
      </c>
      <c r="E29" s="80">
        <v>3187</v>
      </c>
      <c r="F29" s="81">
        <v>20.5123254167471</v>
      </c>
      <c r="G29" s="80">
        <v>22</v>
      </c>
      <c r="H29" s="81">
        <v>0.14159747699041</v>
      </c>
      <c r="I29" s="80">
        <v>3165</v>
      </c>
      <c r="J29" s="81">
        <v>20.370727939756701</v>
      </c>
      <c r="K29" s="80">
        <v>60</v>
      </c>
      <c r="L29" s="82">
        <v>0.38940809968847401</v>
      </c>
      <c r="M29" s="83">
        <v>114</v>
      </c>
      <c r="N29" s="82">
        <v>0.73987538940810005</v>
      </c>
      <c r="O29" s="83">
        <v>1528</v>
      </c>
      <c r="P29" s="82">
        <v>9.9169262720664602</v>
      </c>
      <c r="Q29" s="83">
        <v>586</v>
      </c>
      <c r="R29" s="82">
        <v>3.8032191069574202</v>
      </c>
      <c r="S29" s="83">
        <v>771</v>
      </c>
      <c r="T29" s="82">
        <v>5.0038940809968802</v>
      </c>
      <c r="U29" s="83">
        <v>25</v>
      </c>
      <c r="V29" s="82">
        <v>0.162253374870197</v>
      </c>
      <c r="W29" s="84">
        <v>81</v>
      </c>
      <c r="X29" s="81">
        <v>0.52570093457943901</v>
      </c>
      <c r="Y29" s="80">
        <v>437</v>
      </c>
      <c r="Z29" s="85">
        <v>2.8126407929458699</v>
      </c>
      <c r="AA29" s="15">
        <v>9866</v>
      </c>
      <c r="AB29" s="16">
        <v>99.898641800121595</v>
      </c>
    </row>
    <row r="30" spans="1:28" s="6" customFormat="1" ht="15" customHeight="1">
      <c r="A30" s="1" t="s">
        <v>1</v>
      </c>
      <c r="B30" s="169" t="s">
        <v>16</v>
      </c>
      <c r="C30" s="18"/>
      <c r="D30" s="19" t="s">
        <v>5</v>
      </c>
      <c r="E30" s="86">
        <v>15537</v>
      </c>
      <c r="F30" s="87">
        <v>100</v>
      </c>
      <c r="G30" s="86">
        <v>129</v>
      </c>
      <c r="H30" s="87">
        <v>0.83027611508013099</v>
      </c>
      <c r="I30" s="86">
        <v>15408</v>
      </c>
      <c r="J30" s="87">
        <v>99.169723884919904</v>
      </c>
      <c r="K30" s="86">
        <v>262</v>
      </c>
      <c r="L30" s="88">
        <v>1.7004153686396699</v>
      </c>
      <c r="M30" s="89">
        <v>570</v>
      </c>
      <c r="N30" s="88">
        <v>3.6993769470404998</v>
      </c>
      <c r="O30" s="89">
        <v>7906</v>
      </c>
      <c r="P30" s="88">
        <v>51.311007268951201</v>
      </c>
      <c r="Q30" s="89">
        <v>2344</v>
      </c>
      <c r="R30" s="88">
        <v>15.2128764278297</v>
      </c>
      <c r="S30" s="89">
        <v>3816</v>
      </c>
      <c r="T30" s="88">
        <v>24.766355140186899</v>
      </c>
      <c r="U30" s="89">
        <v>120</v>
      </c>
      <c r="V30" s="88">
        <v>0.77881619937694702</v>
      </c>
      <c r="W30" s="90">
        <v>390</v>
      </c>
      <c r="X30" s="87">
        <v>2.5311526479750799</v>
      </c>
      <c r="Y30" s="86">
        <v>2766</v>
      </c>
      <c r="Z30" s="91">
        <v>17.802664607067001</v>
      </c>
      <c r="AA30" s="20">
        <v>9866</v>
      </c>
      <c r="AB30" s="21">
        <v>99.898641800121595</v>
      </c>
    </row>
    <row r="31" spans="1:28" s="6" customFormat="1" ht="15" customHeight="1">
      <c r="A31" s="1" t="s">
        <v>1</v>
      </c>
      <c r="B31" s="169" t="s">
        <v>16</v>
      </c>
      <c r="C31" s="7"/>
      <c r="D31" s="23" t="s">
        <v>2</v>
      </c>
      <c r="E31" s="69">
        <v>2642</v>
      </c>
      <c r="F31" s="68">
        <v>81.719764924219007</v>
      </c>
      <c r="G31" s="69">
        <v>29</v>
      </c>
      <c r="H31" s="68">
        <v>0.89699969068976204</v>
      </c>
      <c r="I31" s="69">
        <v>2613</v>
      </c>
      <c r="J31" s="68">
        <v>80.822765233529196</v>
      </c>
      <c r="K31" s="69">
        <v>26</v>
      </c>
      <c r="L31" s="70">
        <v>0.8125</v>
      </c>
      <c r="M31" s="71">
        <v>114</v>
      </c>
      <c r="N31" s="70">
        <v>3.5625</v>
      </c>
      <c r="O31" s="71">
        <v>1243</v>
      </c>
      <c r="P31" s="70">
        <v>38.84375</v>
      </c>
      <c r="Q31" s="71">
        <v>326</v>
      </c>
      <c r="R31" s="70">
        <v>10.1875</v>
      </c>
      <c r="S31" s="71">
        <v>779</v>
      </c>
      <c r="T31" s="70">
        <v>24.34375</v>
      </c>
      <c r="U31" s="71">
        <v>26</v>
      </c>
      <c r="V31" s="70">
        <v>0.8125</v>
      </c>
      <c r="W31" s="72">
        <v>99</v>
      </c>
      <c r="X31" s="68">
        <v>3.09375</v>
      </c>
      <c r="Y31" s="69">
        <v>450</v>
      </c>
      <c r="Z31" s="73">
        <v>13.9189607175998</v>
      </c>
      <c r="AA31" s="4">
        <v>9866</v>
      </c>
      <c r="AB31" s="5">
        <v>99.898641800121595</v>
      </c>
    </row>
    <row r="32" spans="1:28" s="6" customFormat="1" ht="15" customHeight="1">
      <c r="A32" s="1" t="s">
        <v>1</v>
      </c>
      <c r="B32" s="169" t="s">
        <v>16</v>
      </c>
      <c r="C32" s="7" t="s">
        <v>13</v>
      </c>
      <c r="D32" s="22" t="s">
        <v>4</v>
      </c>
      <c r="E32" s="69">
        <v>591</v>
      </c>
      <c r="F32" s="68">
        <v>18.280235075781</v>
      </c>
      <c r="G32" s="69">
        <v>4</v>
      </c>
      <c r="H32" s="68">
        <v>0.123724095267553</v>
      </c>
      <c r="I32" s="69">
        <v>587</v>
      </c>
      <c r="J32" s="68">
        <v>18.156510980513499</v>
      </c>
      <c r="K32" s="69">
        <v>8</v>
      </c>
      <c r="L32" s="70">
        <v>0.25</v>
      </c>
      <c r="M32" s="71">
        <v>14</v>
      </c>
      <c r="N32" s="70">
        <v>0.4375</v>
      </c>
      <c r="O32" s="71">
        <v>249</v>
      </c>
      <c r="P32" s="70">
        <v>7.78125</v>
      </c>
      <c r="Q32" s="71">
        <v>77</v>
      </c>
      <c r="R32" s="70">
        <v>2.40625</v>
      </c>
      <c r="S32" s="71">
        <v>210</v>
      </c>
      <c r="T32" s="70">
        <v>6.5625</v>
      </c>
      <c r="U32" s="71">
        <v>4</v>
      </c>
      <c r="V32" s="70">
        <v>0.125</v>
      </c>
      <c r="W32" s="72">
        <v>25</v>
      </c>
      <c r="X32" s="68">
        <v>0.78125</v>
      </c>
      <c r="Y32" s="69">
        <v>62</v>
      </c>
      <c r="Z32" s="73">
        <v>1.9177234766470801</v>
      </c>
      <c r="AA32" s="4">
        <v>9866</v>
      </c>
      <c r="AB32" s="5">
        <v>99.898641800121595</v>
      </c>
    </row>
    <row r="33" spans="1:28" s="6" customFormat="1" ht="15" customHeight="1">
      <c r="A33" s="1" t="s">
        <v>1</v>
      </c>
      <c r="B33" s="169" t="s">
        <v>16</v>
      </c>
      <c r="C33" s="9"/>
      <c r="D33" s="10" t="s">
        <v>5</v>
      </c>
      <c r="E33" s="74">
        <v>3233</v>
      </c>
      <c r="F33" s="75">
        <v>100</v>
      </c>
      <c r="G33" s="74">
        <v>33</v>
      </c>
      <c r="H33" s="75">
        <v>1.0207237859573199</v>
      </c>
      <c r="I33" s="74">
        <v>3200</v>
      </c>
      <c r="J33" s="75">
        <v>98.979276214042699</v>
      </c>
      <c r="K33" s="74">
        <v>34</v>
      </c>
      <c r="L33" s="76">
        <v>1.0625</v>
      </c>
      <c r="M33" s="77">
        <v>128</v>
      </c>
      <c r="N33" s="76">
        <v>4</v>
      </c>
      <c r="O33" s="77">
        <v>1492</v>
      </c>
      <c r="P33" s="76">
        <v>46.625</v>
      </c>
      <c r="Q33" s="77">
        <v>403</v>
      </c>
      <c r="R33" s="76">
        <v>12.59375</v>
      </c>
      <c r="S33" s="77">
        <v>989</v>
      </c>
      <c r="T33" s="76">
        <v>30.90625</v>
      </c>
      <c r="U33" s="77">
        <v>30</v>
      </c>
      <c r="V33" s="76">
        <v>0.9375</v>
      </c>
      <c r="W33" s="78">
        <v>124</v>
      </c>
      <c r="X33" s="75">
        <v>3.875</v>
      </c>
      <c r="Y33" s="74">
        <v>512</v>
      </c>
      <c r="Z33" s="79">
        <v>15.8366841942468</v>
      </c>
      <c r="AA33" s="11">
        <v>9866</v>
      </c>
      <c r="AB33" s="12">
        <v>99.898641800121595</v>
      </c>
    </row>
    <row r="34" spans="1:28" s="6" customFormat="1" ht="15" customHeight="1">
      <c r="A34" s="1" t="s">
        <v>1</v>
      </c>
      <c r="B34" s="169" t="s">
        <v>16</v>
      </c>
      <c r="C34" s="13"/>
      <c r="D34" s="14" t="s">
        <v>2</v>
      </c>
      <c r="E34" s="80">
        <v>23211</v>
      </c>
      <c r="F34" s="81">
        <v>72.622884140045699</v>
      </c>
      <c r="G34" s="80">
        <v>202</v>
      </c>
      <c r="H34" s="81">
        <v>0.63202027470980304</v>
      </c>
      <c r="I34" s="80">
        <v>23009</v>
      </c>
      <c r="J34" s="81">
        <v>71.990863865335896</v>
      </c>
      <c r="K34" s="80">
        <v>339</v>
      </c>
      <c r="L34" s="82">
        <v>1.0687600491818801</v>
      </c>
      <c r="M34" s="83">
        <v>991</v>
      </c>
      <c r="N34" s="82">
        <v>3.1243103502632499</v>
      </c>
      <c r="O34" s="83">
        <v>13606</v>
      </c>
      <c r="P34" s="82">
        <v>42.895425454774703</v>
      </c>
      <c r="Q34" s="83">
        <v>3038</v>
      </c>
      <c r="R34" s="82">
        <v>9.5778555439957103</v>
      </c>
      <c r="S34" s="83">
        <v>4528</v>
      </c>
      <c r="T34" s="82">
        <v>14.275355465178601</v>
      </c>
      <c r="U34" s="83">
        <v>168</v>
      </c>
      <c r="V34" s="82">
        <v>0.52965099782464797</v>
      </c>
      <c r="W34" s="84">
        <v>339</v>
      </c>
      <c r="X34" s="81">
        <v>1.0687600491818801</v>
      </c>
      <c r="Y34" s="80">
        <v>5539</v>
      </c>
      <c r="Z34" s="85">
        <v>17.3304965426614</v>
      </c>
      <c r="AA34" s="15">
        <v>9866</v>
      </c>
      <c r="AB34" s="16">
        <v>97.912021082505603</v>
      </c>
    </row>
    <row r="35" spans="1:28" s="6" customFormat="1" ht="15" customHeight="1">
      <c r="A35" s="1" t="s">
        <v>1</v>
      </c>
      <c r="B35" s="169" t="s">
        <v>16</v>
      </c>
      <c r="C35" s="13" t="s">
        <v>14</v>
      </c>
      <c r="D35" s="17" t="s">
        <v>4</v>
      </c>
      <c r="E35" s="80">
        <v>8750</v>
      </c>
      <c r="F35" s="81">
        <v>27.377115859954301</v>
      </c>
      <c r="G35" s="80">
        <v>40</v>
      </c>
      <c r="H35" s="81">
        <v>0.125152529645505</v>
      </c>
      <c r="I35" s="80">
        <v>8710</v>
      </c>
      <c r="J35" s="81">
        <v>27.251963330308801</v>
      </c>
      <c r="K35" s="80">
        <v>125</v>
      </c>
      <c r="L35" s="82">
        <v>0.394085563857625</v>
      </c>
      <c r="M35" s="83">
        <v>274</v>
      </c>
      <c r="N35" s="82">
        <v>0.86383555597591299</v>
      </c>
      <c r="O35" s="83">
        <v>5214</v>
      </c>
      <c r="P35" s="82">
        <v>16.438097039629199</v>
      </c>
      <c r="Q35" s="83">
        <v>1368</v>
      </c>
      <c r="R35" s="82">
        <v>4.3128724108578496</v>
      </c>
      <c r="S35" s="83">
        <v>1514</v>
      </c>
      <c r="T35" s="82">
        <v>4.7731643494435501</v>
      </c>
      <c r="U35" s="83">
        <v>68</v>
      </c>
      <c r="V35" s="82">
        <v>0.21438254673854801</v>
      </c>
      <c r="W35" s="84">
        <v>147</v>
      </c>
      <c r="X35" s="81">
        <v>0.46344462309656698</v>
      </c>
      <c r="Y35" s="80">
        <v>1608</v>
      </c>
      <c r="Z35" s="85">
        <v>5.0311316917493203</v>
      </c>
      <c r="AA35" s="15">
        <v>9866</v>
      </c>
      <c r="AB35" s="16">
        <v>97.912021082505603</v>
      </c>
    </row>
    <row r="36" spans="1:28" s="6" customFormat="1" ht="15" customHeight="1">
      <c r="A36" s="1" t="s">
        <v>1</v>
      </c>
      <c r="B36" s="169" t="s">
        <v>16</v>
      </c>
      <c r="C36" s="18"/>
      <c r="D36" s="19" t="s">
        <v>5</v>
      </c>
      <c r="E36" s="86">
        <v>31961</v>
      </c>
      <c r="F36" s="87">
        <v>100</v>
      </c>
      <c r="G36" s="86">
        <v>242</v>
      </c>
      <c r="H36" s="87">
        <v>0.75717280435530798</v>
      </c>
      <c r="I36" s="86">
        <v>31719</v>
      </c>
      <c r="J36" s="87">
        <v>99.242827195644693</v>
      </c>
      <c r="K36" s="86">
        <v>464</v>
      </c>
      <c r="L36" s="88">
        <v>1.4628456130395</v>
      </c>
      <c r="M36" s="89">
        <v>1265</v>
      </c>
      <c r="N36" s="88">
        <v>3.98814590623916</v>
      </c>
      <c r="O36" s="89">
        <v>18820</v>
      </c>
      <c r="P36" s="88">
        <v>59.333522494404001</v>
      </c>
      <c r="Q36" s="89">
        <v>4406</v>
      </c>
      <c r="R36" s="88">
        <v>13.890727954853601</v>
      </c>
      <c r="S36" s="89">
        <v>6042</v>
      </c>
      <c r="T36" s="88">
        <v>19.0485198146222</v>
      </c>
      <c r="U36" s="89">
        <v>236</v>
      </c>
      <c r="V36" s="88">
        <v>0.74403354456319604</v>
      </c>
      <c r="W36" s="90">
        <v>486</v>
      </c>
      <c r="X36" s="87">
        <v>1.5322046722784499</v>
      </c>
      <c r="Y36" s="86">
        <v>7147</v>
      </c>
      <c r="Z36" s="91">
        <v>22.361628234410698</v>
      </c>
      <c r="AA36" s="20">
        <v>9866</v>
      </c>
      <c r="AB36" s="21">
        <v>97.912021082505603</v>
      </c>
    </row>
    <row r="37" spans="1:28" s="6" customFormat="1" ht="15" customHeight="1">
      <c r="A37" s="1" t="s">
        <v>1</v>
      </c>
      <c r="B37" s="169" t="s">
        <v>16</v>
      </c>
      <c r="C37" s="7"/>
      <c r="D37" s="8" t="s">
        <v>2</v>
      </c>
      <c r="E37" s="69">
        <v>4586</v>
      </c>
      <c r="F37" s="68">
        <v>72.322977448352006</v>
      </c>
      <c r="G37" s="69">
        <v>45</v>
      </c>
      <c r="H37" s="68">
        <v>0.70966724491405098</v>
      </c>
      <c r="I37" s="69">
        <v>4541</v>
      </c>
      <c r="J37" s="68">
        <v>71.613310203437905</v>
      </c>
      <c r="K37" s="69">
        <v>47</v>
      </c>
      <c r="L37" s="70">
        <v>0.74828848909409296</v>
      </c>
      <c r="M37" s="71">
        <v>189</v>
      </c>
      <c r="N37" s="70">
        <v>3.00907498805923</v>
      </c>
      <c r="O37" s="71">
        <v>2699</v>
      </c>
      <c r="P37" s="70">
        <v>42.970864512020398</v>
      </c>
      <c r="Q37" s="71">
        <v>729</v>
      </c>
      <c r="R37" s="70">
        <v>11.6064320967999</v>
      </c>
      <c r="S37" s="71">
        <v>734</v>
      </c>
      <c r="T37" s="70">
        <v>11.686037255214099</v>
      </c>
      <c r="U37" s="71">
        <v>37</v>
      </c>
      <c r="V37" s="70">
        <v>0.58907817226556303</v>
      </c>
      <c r="W37" s="72">
        <v>106</v>
      </c>
      <c r="X37" s="68">
        <v>1.68762935838242</v>
      </c>
      <c r="Y37" s="69">
        <v>1056</v>
      </c>
      <c r="Z37" s="73">
        <v>16.653524680649699</v>
      </c>
      <c r="AA37" s="4">
        <v>9866</v>
      </c>
      <c r="AB37" s="5">
        <v>98.854652341374404</v>
      </c>
    </row>
    <row r="38" spans="1:28" s="6" customFormat="1" ht="15" customHeight="1">
      <c r="A38" s="1" t="s">
        <v>1</v>
      </c>
      <c r="B38" s="169" t="s">
        <v>16</v>
      </c>
      <c r="C38" s="7" t="s">
        <v>15</v>
      </c>
      <c r="D38" s="22" t="s">
        <v>4</v>
      </c>
      <c r="E38" s="69">
        <v>1755</v>
      </c>
      <c r="F38" s="68">
        <v>27.677022551648001</v>
      </c>
      <c r="G38" s="69">
        <v>15</v>
      </c>
      <c r="H38" s="68">
        <v>0.23655574830468401</v>
      </c>
      <c r="I38" s="69">
        <v>1740</v>
      </c>
      <c r="J38" s="68">
        <v>27.440466803343298</v>
      </c>
      <c r="K38" s="69">
        <v>21</v>
      </c>
      <c r="L38" s="70">
        <v>0.334341665339914</v>
      </c>
      <c r="M38" s="71">
        <v>62</v>
      </c>
      <c r="N38" s="70">
        <v>0.98710396433688896</v>
      </c>
      <c r="O38" s="71">
        <v>1017</v>
      </c>
      <c r="P38" s="70">
        <v>16.191689221461601</v>
      </c>
      <c r="Q38" s="71">
        <v>315</v>
      </c>
      <c r="R38" s="70">
        <v>5.0151249800987099</v>
      </c>
      <c r="S38" s="71">
        <v>250</v>
      </c>
      <c r="T38" s="70">
        <v>3.9802579207132598</v>
      </c>
      <c r="U38" s="71">
        <v>14</v>
      </c>
      <c r="V38" s="70">
        <v>0.22289444355994301</v>
      </c>
      <c r="W38" s="72">
        <v>61</v>
      </c>
      <c r="X38" s="68">
        <v>0.97118293265403599</v>
      </c>
      <c r="Y38" s="69">
        <v>294</v>
      </c>
      <c r="Z38" s="73">
        <v>4.6364926667718001</v>
      </c>
      <c r="AA38" s="4">
        <v>9866</v>
      </c>
      <c r="AB38" s="5">
        <v>98.854652341374404</v>
      </c>
    </row>
    <row r="39" spans="1:28" s="6" customFormat="1" ht="15" customHeight="1" thickBot="1">
      <c r="A39" s="1" t="s">
        <v>1</v>
      </c>
      <c r="B39" s="170" t="s">
        <v>16</v>
      </c>
      <c r="C39" s="24"/>
      <c r="D39" s="25" t="s">
        <v>5</v>
      </c>
      <c r="E39" s="92">
        <v>6341</v>
      </c>
      <c r="F39" s="93">
        <v>100</v>
      </c>
      <c r="G39" s="92">
        <v>60</v>
      </c>
      <c r="H39" s="93">
        <v>0.94622299321873504</v>
      </c>
      <c r="I39" s="92">
        <v>6281</v>
      </c>
      <c r="J39" s="93">
        <v>99.053777006781303</v>
      </c>
      <c r="K39" s="92">
        <v>68</v>
      </c>
      <c r="L39" s="94">
        <v>1.08263015443401</v>
      </c>
      <c r="M39" s="95">
        <v>251</v>
      </c>
      <c r="N39" s="94">
        <v>3.9961789523961202</v>
      </c>
      <c r="O39" s="95">
        <v>3716</v>
      </c>
      <c r="P39" s="94">
        <v>59.1625537334819</v>
      </c>
      <c r="Q39" s="95">
        <v>1044</v>
      </c>
      <c r="R39" s="94">
        <v>16.621557076898601</v>
      </c>
      <c r="S39" s="95">
        <v>984</v>
      </c>
      <c r="T39" s="94">
        <v>15.666295175927401</v>
      </c>
      <c r="U39" s="95">
        <v>51</v>
      </c>
      <c r="V39" s="94">
        <v>0.81197261582550595</v>
      </c>
      <c r="W39" s="96">
        <v>167</v>
      </c>
      <c r="X39" s="93">
        <v>2.65881229103646</v>
      </c>
      <c r="Y39" s="92">
        <v>1350</v>
      </c>
      <c r="Z39" s="97">
        <v>21.2900173474215</v>
      </c>
      <c r="AA39" s="26">
        <v>9866</v>
      </c>
      <c r="AB39" s="27">
        <v>98.854652341374404</v>
      </c>
    </row>
    <row r="40" spans="1:28" s="6" customFormat="1" ht="15" customHeight="1">
      <c r="A40" s="1"/>
      <c r="B40" s="56"/>
      <c r="C40" s="56"/>
      <c r="D40" s="56"/>
      <c r="E40" s="57"/>
      <c r="F40" s="57"/>
      <c r="G40" s="57"/>
      <c r="H40" s="57"/>
      <c r="I40" s="57"/>
      <c r="J40" s="57"/>
      <c r="K40" s="57"/>
      <c r="L40" s="57"/>
      <c r="M40" s="57"/>
      <c r="N40" s="57"/>
      <c r="O40" s="57"/>
      <c r="P40" s="57"/>
      <c r="Q40" s="57"/>
      <c r="R40" s="57"/>
      <c r="S40" s="57"/>
      <c r="T40" s="57"/>
      <c r="U40" s="57"/>
      <c r="V40" s="57"/>
      <c r="W40" s="57"/>
      <c r="X40" s="57"/>
      <c r="Y40" s="58"/>
      <c r="Z40" s="59"/>
      <c r="AA40" s="57"/>
      <c r="AB40" s="57"/>
    </row>
    <row r="41" spans="1:28" s="6" customFormat="1" ht="15" customHeight="1">
      <c r="A41" s="60"/>
      <c r="B41" s="56" t="s">
        <v>35</v>
      </c>
      <c r="C41" s="56"/>
      <c r="D41" s="56"/>
      <c r="E41" s="58"/>
      <c r="F41" s="58"/>
      <c r="G41" s="58"/>
      <c r="H41" s="58"/>
      <c r="I41" s="58"/>
      <c r="J41" s="58"/>
      <c r="K41" s="57"/>
      <c r="L41" s="57"/>
      <c r="M41" s="57"/>
      <c r="N41" s="57"/>
      <c r="O41" s="57"/>
      <c r="P41" s="57"/>
      <c r="Q41" s="57"/>
      <c r="R41" s="57"/>
      <c r="S41" s="57"/>
      <c r="T41" s="57"/>
      <c r="U41" s="57"/>
      <c r="V41" s="57"/>
      <c r="W41" s="57"/>
      <c r="X41" s="57"/>
      <c r="Y41" s="58"/>
      <c r="Z41" s="58"/>
      <c r="AA41" s="57"/>
      <c r="AB41" s="57"/>
    </row>
    <row r="42" spans="1:28" s="6" customFormat="1" ht="15" customHeight="1">
      <c r="A42" s="60"/>
      <c r="B42" s="61" t="s">
        <v>36</v>
      </c>
      <c r="C42" s="61"/>
      <c r="D42" s="61"/>
      <c r="E42" s="58"/>
      <c r="F42" s="58"/>
      <c r="G42" s="58"/>
      <c r="H42" s="58"/>
      <c r="I42" s="58"/>
      <c r="J42" s="58"/>
      <c r="K42" s="57"/>
      <c r="L42" s="57"/>
      <c r="M42" s="57"/>
      <c r="N42" s="57"/>
      <c r="O42" s="57"/>
      <c r="P42" s="57"/>
      <c r="Q42" s="57"/>
      <c r="R42" s="57"/>
      <c r="S42" s="57"/>
      <c r="T42" s="57"/>
      <c r="U42" s="57"/>
      <c r="V42" s="57"/>
      <c r="W42" s="57"/>
      <c r="X42" s="57"/>
      <c r="Y42" s="58"/>
      <c r="Z42" s="58"/>
      <c r="AA42" s="57"/>
      <c r="AB42" s="57"/>
    </row>
    <row r="43" spans="1:28" s="6" customFormat="1" ht="15" customHeight="1">
      <c r="A43" s="60"/>
      <c r="B43" s="61" t="s">
        <v>37</v>
      </c>
      <c r="C43" s="61"/>
      <c r="D43" s="61"/>
      <c r="E43" s="58"/>
      <c r="F43" s="58"/>
      <c r="G43" s="58"/>
      <c r="H43" s="58"/>
      <c r="I43" s="58"/>
      <c r="J43" s="58"/>
      <c r="K43" s="57"/>
      <c r="L43" s="57"/>
      <c r="M43" s="57"/>
      <c r="N43" s="57"/>
      <c r="O43" s="57"/>
      <c r="P43" s="57"/>
      <c r="Q43" s="57"/>
      <c r="R43" s="57"/>
      <c r="S43" s="57"/>
      <c r="T43" s="57"/>
      <c r="U43" s="57"/>
      <c r="V43" s="57"/>
      <c r="W43" s="57"/>
      <c r="X43" s="57"/>
      <c r="Y43" s="58"/>
      <c r="Z43" s="58"/>
      <c r="AA43" s="57"/>
      <c r="AB43" s="57"/>
    </row>
    <row r="44" spans="1:28" s="6" customFormat="1" ht="15" customHeight="1">
      <c r="A44" s="60"/>
      <c r="B44" s="61" t="str">
        <f>CONCATENATE("NOTE: Table reads:  Of all ", E48," public school students who received corporal punishment, ",G48," (",TEXT(H9,"0.0"),"%) were students with disabilities served solely under Section 504 and ", I48," (",TEXT(J9,"0.0"),"%) were students without disabilities or with disabilities served under IDEA.")</f>
        <v>NOTE: Table reads:  Of all 1,578 public school students who received corporal punishment, 6 (0.4%) were students with disabilities served solely under Section 504 and 1,572 (99.6%) were students without disabilities or with disabilities served under IDEA.</v>
      </c>
      <c r="C44" s="61"/>
      <c r="D44" s="61"/>
      <c r="E44" s="58"/>
      <c r="F44" s="58"/>
      <c r="G44" s="58"/>
      <c r="H44" s="58"/>
      <c r="I44" s="58"/>
      <c r="J44" s="58"/>
      <c r="K44" s="57"/>
      <c r="L44" s="57"/>
      <c r="M44" s="57"/>
      <c r="N44" s="57"/>
      <c r="O44" s="57"/>
      <c r="P44" s="57"/>
      <c r="Q44" s="57"/>
      <c r="R44" s="57"/>
      <c r="S44" s="57"/>
      <c r="T44" s="57"/>
      <c r="U44" s="57"/>
      <c r="V44" s="57"/>
      <c r="W44" s="57"/>
      <c r="X44" s="57"/>
      <c r="Y44" s="58"/>
      <c r="Z44" s="59"/>
      <c r="AA44" s="57"/>
      <c r="AB44" s="57"/>
    </row>
    <row r="45" spans="1:28" s="6" customFormat="1" ht="15" customHeight="1">
      <c r="A45" s="60"/>
      <c r="B45" s="61" t="str">
        <f>CONCATENATE("            Table reads:  Of all ",TEXT(I9,"#,##0")," public school students without disabilities or with disabilities served under IDEA who received corporal punishment, ",K48," (",TEXT(L9,"0.0"),"%) were American Indian or Alaska Native.")</f>
        <v xml:space="preserve">            Table reads:  Of all 1,572 public school students without disabilities or with disabilities served under IDEA who received corporal punishment, 8 (0.5%) were American Indian or Alaska Native.</v>
      </c>
      <c r="C45" s="61"/>
      <c r="D45" s="61"/>
      <c r="E45" s="58"/>
      <c r="F45" s="58"/>
      <c r="G45" s="58"/>
      <c r="H45" s="58"/>
      <c r="I45" s="58"/>
      <c r="J45" s="58"/>
      <c r="K45" s="57"/>
      <c r="L45" s="57"/>
      <c r="M45" s="57"/>
      <c r="N45" s="57"/>
      <c r="O45" s="57"/>
      <c r="P45" s="57"/>
      <c r="Q45" s="57"/>
      <c r="R45" s="57"/>
      <c r="S45" s="57"/>
      <c r="T45" s="57"/>
      <c r="U45" s="57"/>
      <c r="V45" s="57"/>
      <c r="W45" s="57"/>
      <c r="X45" s="57"/>
      <c r="Y45" s="58"/>
      <c r="Z45" s="58"/>
      <c r="AA45" s="57"/>
      <c r="AB45" s="57"/>
    </row>
    <row r="46" spans="1:28" s="6" customFormat="1" ht="15" customHeight="1">
      <c r="A46" s="1"/>
      <c r="B46" s="61" t="s">
        <v>38</v>
      </c>
      <c r="C46" s="58"/>
      <c r="D46" s="58"/>
      <c r="E46" s="58"/>
      <c r="F46" s="58"/>
      <c r="G46" s="58"/>
      <c r="H46" s="57"/>
      <c r="I46" s="57"/>
      <c r="J46" s="57"/>
      <c r="K46" s="57"/>
      <c r="L46" s="57"/>
      <c r="M46" s="57"/>
      <c r="N46" s="57"/>
      <c r="O46" s="57"/>
      <c r="P46" s="57"/>
      <c r="Q46" s="57"/>
      <c r="R46" s="57"/>
      <c r="S46" s="57"/>
      <c r="T46" s="57"/>
      <c r="U46" s="57"/>
      <c r="V46" s="58"/>
      <c r="W46" s="58"/>
      <c r="X46" s="57"/>
      <c r="Y46" s="57"/>
    </row>
    <row r="47" spans="1:28" s="64" customFormat="1" ht="14" customHeight="1">
      <c r="A47" s="60"/>
      <c r="B47" s="59" t="s">
        <v>39</v>
      </c>
      <c r="C47" s="6"/>
      <c r="D47" s="6"/>
      <c r="E47" s="62"/>
      <c r="F47" s="62"/>
      <c r="G47" s="62"/>
      <c r="H47" s="62"/>
      <c r="I47" s="62"/>
      <c r="J47" s="62"/>
      <c r="K47" s="63"/>
      <c r="L47" s="63"/>
      <c r="M47" s="63"/>
      <c r="N47" s="63"/>
      <c r="O47" s="63"/>
      <c r="P47" s="63"/>
      <c r="Q47" s="63"/>
      <c r="R47" s="63"/>
      <c r="S47" s="63"/>
      <c r="T47" s="63"/>
      <c r="U47" s="63"/>
      <c r="V47" s="63"/>
      <c r="W47" s="63"/>
      <c r="X47" s="63"/>
      <c r="Y47" s="62"/>
    </row>
    <row r="48" spans="1:28" s="110" customFormat="1">
      <c r="E48" s="110" t="str">
        <f>IF(ISTEXT(E9),LEFT(E9,3),TEXT(E9,"#,##0"))</f>
        <v>1,578</v>
      </c>
      <c r="G48" s="110" t="str">
        <f>IF(ISTEXT(G9),LEFT(G9,3),TEXT(G9,"#,##0"))</f>
        <v>6</v>
      </c>
      <c r="I48" s="110" t="str">
        <f>IF(ISTEXT(I9),LEFT(I9,3),TEXT(I9,"#,##0"))</f>
        <v>1,572</v>
      </c>
      <c r="K48" s="110" t="str">
        <f>IF(ISTEXT(K9),LEFT(K9,3),TEXT(K9,"#,##0"))</f>
        <v>8</v>
      </c>
      <c r="M48" s="110" t="str">
        <f>IF(ISTEXT(M9),LEFT(M9,3),TEXT(M9,"#,##0"))</f>
        <v>49</v>
      </c>
    </row>
    <row r="49" s="157" customFormat="1"/>
    <row r="50" s="157" customFormat="1"/>
    <row r="51" s="157" customFormat="1"/>
    <row r="52" s="157" customFormat="1"/>
    <row r="53" s="157" customFormat="1"/>
    <row r="54" s="157" customFormat="1"/>
    <row r="55" s="157" customFormat="1"/>
    <row r="56" s="157" customFormat="1"/>
  </sheetData>
  <mergeCells count="18">
    <mergeCell ref="I4:J5"/>
    <mergeCell ref="K4:X4"/>
    <mergeCell ref="G4:H5"/>
    <mergeCell ref="B7:B39"/>
    <mergeCell ref="B4:B6"/>
    <mergeCell ref="C4:C5"/>
    <mergeCell ref="D4:D5"/>
    <mergeCell ref="E4:F5"/>
    <mergeCell ref="Y4:Z5"/>
    <mergeCell ref="AA4:AA5"/>
    <mergeCell ref="AB4:AB5"/>
    <mergeCell ref="K5:L5"/>
    <mergeCell ref="M5:N5"/>
    <mergeCell ref="O5:P5"/>
    <mergeCell ref="Q5:R5"/>
    <mergeCell ref="S5:T5"/>
    <mergeCell ref="U5:V5"/>
    <mergeCell ref="W5:X5"/>
  </mergeCells>
  <phoneticPr fontId="12" type="noConversion"/>
  <printOptions horizontalCentered="1"/>
  <pageMargins left="0.5" right="0.5" top="0.75" bottom="0.75" header="0.3" footer="0.3"/>
  <pageSetup paperSize="3" scale="60" orientation="landscape" horizontalDpi="4294967292" verticalDpi="4294967292"/>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CA SwD</vt:lpstr>
      <vt:lpstr>CA SwoD</vt:lpstr>
      <vt:lpstr>CA Total</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dc:creator>
  <cp:lastModifiedBy>Victor Bandeira de Mello</cp:lastModifiedBy>
  <cp:lastPrinted>2015-07-13T03:00:40Z</cp:lastPrinted>
  <dcterms:created xsi:type="dcterms:W3CDTF">2015-07-13T02:21:06Z</dcterms:created>
  <dcterms:modified xsi:type="dcterms:W3CDTF">2015-07-13T22:13:22Z</dcterms:modified>
</cp:coreProperties>
</file>