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004"/>
  <workbookPr showInkAnnotation="0" codeName="ThisWorkbook" autoCompressPictures="0"/>
  <bookViews>
    <workbookView xWindow="3580" yWindow="1120" windowWidth="40980" windowHeight="17440" tabRatio="913"/>
  </bookViews>
  <sheets>
    <sheet name="ME SwD" sheetId="127" r:id="rId1"/>
    <sheet name="ME SwoD" sheetId="74" r:id="rId2"/>
    <sheet name="ME Total" sheetId="23" r:id="rId3"/>
  </sheets>
  <definedNames>
    <definedName name="AK">#REF!</definedName>
    <definedName name="AL">#REF!</definedName>
    <definedName name="AR">#REF!</definedName>
    <definedName name="AZ">#REF!</definedName>
    <definedName name="CA">#REF!</definedName>
    <definedName name="CO">#REF!</definedName>
    <definedName name="CT">#REF!</definedName>
    <definedName name="DC">#REF!</definedName>
    <definedName name="DE">#REF!</definedName>
    <definedName name="FL">#REF!</definedName>
    <definedName name="GA">#REF!</definedName>
    <definedName name="HI">#REF!</definedName>
    <definedName name="IA">#REF!</definedName>
    <definedName name="ID">#REF!</definedName>
    <definedName name="IL">#REF!</definedName>
    <definedName name="IN">#REF!</definedName>
    <definedName name="KS">#REF!</definedName>
    <definedName name="KY">#REF!</definedName>
    <definedName name="LA">#REF!</definedName>
    <definedName name="MA">#REF!</definedName>
    <definedName name="MD">#REF!</definedName>
    <definedName name="ME">'ME Total'!$A$6:$AB$39</definedName>
    <definedName name="MI">#REF!</definedName>
    <definedName name="MN">#REF!</definedName>
    <definedName name="MO">#REF!</definedName>
    <definedName name="MS">#REF!</definedName>
    <definedName name="MT">#REF!</definedName>
    <definedName name="NC">#REF!</definedName>
    <definedName name="ND">#REF!</definedName>
    <definedName name="NE">#REF!</definedName>
    <definedName name="NH">#REF!</definedName>
    <definedName name="NJ">#REF!</definedName>
    <definedName name="NM">#REF!</definedName>
    <definedName name="NV">#REF!</definedName>
    <definedName name="NY">#REF!</definedName>
    <definedName name="OH">#REF!</definedName>
    <definedName name="OK">#REF!</definedName>
    <definedName name="OR">#REF!</definedName>
    <definedName name="PA">#REF!</definedName>
    <definedName name="_xlnm.Print_Area" localSheetId="0">'ME SwD'!$B$1:$AB$48</definedName>
    <definedName name="_xlnm.Print_Area" localSheetId="1">'ME SwoD'!$B$1:$X$44</definedName>
    <definedName name="RI">#REF!</definedName>
    <definedName name="SC">#REF!</definedName>
    <definedName name="SD">#REF!</definedName>
    <definedName name="TN">#REF!</definedName>
    <definedName name="TX">#REF!</definedName>
    <definedName name="US">#REF!</definedName>
    <definedName name="UT">#REF!</definedName>
    <definedName name="VA">#REF!</definedName>
    <definedName name="VT">#REF!</definedName>
    <definedName name="WA">#REF!</definedName>
    <definedName name="WI">#REF!</definedName>
    <definedName name="WV">#REF!</definedName>
    <definedName name="WY">#REF!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M48" i="127" l="1"/>
  <c r="K48" i="127"/>
  <c r="I48" i="127"/>
  <c r="G48" i="127"/>
  <c r="E48" i="127"/>
  <c r="B45" i="127"/>
  <c r="B44" i="127"/>
  <c r="B2" i="127"/>
  <c r="M48" i="74"/>
  <c r="K48" i="74"/>
  <c r="I48" i="74"/>
  <c r="G48" i="74"/>
  <c r="E48" i="74"/>
  <c r="B41" i="74"/>
  <c r="B2" i="74"/>
  <c r="M48" i="23"/>
  <c r="K48" i="23"/>
  <c r="I48" i="23"/>
  <c r="G48" i="23"/>
  <c r="E48" i="23"/>
  <c r="B45" i="23"/>
  <c r="B44" i="23"/>
  <c r="B2" i="23"/>
</calcChain>
</file>

<file path=xl/sharedStrings.xml><?xml version="1.0" encoding="utf-8"?>
<sst xmlns="http://schemas.openxmlformats.org/spreadsheetml/2006/main" count="620" uniqueCount="54">
  <si>
    <t>Gender</t>
  </si>
  <si>
    <t>Disciplinary Actions</t>
  </si>
  <si>
    <t>Male</t>
  </si>
  <si>
    <t>Corporal punishment</t>
  </si>
  <si>
    <t>Female</t>
  </si>
  <si>
    <t>Total</t>
  </si>
  <si>
    <t>One or more in-school suspensions</t>
  </si>
  <si>
    <t>Only one out-of-school suspension</t>
  </si>
  <si>
    <t>More than one out-of-school suspension</t>
  </si>
  <si>
    <t>One or more out-of-school suspensions</t>
  </si>
  <si>
    <t>Expulsions with educational services</t>
  </si>
  <si>
    <t>Expulsions without educational services</t>
  </si>
  <si>
    <t>Expulsions with or without educational services</t>
  </si>
  <si>
    <t>Expulsions under zero-tolerance policies</t>
  </si>
  <si>
    <t>Referral to law enforcement</t>
  </si>
  <si>
    <t>School-related arrests</t>
  </si>
  <si>
    <t>Maine</t>
  </si>
  <si>
    <t>Discipline</t>
  </si>
  <si>
    <t>Students With and Without Disabilities</t>
  </si>
  <si>
    <t>Students With Disabilities Served Only Under Section 504</t>
  </si>
  <si>
    <t>Students Without Disabilities and With Disabilities Served Under IDEA</t>
  </si>
  <si>
    <r>
      <t>Race/Ethnicity of Students Without Disabilities and Those With Disabilities Served Under IDEA</t>
    </r>
    <r>
      <rPr>
        <b/>
        <vertAlign val="superscript"/>
        <sz val="10"/>
        <rFont val="Arial"/>
      </rPr>
      <t>1</t>
    </r>
  </si>
  <si>
    <t>English Language Learners With and Without Disabilities</t>
  </si>
  <si>
    <r>
      <t>Number of Schools</t>
    </r>
    <r>
      <rPr>
        <b/>
        <sz val="10"/>
        <color indexed="9"/>
        <rFont val="Arial"/>
      </rPr>
      <t>a</t>
    </r>
  </si>
  <si>
    <t xml:space="preserve">Percent of Schools Reporting </t>
  </si>
  <si>
    <t>American Indian or
Alaska Native</t>
  </si>
  <si>
    <t>Asian</t>
  </si>
  <si>
    <t>Hispanic or Latino of any race</t>
  </si>
  <si>
    <t>Black or African American</t>
  </si>
  <si>
    <t>White</t>
  </si>
  <si>
    <t>Native Hawaiian or Other Pacific Islander</t>
  </si>
  <si>
    <t>Two or more races</t>
  </si>
  <si>
    <t>Number</t>
  </si>
  <si>
    <r>
      <t>Percent</t>
    </r>
    <r>
      <rPr>
        <b/>
        <vertAlign val="superscript"/>
        <sz val="10"/>
        <rFont val="Arial"/>
      </rPr>
      <t>2</t>
    </r>
  </si>
  <si>
    <t>Percent </t>
  </si>
  <si>
    <r>
      <rPr>
        <vertAlign val="superscript"/>
        <sz val="10"/>
        <rFont val="Arial"/>
        <family val="2"/>
      </rPr>
      <t>1</t>
    </r>
    <r>
      <rPr>
        <sz val="10"/>
        <rFont val="Arial"/>
        <family val="2"/>
      </rPr>
      <t xml:space="preserve"> Data by race/ethnicity were collected only for students without disabilities and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</si>
  <si>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without disabilities and students with disabilities served under IDEA.</t>
  </si>
  <si>
    <r>
      <rPr>
        <vertAlign val="superscript"/>
        <sz val="10"/>
        <rFont val="Arial"/>
        <family val="2"/>
      </rPr>
      <t>2</t>
    </r>
    <r>
      <rPr>
        <sz val="10"/>
        <rFont val="Arial"/>
        <family val="2"/>
      </rPr>
      <t xml:space="preserve"> Percentage over all public school students without disabilities and students with disabilities (both served under IDEA and served solely under Section 504).</t>
    </r>
  </si>
  <si>
    <t xml:space="preserve">            The ‘1-3’ reference indicates that the data have been suppressed based on the schools’ reported n-size, and that the midpoint was used to calculate the total.</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</si>
  <si>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</si>
  <si>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 xml:space="preserve">1-3 </t>
  </si>
  <si>
    <t>Students Without Disabilities</t>
  </si>
  <si>
    <t>Race/Ethnicity of Students Without Disabilities</t>
  </si>
  <si>
    <t xml:space="preserve">English Language Learners Without Disabilities </t>
  </si>
  <si>
    <t>Percent</t>
  </si>
  <si>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</si>
  <si>
    <t>Students With Disabilities</t>
  </si>
  <si>
    <t>Students  With Disabilities Served Under  IDEA</t>
  </si>
  <si>
    <r>
      <t>Race/Ethnicity of Students With Disabilities Served Under IDEA</t>
    </r>
    <r>
      <rPr>
        <b/>
        <vertAlign val="superscript"/>
        <sz val="10"/>
        <rFont val="Arial"/>
      </rPr>
      <t>1</t>
    </r>
  </si>
  <si>
    <t xml:space="preserve">English Language Learners With Disabilities </t>
  </si>
  <si>
    <r>
      <rPr>
        <vertAlign val="superscript"/>
        <sz val="10"/>
        <rFont val="Arial"/>
        <family val="2"/>
      </rPr>
      <t>1</t>
    </r>
    <r>
      <rPr>
        <sz val="10"/>
        <rFont val="Arial"/>
        <family val="2"/>
      </rPr>
      <t xml:space="preserve"> Discipline data by race/ethnicity were collected only for students with disabilities served under the Individuals with Disabilities Education Act (IDEA), but not for students with disabilities served solely under Section 504 of the Rehabilitation Act of 1973.</t>
    </r>
  </si>
  <si>
    <t xml:space="preserve">   Percentages reflect the race/ethnic composition of students with disabilities served under IDEA.</t>
  </si>
  <si>
    <r>
      <rPr>
        <vertAlign val="superscript"/>
        <sz val="10"/>
        <rFont val="Arial"/>
        <family val="2"/>
      </rPr>
      <t>2</t>
    </r>
    <r>
      <rPr>
        <sz val="10"/>
        <rFont val="Arial"/>
        <family val="2"/>
      </rPr>
      <t xml:space="preserve"> Percentage denominator is the total number of public school students with disabilities (i.e., students with disabilities served under IDEA and students with disabilities served solely under Section 504).</t>
    </r>
  </si>
  <si>
    <r>
      <t xml:space="preserve">SOURCE: U.S. Department of Education, Office for Civil Rights, Civil Rights Data Collection,  2011-12, available at </t>
    </r>
    <r>
      <rPr>
        <u/>
        <sz val="10"/>
        <color indexed="56"/>
        <rFont val="Arial"/>
      </rPr>
      <t>http://ocrdata.ed.gov</t>
    </r>
    <r>
      <rPr>
        <sz val="10"/>
        <rFont val="Arial"/>
        <family val="2"/>
      </rPr>
      <t xml:space="preserve">. Data notes are available at </t>
    </r>
    <r>
      <rPr>
        <u/>
        <sz val="10"/>
        <color indexed="56"/>
        <rFont val="Arial"/>
      </rPr>
      <t>http://ocrdata.ed.gov/downloads/DataNotes.docx</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</si>
</sst>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_)"/>
    <numFmt numFmtId="165" formatCode="#,##0.0_)"/>
  </numFmts>
  <fonts count="26" x14ac:knownFonts="1">
    <font>
      <sz val="11"/>
      <color theme="1"/>
      <name val="Calibri"/>
      <family val="2"/>
      <scheme val="minor"/>
    </font>
    <font>
      <sz val="10"/>
      <name val="MS Sans Serif"/>
      <family val="2"/>
    </font>
    <font>
      <b/>
      <sz val="11"/>
      <name val="Arial"/>
    </font>
    <font>
      <sz val="10"/>
      <name val="Arial"/>
      <family val="2"/>
    </font>
    <font>
      <sz val="11"/>
      <name val="Arial"/>
    </font>
    <font>
      <b/>
      <sz val="14"/>
      <name val="Arial"/>
    </font>
    <font>
      <b/>
      <sz val="10"/>
      <name val="Arial"/>
      <family val="2"/>
    </font>
    <font>
      <sz val="14"/>
      <name val="Arial"/>
    </font>
    <font>
      <b/>
      <vertAlign val="superscript"/>
      <sz val="10"/>
      <name val="Arial"/>
    </font>
    <font>
      <b/>
      <sz val="10"/>
      <color indexed="9"/>
      <name val="Arial"/>
    </font>
    <font>
      <vertAlign val="superscript"/>
      <sz val="10"/>
      <name val="Arial"/>
      <family val="2"/>
    </font>
    <font>
      <u/>
      <sz val="10"/>
      <color indexed="56"/>
      <name val="Arial"/>
    </font>
    <font>
      <sz val="8"/>
      <name val="Calibri"/>
      <family val="2"/>
    </font>
    <font>
      <sz val="11"/>
      <color theme="1"/>
      <name val="Calibri"/>
      <family val="2"/>
      <scheme val="minor"/>
    </font>
    <font>
      <sz val="10"/>
      <color theme="1"/>
      <name val="Arial Narrow"/>
      <family val="2"/>
    </font>
    <font>
      <sz val="10"/>
      <color theme="0"/>
      <name val="Arial"/>
    </font>
    <font>
      <sz val="11"/>
      <color theme="0"/>
      <name val="Arial"/>
    </font>
    <font>
      <sz val="14"/>
      <color theme="0"/>
      <name val="Arial"/>
    </font>
    <font>
      <sz val="10"/>
      <color theme="1"/>
      <name val="Arial"/>
    </font>
    <font>
      <sz val="11"/>
      <color theme="0"/>
      <name val="Calibri"/>
      <scheme val="minor"/>
    </font>
    <font>
      <sz val="10"/>
      <color theme="0" tint="-0.499984740745262"/>
      <name val="Arial"/>
      <family val="2"/>
    </font>
    <font>
      <sz val="11"/>
      <color theme="0" tint="-0.499984740745262"/>
      <name val="Calibri"/>
      <family val="2"/>
      <scheme val="minor"/>
    </font>
    <font>
      <b/>
      <sz val="11"/>
      <color theme="0" tint="-0.499984740745262"/>
      <name val="Calibri"/>
      <scheme val="minor"/>
    </font>
    <font>
      <b/>
      <sz val="10"/>
      <color theme="0"/>
      <name val="Arial"/>
    </font>
    <font>
      <u/>
      <sz val="11"/>
      <color theme="10"/>
      <name val="Calibri"/>
      <family val="2"/>
      <scheme val="minor"/>
    </font>
    <font>
      <u/>
      <sz val="11"/>
      <color theme="11"/>
      <name val="Calibri"/>
      <family val="2"/>
      <scheme val="minor"/>
    </font>
  </fonts>
  <fills count="4">
    <fill>
      <patternFill patternType="none"/>
    </fill>
    <fill>
      <patternFill patternType="gray125"/>
    </fill>
    <fill>
      <patternFill patternType="solid">
        <fgColor theme="0" tint="-4.9989318521683403E-2"/>
        <bgColor indexed="64"/>
      </patternFill>
    </fill>
    <fill>
      <patternFill patternType="solid">
        <fgColor theme="0"/>
        <bgColor indexed="64"/>
      </patternFill>
    </fill>
  </fills>
  <borders count="57">
    <border>
      <left/>
      <right/>
      <top/>
      <bottom/>
      <diagonal/>
    </border>
    <border>
      <left/>
      <right/>
      <top style="medium">
        <color auto="1"/>
      </top>
      <bottom/>
      <diagonal/>
    </border>
    <border>
      <left style="thin">
        <color auto="1"/>
      </left>
      <right style="thin">
        <color auto="1"/>
      </right>
      <top style="medium">
        <color auto="1"/>
      </top>
      <bottom/>
      <diagonal/>
    </border>
    <border>
      <left style="thin">
        <color auto="1"/>
      </left>
      <right style="hair">
        <color auto="1"/>
      </right>
      <top/>
      <bottom/>
      <diagonal/>
    </border>
    <border>
      <left style="hair">
        <color auto="1"/>
      </left>
      <right/>
      <top/>
      <bottom/>
      <diagonal/>
    </border>
    <border>
      <left style="thin">
        <color auto="1"/>
      </left>
      <right style="thin">
        <color auto="1"/>
      </right>
      <top/>
      <bottom/>
      <diagonal/>
    </border>
    <border>
      <left/>
      <right/>
      <top/>
      <bottom style="thin">
        <color auto="1"/>
      </bottom>
      <diagonal/>
    </border>
    <border>
      <left style="thin">
        <color auto="1"/>
      </left>
      <right style="thin">
        <color auto="1"/>
      </right>
      <top style="hair">
        <color auto="1"/>
      </top>
      <bottom style="thin">
        <color auto="1"/>
      </bottom>
      <diagonal/>
    </border>
    <border>
      <left style="thin">
        <color auto="1"/>
      </left>
      <right style="hair">
        <color auto="1"/>
      </right>
      <top style="hair">
        <color auto="1"/>
      </top>
      <bottom style="thin">
        <color auto="1"/>
      </bottom>
      <diagonal/>
    </border>
    <border>
      <left style="hair">
        <color auto="1"/>
      </left>
      <right/>
      <top style="hair">
        <color auto="1"/>
      </top>
      <bottom style="thin">
        <color auto="1"/>
      </bottom>
      <diagonal/>
    </border>
    <border>
      <left style="thin">
        <color auto="1"/>
      </left>
      <right style="thin">
        <color auto="1"/>
      </right>
      <top/>
      <bottom style="hair">
        <color auto="1"/>
      </bottom>
      <diagonal/>
    </border>
    <border>
      <left style="thin">
        <color auto="1"/>
      </left>
      <right style="thin">
        <color auto="1"/>
      </right>
      <top style="thin">
        <color auto="1"/>
      </top>
      <bottom/>
      <diagonal/>
    </border>
    <border>
      <left/>
      <right/>
      <top/>
      <bottom style="medium">
        <color auto="1"/>
      </bottom>
      <diagonal/>
    </border>
    <border>
      <left style="thin">
        <color auto="1"/>
      </left>
      <right style="thin">
        <color auto="1"/>
      </right>
      <top/>
      <bottom style="medium">
        <color auto="1"/>
      </bottom>
      <diagonal/>
    </border>
    <border>
      <left style="thin">
        <color auto="1"/>
      </left>
      <right style="hair">
        <color auto="1"/>
      </right>
      <top style="hair">
        <color auto="1"/>
      </top>
      <bottom style="medium">
        <color auto="1"/>
      </bottom>
      <diagonal/>
    </border>
    <border>
      <left style="hair">
        <color auto="1"/>
      </left>
      <right/>
      <top style="hair">
        <color auto="1"/>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hair">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bottom style="medium">
        <color auto="1"/>
      </bottom>
      <diagonal/>
    </border>
    <border>
      <left style="hair">
        <color auto="1"/>
      </left>
      <right/>
      <top/>
      <bottom style="medium">
        <color auto="1"/>
      </bottom>
      <diagonal/>
    </border>
    <border>
      <left style="thin">
        <color auto="1"/>
      </left>
      <right/>
      <top style="medium">
        <color auto="1"/>
      </top>
      <bottom/>
      <diagonal/>
    </border>
    <border>
      <left/>
      <right style="thin">
        <color auto="1"/>
      </right>
      <top/>
      <bottom/>
      <diagonal/>
    </border>
    <border>
      <left style="thin">
        <color auto="1"/>
      </left>
      <right/>
      <top/>
      <bottom/>
      <diagonal/>
    </border>
    <border>
      <left/>
      <right style="hair">
        <color auto="1"/>
      </right>
      <top/>
      <bottom/>
      <diagonal/>
    </border>
    <border>
      <left style="thin">
        <color auto="1"/>
      </left>
      <right/>
      <top style="hair">
        <color auto="1"/>
      </top>
      <bottom style="thin">
        <color auto="1"/>
      </bottom>
      <diagonal/>
    </border>
    <border>
      <left/>
      <right style="thin">
        <color auto="1"/>
      </right>
      <top style="hair">
        <color auto="1"/>
      </top>
      <bottom style="thin">
        <color auto="1"/>
      </bottom>
      <diagonal/>
    </border>
    <border>
      <left/>
      <right style="hair">
        <color auto="1"/>
      </right>
      <top style="hair">
        <color auto="1"/>
      </top>
      <bottom style="thin">
        <color auto="1"/>
      </bottom>
      <diagonal/>
    </border>
    <border>
      <left/>
      <right/>
      <top style="hair">
        <color auto="1"/>
      </top>
      <bottom style="thin">
        <color auto="1"/>
      </bottom>
      <diagonal/>
    </border>
    <border>
      <left style="thin">
        <color auto="1"/>
      </left>
      <right/>
      <top style="hair">
        <color auto="1"/>
      </top>
      <bottom style="medium">
        <color auto="1"/>
      </bottom>
      <diagonal/>
    </border>
    <border>
      <left/>
      <right style="thin">
        <color auto="1"/>
      </right>
      <top style="hair">
        <color auto="1"/>
      </top>
      <bottom style="medium">
        <color auto="1"/>
      </bottom>
      <diagonal/>
    </border>
    <border>
      <left/>
      <right style="hair">
        <color auto="1"/>
      </right>
      <top style="hair">
        <color auto="1"/>
      </top>
      <bottom style="medium">
        <color auto="1"/>
      </bottom>
      <diagonal/>
    </border>
    <border>
      <left/>
      <right/>
      <top style="hair">
        <color auto="1"/>
      </top>
      <bottom style="medium">
        <color auto="1"/>
      </bottom>
      <diagonal/>
    </border>
    <border>
      <left/>
      <right style="thin">
        <color auto="1"/>
      </right>
      <top style="medium">
        <color auto="1"/>
      </top>
      <bottom/>
      <diagonal/>
    </border>
    <border>
      <left/>
      <right style="hair">
        <color auto="1"/>
      </right>
      <top style="medium">
        <color auto="1"/>
      </top>
      <bottom/>
      <diagonal/>
    </border>
    <border>
      <left style="hair">
        <color auto="1"/>
      </left>
      <right/>
      <top style="medium">
        <color auto="1"/>
      </top>
      <bottom/>
      <diagonal/>
    </border>
    <border>
      <left style="thin">
        <color auto="1"/>
      </left>
      <right style="hair">
        <color auto="1"/>
      </right>
      <top style="medium">
        <color auto="1"/>
      </top>
      <bottom/>
      <diagonal/>
    </border>
    <border>
      <left style="thin">
        <color auto="1"/>
      </left>
      <right style="hair">
        <color auto="1"/>
      </right>
      <top style="thin">
        <color auto="1"/>
      </top>
      <bottom/>
      <diagonal/>
    </border>
    <border>
      <left style="hair">
        <color auto="1"/>
      </left>
      <right/>
      <top style="thin">
        <color auto="1"/>
      </top>
      <bottom/>
      <diagonal/>
    </border>
    <border>
      <left style="thin">
        <color auto="1"/>
      </left>
      <right/>
      <top/>
      <bottom style="hair">
        <color auto="1"/>
      </bottom>
      <diagonal/>
    </border>
    <border>
      <left/>
      <right style="thin">
        <color auto="1"/>
      </right>
      <top/>
      <bottom style="hair">
        <color auto="1"/>
      </bottom>
      <diagonal/>
    </border>
    <border>
      <left/>
      <right style="hair">
        <color auto="1"/>
      </right>
      <top/>
      <bottom style="hair">
        <color auto="1"/>
      </bottom>
      <diagonal/>
    </border>
    <border>
      <left/>
      <right/>
      <top/>
      <bottom style="hair">
        <color auto="1"/>
      </bottom>
      <diagonal/>
    </border>
    <border>
      <left style="hair">
        <color auto="1"/>
      </left>
      <right/>
      <top/>
      <bottom style="hair">
        <color auto="1"/>
      </bottom>
      <diagonal/>
    </border>
    <border>
      <left style="thin">
        <color auto="1"/>
      </left>
      <right style="hair">
        <color auto="1"/>
      </right>
      <top/>
      <bottom style="hair">
        <color auto="1"/>
      </bottom>
      <diagonal/>
    </border>
    <border>
      <left/>
      <right style="hair">
        <color auto="1"/>
      </right>
      <top/>
      <bottom style="medium">
        <color auto="1"/>
      </bottom>
      <diagonal/>
    </border>
    <border>
      <left style="thin">
        <color auto="1"/>
      </left>
      <right/>
      <top style="thin">
        <color auto="1"/>
      </top>
      <bottom style="thin">
        <color auto="1"/>
      </bottom>
      <diagonal/>
    </border>
    <border>
      <left/>
      <right style="hair">
        <color auto="1"/>
      </right>
      <top style="thin">
        <color auto="1"/>
      </top>
      <bottom style="thin">
        <color auto="1"/>
      </bottom>
      <diagonal/>
    </border>
    <border>
      <left/>
      <right/>
      <top style="thin">
        <color auto="1"/>
      </top>
      <bottom style="thin">
        <color auto="1"/>
      </bottom>
      <diagonal/>
    </border>
    <border>
      <left style="hair">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s>
  <cellStyleXfs count="9">
    <xf numFmtId="0" fontId="0" fillId="0" borderId="0"/>
    <xf numFmtId="0" fontId="1" fillId="0" borderId="0"/>
    <xf numFmtId="0" fontId="13" fillId="0" borderId="0"/>
    <xf numFmtId="0" fontId="1" fillId="0" borderId="0"/>
    <xf numFmtId="0" fontId="14" fillId="0" borderId="0"/>
    <xf numFmtId="0" fontId="24" fillId="0" borderId="0" applyNumberFormat="0" applyFill="0" applyBorder="0" applyAlignment="0" applyProtection="0"/>
    <xf numFmtId="0" fontId="25" fillId="0" borderId="0" applyNumberFormat="0" applyFill="0" applyBorder="0" applyAlignment="0" applyProtection="0"/>
    <xf numFmtId="0" fontId="24" fillId="0" borderId="0" applyNumberFormat="0" applyFill="0" applyBorder="0" applyAlignment="0" applyProtection="0"/>
    <xf numFmtId="0" fontId="25" fillId="0" borderId="0" applyNumberFormat="0" applyFill="0" applyBorder="0" applyAlignment="0" applyProtection="0"/>
  </cellStyleXfs>
  <cellXfs count="190">
    <xf numFmtId="0" fontId="0" fillId="0" borderId="0" xfId="0"/>
    <xf numFmtId="0" fontId="15" fillId="0" borderId="0" xfId="1" applyFont="1" applyFill="1"/>
    <xf numFmtId="37" fontId="3" fillId="2" borderId="1" xfId="3" applyNumberFormat="1" applyFont="1" applyFill="1" applyBorder="1" applyAlignment="1">
      <alignment horizontal="left" vertical="center"/>
    </xf>
    <xf numFmtId="37" fontId="3" fillId="2" borderId="2" xfId="3" applyNumberFormat="1" applyFont="1" applyFill="1" applyBorder="1" applyAlignment="1">
      <alignment horizontal="left" vertical="center"/>
    </xf>
    <xf numFmtId="37" fontId="3" fillId="2" borderId="3" xfId="1" applyNumberFormat="1" applyFont="1" applyFill="1" applyBorder="1"/>
    <xf numFmtId="165" fontId="3" fillId="2" borderId="4" xfId="2" applyNumberFormat="1" applyFont="1" applyFill="1" applyBorder="1"/>
    <xf numFmtId="0" fontId="3" fillId="0" borderId="0" xfId="1" applyFont="1" applyFill="1"/>
    <xf numFmtId="37" fontId="3" fillId="2" borderId="0" xfId="3" applyNumberFormat="1" applyFont="1" applyFill="1" applyBorder="1" applyAlignment="1">
      <alignment horizontal="left" vertical="center"/>
    </xf>
    <xf numFmtId="37" fontId="3" fillId="2" borderId="5" xfId="3" applyNumberFormat="1" applyFont="1" applyFill="1" applyBorder="1" applyAlignment="1">
      <alignment horizontal="left" vertical="center"/>
    </xf>
    <xf numFmtId="37" fontId="3" fillId="2" borderId="6" xfId="3" applyNumberFormat="1" applyFont="1" applyFill="1" applyBorder="1" applyAlignment="1">
      <alignment horizontal="left" vertical="center"/>
    </xf>
    <xf numFmtId="37" fontId="3" fillId="2" borderId="7" xfId="3" applyNumberFormat="1" applyFont="1" applyFill="1" applyBorder="1" applyAlignment="1">
      <alignment horizontal="left" vertical="center"/>
    </xf>
    <xf numFmtId="37" fontId="3" fillId="2" borderId="8" xfId="1" applyNumberFormat="1" applyFont="1" applyFill="1" applyBorder="1"/>
    <xf numFmtId="165" fontId="3" fillId="2" borderId="9" xfId="2" applyNumberFormat="1" applyFont="1" applyFill="1" applyBorder="1"/>
    <xf numFmtId="37" fontId="3" fillId="0" borderId="0" xfId="3" applyNumberFormat="1" applyFont="1" applyFill="1" applyBorder="1" applyAlignment="1">
      <alignment horizontal="left" vertical="center"/>
    </xf>
    <xf numFmtId="37" fontId="3" fillId="0" borderId="5" xfId="3" applyNumberFormat="1" applyFont="1" applyFill="1" applyBorder="1" applyAlignment="1">
      <alignment horizontal="left" vertical="center"/>
    </xf>
    <xf numFmtId="37" fontId="3" fillId="0" borderId="3" xfId="1" applyNumberFormat="1" applyFont="1" applyFill="1" applyBorder="1"/>
    <xf numFmtId="165" fontId="3" fillId="0" borderId="4" xfId="2" applyNumberFormat="1" applyFont="1" applyFill="1" applyBorder="1"/>
    <xf numFmtId="37" fontId="3" fillId="0" borderId="10" xfId="3" applyNumberFormat="1" applyFont="1" applyFill="1" applyBorder="1" applyAlignment="1">
      <alignment horizontal="left" vertical="center"/>
    </xf>
    <xf numFmtId="37" fontId="3" fillId="0" borderId="6" xfId="3" applyNumberFormat="1" applyFont="1" applyFill="1" applyBorder="1" applyAlignment="1">
      <alignment horizontal="left" vertical="center"/>
    </xf>
    <xf numFmtId="37" fontId="3" fillId="0" borderId="7" xfId="3" applyNumberFormat="1" applyFont="1" applyFill="1" applyBorder="1" applyAlignment="1">
      <alignment horizontal="left" vertical="center"/>
    </xf>
    <xf numFmtId="37" fontId="3" fillId="0" borderId="8" xfId="1" applyNumberFormat="1" applyFont="1" applyFill="1" applyBorder="1"/>
    <xf numFmtId="165" fontId="3" fillId="0" borderId="9" xfId="2" applyNumberFormat="1" applyFont="1" applyFill="1" applyBorder="1"/>
    <xf numFmtId="37" fontId="3" fillId="2" borderId="10" xfId="3" applyNumberFormat="1" applyFont="1" applyFill="1" applyBorder="1" applyAlignment="1">
      <alignment horizontal="left" vertical="center"/>
    </xf>
    <xf numFmtId="37" fontId="3" fillId="2" borderId="11" xfId="3" applyNumberFormat="1" applyFont="1" applyFill="1" applyBorder="1" applyAlignment="1">
      <alignment horizontal="left" vertical="center"/>
    </xf>
    <xf numFmtId="37" fontId="3" fillId="2" borderId="12" xfId="3" applyNumberFormat="1" applyFont="1" applyFill="1" applyBorder="1" applyAlignment="1">
      <alignment horizontal="left" vertical="center"/>
    </xf>
    <xf numFmtId="37" fontId="3" fillId="2" borderId="13" xfId="3" applyNumberFormat="1" applyFont="1" applyFill="1" applyBorder="1" applyAlignment="1">
      <alignment horizontal="left" vertical="center"/>
    </xf>
    <xf numFmtId="37" fontId="3" fillId="2" borderId="14" xfId="1" applyNumberFormat="1" applyFont="1" applyFill="1" applyBorder="1"/>
    <xf numFmtId="165" fontId="3" fillId="2" borderId="15" xfId="2" applyNumberFormat="1" applyFont="1" applyFill="1" applyBorder="1"/>
    <xf numFmtId="0" fontId="16" fillId="0" borderId="0" xfId="2" applyFont="1"/>
    <xf numFmtId="0" fontId="4" fillId="0" borderId="0" xfId="1" applyFont="1" applyFill="1"/>
    <xf numFmtId="1" fontId="4" fillId="0" borderId="0" xfId="4" applyNumberFormat="1" applyFont="1" applyAlignment="1">
      <alignment wrapText="1"/>
    </xf>
    <xf numFmtId="1" fontId="4" fillId="0" borderId="0" xfId="4" applyNumberFormat="1" applyFont="1" applyBorder="1" applyAlignment="1">
      <alignment wrapText="1"/>
    </xf>
    <xf numFmtId="0" fontId="4" fillId="0" borderId="0" xfId="2" applyFont="1" applyBorder="1"/>
    <xf numFmtId="0" fontId="4" fillId="0" borderId="0" xfId="2" applyFont="1"/>
    <xf numFmtId="0" fontId="17" fillId="0" borderId="0" xfId="2" applyFont="1" applyAlignment="1">
      <alignment horizontal="left"/>
    </xf>
    <xf numFmtId="0" fontId="5" fillId="0" borderId="0" xfId="4" applyFont="1" applyAlignment="1">
      <alignment horizontal="left"/>
    </xf>
    <xf numFmtId="0" fontId="6" fillId="0" borderId="0" xfId="4" applyFont="1" applyAlignment="1">
      <alignment horizontal="left"/>
    </xf>
    <xf numFmtId="0" fontId="5" fillId="0" borderId="0" xfId="4" applyFont="1" applyAlignment="1">
      <alignment horizontal="right" wrapText="1"/>
    </xf>
    <xf numFmtId="0" fontId="7" fillId="0" borderId="0" xfId="2" applyFont="1" applyBorder="1" applyAlignment="1">
      <alignment horizontal="right"/>
    </xf>
    <xf numFmtId="0" fontId="7" fillId="0" borderId="0" xfId="2" applyFont="1" applyAlignment="1">
      <alignment horizontal="left"/>
    </xf>
    <xf numFmtId="0" fontId="2" fillId="0" borderId="12" xfId="4" applyFont="1" applyBorder="1"/>
    <xf numFmtId="1" fontId="4" fillId="0" borderId="12" xfId="4" applyNumberFormat="1" applyFont="1" applyBorder="1" applyAlignment="1">
      <alignment wrapText="1"/>
    </xf>
    <xf numFmtId="1" fontId="3" fillId="0" borderId="12" xfId="4" applyNumberFormat="1" applyFont="1" applyBorder="1" applyAlignment="1">
      <alignment wrapText="1"/>
    </xf>
    <xf numFmtId="0" fontId="3" fillId="0" borderId="0" xfId="2" applyFont="1" applyBorder="1"/>
    <xf numFmtId="0" fontId="3" fillId="0" borderId="0" xfId="2" applyFont="1"/>
    <xf numFmtId="0" fontId="15" fillId="0" borderId="0" xfId="2" applyFont="1" applyFill="1" applyAlignment="1"/>
    <xf numFmtId="0" fontId="3" fillId="0" borderId="0" xfId="2" applyFont="1" applyFill="1" applyAlignment="1"/>
    <xf numFmtId="37" fontId="6" fillId="0" borderId="16" xfId="0" applyNumberFormat="1" applyFont="1" applyBorder="1" applyAlignment="1"/>
    <xf numFmtId="37" fontId="6" fillId="0" borderId="13" xfId="0" applyNumberFormat="1" applyFont="1" applyBorder="1" applyAlignment="1"/>
    <xf numFmtId="1" fontId="6" fillId="0" borderId="17" xfId="3" applyNumberFormat="1" applyFont="1" applyFill="1" applyBorder="1" applyAlignment="1">
      <alignment horizontal="right" wrapText="1"/>
    </xf>
    <xf numFmtId="1" fontId="6" fillId="0" borderId="16" xfId="3" applyNumberFormat="1" applyFont="1" applyFill="1" applyBorder="1" applyAlignment="1">
      <alignment horizontal="right" wrapText="1"/>
    </xf>
    <xf numFmtId="1" fontId="6" fillId="0" borderId="18" xfId="0" applyNumberFormat="1" applyFont="1" applyBorder="1" applyAlignment="1">
      <alignment horizontal="right" wrapText="1"/>
    </xf>
    <xf numFmtId="1" fontId="6" fillId="0" borderId="12" xfId="3" applyNumberFormat="1" applyFont="1" applyFill="1" applyBorder="1" applyAlignment="1">
      <alignment horizontal="right" wrapText="1"/>
    </xf>
    <xf numFmtId="1" fontId="6" fillId="0" borderId="19" xfId="0" applyNumberFormat="1" applyFont="1" applyBorder="1" applyAlignment="1">
      <alignment horizontal="right" wrapText="1"/>
    </xf>
    <xf numFmtId="1" fontId="6" fillId="0" borderId="20" xfId="3" applyNumberFormat="1" applyFont="1" applyFill="1" applyBorder="1" applyAlignment="1">
      <alignment wrapText="1"/>
    </xf>
    <xf numFmtId="1" fontId="6" fillId="0" borderId="21" xfId="3" applyNumberFormat="1" applyFont="1" applyFill="1" applyBorder="1" applyAlignment="1">
      <alignment wrapText="1"/>
    </xf>
    <xf numFmtId="0" fontId="3" fillId="0" borderId="0" xfId="2" quotePrefix="1" applyFont="1" applyFill="1"/>
    <xf numFmtId="0" fontId="3" fillId="0" borderId="0" xfId="2" applyFont="1" applyFill="1"/>
    <xf numFmtId="0" fontId="3" fillId="0" borderId="0" xfId="2" applyFont="1" applyFill="1" applyBorder="1"/>
    <xf numFmtId="0" fontId="3" fillId="0" borderId="0" xfId="1" applyFont="1" applyFill="1" applyBorder="1"/>
    <xf numFmtId="0" fontId="4" fillId="0" borderId="0" xfId="1" applyFont="1"/>
    <xf numFmtId="0" fontId="3" fillId="0" borderId="0" xfId="2" quotePrefix="1" applyFont="1" applyFill="1" applyAlignment="1">
      <alignment horizontal="left"/>
    </xf>
    <xf numFmtId="0" fontId="15" fillId="3" borderId="0" xfId="2" applyFont="1" applyFill="1" applyBorder="1"/>
    <xf numFmtId="0" fontId="18" fillId="0" borderId="0" xfId="2" applyFont="1"/>
    <xf numFmtId="0" fontId="3" fillId="0" borderId="0" xfId="1" applyFont="1"/>
    <xf numFmtId="0" fontId="4" fillId="3" borderId="0" xfId="2" applyFont="1" applyFill="1" applyBorder="1"/>
    <xf numFmtId="0" fontId="4" fillId="3" borderId="0" xfId="1" applyFont="1" applyFill="1" applyBorder="1"/>
    <xf numFmtId="164" fontId="3" fillId="2" borderId="22" xfId="2" applyNumberFormat="1" applyFont="1" applyFill="1" applyBorder="1" applyAlignment="1">
      <alignment horizontal="right"/>
    </xf>
    <xf numFmtId="165" fontId="3" fillId="2" borderId="23" xfId="2" applyNumberFormat="1" applyFont="1" applyFill="1" applyBorder="1" applyAlignment="1">
      <alignment horizontal="right"/>
    </xf>
    <xf numFmtId="164" fontId="3" fillId="2" borderId="24" xfId="2" applyNumberFormat="1" applyFont="1" applyFill="1" applyBorder="1" applyAlignment="1">
      <alignment horizontal="right"/>
    </xf>
    <xf numFmtId="165" fontId="3" fillId="2" borderId="25" xfId="2" applyNumberFormat="1" applyFont="1" applyFill="1" applyBorder="1" applyAlignment="1">
      <alignment horizontal="right"/>
    </xf>
    <xf numFmtId="164" fontId="3" fillId="2" borderId="0" xfId="2" applyNumberFormat="1" applyFont="1" applyFill="1" applyBorder="1" applyAlignment="1">
      <alignment horizontal="right"/>
    </xf>
    <xf numFmtId="164" fontId="3" fillId="2" borderId="4" xfId="2" applyNumberFormat="1" applyFont="1" applyFill="1" applyBorder="1" applyAlignment="1">
      <alignment horizontal="right"/>
    </xf>
    <xf numFmtId="165" fontId="3" fillId="2" borderId="0" xfId="2" applyNumberFormat="1" applyFont="1" applyFill="1" applyBorder="1" applyAlignment="1">
      <alignment horizontal="right"/>
    </xf>
    <xf numFmtId="164" fontId="3" fillId="2" borderId="26" xfId="2" applyNumberFormat="1" applyFont="1" applyFill="1" applyBorder="1" applyAlignment="1">
      <alignment horizontal="right"/>
    </xf>
    <xf numFmtId="165" fontId="3" fillId="2" borderId="27" xfId="2" applyNumberFormat="1" applyFont="1" applyFill="1" applyBorder="1" applyAlignment="1">
      <alignment horizontal="right"/>
    </xf>
    <xf numFmtId="165" fontId="3" fillId="2" borderId="28" xfId="2" applyNumberFormat="1" applyFont="1" applyFill="1" applyBorder="1" applyAlignment="1">
      <alignment horizontal="right"/>
    </xf>
    <xf numFmtId="164" fontId="3" fillId="2" borderId="29" xfId="2" applyNumberFormat="1" applyFont="1" applyFill="1" applyBorder="1" applyAlignment="1">
      <alignment horizontal="right"/>
    </xf>
    <xf numFmtId="164" fontId="3" fillId="2" borderId="9" xfId="2" applyNumberFormat="1" applyFont="1" applyFill="1" applyBorder="1" applyAlignment="1">
      <alignment horizontal="right"/>
    </xf>
    <xf numFmtId="165" fontId="3" fillId="2" borderId="29" xfId="2" applyNumberFormat="1" applyFont="1" applyFill="1" applyBorder="1" applyAlignment="1">
      <alignment horizontal="right"/>
    </xf>
    <xf numFmtId="164" fontId="3" fillId="0" borderId="24" xfId="2" applyNumberFormat="1" applyFont="1" applyFill="1" applyBorder="1" applyAlignment="1">
      <alignment horizontal="right"/>
    </xf>
    <xf numFmtId="165" fontId="3" fillId="0" borderId="23" xfId="2" applyNumberFormat="1" applyFont="1" applyFill="1" applyBorder="1" applyAlignment="1">
      <alignment horizontal="right"/>
    </xf>
    <xf numFmtId="165" fontId="3" fillId="0" borderId="25" xfId="2" applyNumberFormat="1" applyFont="1" applyFill="1" applyBorder="1" applyAlignment="1">
      <alignment horizontal="right"/>
    </xf>
    <xf numFmtId="164" fontId="3" fillId="0" borderId="0" xfId="2" applyNumberFormat="1" applyFont="1" applyFill="1" applyBorder="1" applyAlignment="1">
      <alignment horizontal="right"/>
    </xf>
    <xf numFmtId="164" fontId="3" fillId="0" borderId="4" xfId="2" applyNumberFormat="1" applyFont="1" applyFill="1" applyBorder="1" applyAlignment="1">
      <alignment horizontal="right"/>
    </xf>
    <xf numFmtId="165" fontId="3" fillId="0" borderId="0" xfId="2" applyNumberFormat="1" applyFont="1" applyFill="1" applyBorder="1" applyAlignment="1">
      <alignment horizontal="right"/>
    </xf>
    <xf numFmtId="164" fontId="3" fillId="0" borderId="26" xfId="2" applyNumberFormat="1" applyFont="1" applyFill="1" applyBorder="1" applyAlignment="1">
      <alignment horizontal="right"/>
    </xf>
    <xf numFmtId="165" fontId="3" fillId="0" borderId="27" xfId="2" applyNumberFormat="1" applyFont="1" applyFill="1" applyBorder="1" applyAlignment="1">
      <alignment horizontal="right"/>
    </xf>
    <xf numFmtId="165" fontId="3" fillId="0" borderId="28" xfId="2" applyNumberFormat="1" applyFont="1" applyFill="1" applyBorder="1" applyAlignment="1">
      <alignment horizontal="right"/>
    </xf>
    <xf numFmtId="164" fontId="3" fillId="0" borderId="29" xfId="2" applyNumberFormat="1" applyFont="1" applyFill="1" applyBorder="1" applyAlignment="1">
      <alignment horizontal="right"/>
    </xf>
    <xf numFmtId="164" fontId="3" fillId="0" borderId="9" xfId="2" applyNumberFormat="1" applyFont="1" applyFill="1" applyBorder="1" applyAlignment="1">
      <alignment horizontal="right"/>
    </xf>
    <xf numFmtId="165" fontId="3" fillId="0" borderId="29" xfId="2" applyNumberFormat="1" applyFont="1" applyFill="1" applyBorder="1" applyAlignment="1">
      <alignment horizontal="right"/>
    </xf>
    <xf numFmtId="164" fontId="3" fillId="2" borderId="30" xfId="2" applyNumberFormat="1" applyFont="1" applyFill="1" applyBorder="1" applyAlignment="1">
      <alignment horizontal="right"/>
    </xf>
    <xf numFmtId="165" fontId="3" fillId="2" borderId="31" xfId="2" applyNumberFormat="1" applyFont="1" applyFill="1" applyBorder="1" applyAlignment="1">
      <alignment horizontal="right"/>
    </xf>
    <xf numFmtId="165" fontId="3" fillId="2" borderId="32" xfId="2" applyNumberFormat="1" applyFont="1" applyFill="1" applyBorder="1" applyAlignment="1">
      <alignment horizontal="right"/>
    </xf>
    <xf numFmtId="164" fontId="3" fillId="2" borderId="33" xfId="2" applyNumberFormat="1" applyFont="1" applyFill="1" applyBorder="1" applyAlignment="1">
      <alignment horizontal="right"/>
    </xf>
    <xf numFmtId="165" fontId="3" fillId="2" borderId="33" xfId="2" applyNumberFormat="1" applyFont="1" applyFill="1" applyBorder="1" applyAlignment="1">
      <alignment horizontal="right"/>
    </xf>
    <xf numFmtId="164" fontId="3" fillId="2" borderId="0" xfId="2" quotePrefix="1" applyNumberFormat="1" applyFont="1" applyFill="1" applyBorder="1" applyAlignment="1">
      <alignment horizontal="right"/>
    </xf>
    <xf numFmtId="164" fontId="3" fillId="2" borderId="4" xfId="2" quotePrefix="1" applyNumberFormat="1" applyFont="1" applyFill="1" applyBorder="1" applyAlignment="1">
      <alignment horizontal="right"/>
    </xf>
    <xf numFmtId="164" fontId="3" fillId="2" borderId="29" xfId="2" quotePrefix="1" applyNumberFormat="1" applyFont="1" applyFill="1" applyBorder="1" applyAlignment="1">
      <alignment horizontal="right"/>
    </xf>
    <xf numFmtId="164" fontId="3" fillId="2" borderId="9" xfId="2" quotePrefix="1" applyNumberFormat="1" applyFont="1" applyFill="1" applyBorder="1" applyAlignment="1">
      <alignment horizontal="right"/>
    </xf>
    <xf numFmtId="164" fontId="3" fillId="0" borderId="24" xfId="2" quotePrefix="1" applyNumberFormat="1" applyFont="1" applyFill="1" applyBorder="1" applyAlignment="1">
      <alignment horizontal="right"/>
    </xf>
    <xf numFmtId="164" fontId="3" fillId="0" borderId="0" xfId="2" quotePrefix="1" applyNumberFormat="1" applyFont="1" applyFill="1" applyBorder="1" applyAlignment="1">
      <alignment horizontal="right"/>
    </xf>
    <xf numFmtId="164" fontId="3" fillId="0" borderId="29" xfId="2" quotePrefix="1" applyNumberFormat="1" applyFont="1" applyFill="1" applyBorder="1" applyAlignment="1">
      <alignment horizontal="right"/>
    </xf>
    <xf numFmtId="164" fontId="3" fillId="0" borderId="4" xfId="2" quotePrefix="1" applyNumberFormat="1" applyFont="1" applyFill="1" applyBorder="1" applyAlignment="1">
      <alignment horizontal="right"/>
    </xf>
    <xf numFmtId="164" fontId="3" fillId="0" borderId="9" xfId="2" quotePrefix="1" applyNumberFormat="1" applyFont="1" applyFill="1" applyBorder="1" applyAlignment="1">
      <alignment horizontal="right"/>
    </xf>
    <xf numFmtId="164" fontId="3" fillId="2" borderId="24" xfId="2" quotePrefix="1" applyNumberFormat="1" applyFont="1" applyFill="1" applyBorder="1" applyAlignment="1">
      <alignment horizontal="right"/>
    </xf>
    <xf numFmtId="164" fontId="3" fillId="2" borderId="26" xfId="2" quotePrefix="1" applyNumberFormat="1" applyFont="1" applyFill="1" applyBorder="1" applyAlignment="1">
      <alignment horizontal="right"/>
    </xf>
    <xf numFmtId="164" fontId="3" fillId="0" borderId="26" xfId="2" quotePrefix="1" applyNumberFormat="1" applyFont="1" applyFill="1" applyBorder="1" applyAlignment="1">
      <alignment horizontal="right"/>
    </xf>
    <xf numFmtId="164" fontId="3" fillId="2" borderId="33" xfId="2" quotePrefix="1" applyNumberFormat="1" applyFont="1" applyFill="1" applyBorder="1" applyAlignment="1">
      <alignment horizontal="right"/>
    </xf>
    <xf numFmtId="164" fontId="3" fillId="2" borderId="30" xfId="2" quotePrefix="1" applyNumberFormat="1" applyFont="1" applyFill="1" applyBorder="1" applyAlignment="1">
      <alignment horizontal="right"/>
    </xf>
    <xf numFmtId="164" fontId="3" fillId="2" borderId="22" xfId="2" quotePrefix="1" applyNumberFormat="1" applyFont="1" applyFill="1" applyBorder="1" applyAlignment="1">
      <alignment horizontal="right"/>
    </xf>
    <xf numFmtId="164" fontId="3" fillId="2" borderId="15" xfId="2" quotePrefix="1" applyNumberFormat="1" applyFont="1" applyFill="1" applyBorder="1" applyAlignment="1">
      <alignment horizontal="right"/>
    </xf>
    <xf numFmtId="0" fontId="19" fillId="0" borderId="0" xfId="0" applyFont="1" applyAlignment="1">
      <alignment horizontal="right"/>
    </xf>
    <xf numFmtId="0" fontId="6" fillId="0" borderId="12" xfId="4" applyFont="1" applyBorder="1"/>
    <xf numFmtId="1" fontId="6" fillId="0" borderId="18" xfId="3" applyNumberFormat="1" applyFont="1" applyFill="1" applyBorder="1" applyAlignment="1">
      <alignment horizontal="right" wrapText="1"/>
    </xf>
    <xf numFmtId="1" fontId="6" fillId="0" borderId="19" xfId="3" applyNumberFormat="1" applyFont="1" applyFill="1" applyBorder="1" applyAlignment="1">
      <alignment horizontal="right" wrapText="1"/>
    </xf>
    <xf numFmtId="165" fontId="3" fillId="2" borderId="34" xfId="2" applyNumberFormat="1" applyFont="1" applyFill="1" applyBorder="1" applyAlignment="1">
      <alignment horizontal="right"/>
    </xf>
    <xf numFmtId="165" fontId="3" fillId="2" borderId="35" xfId="2" applyNumberFormat="1" applyFont="1" applyFill="1" applyBorder="1" applyAlignment="1">
      <alignment horizontal="right"/>
    </xf>
    <xf numFmtId="164" fontId="3" fillId="2" borderId="1" xfId="2" quotePrefix="1" applyNumberFormat="1" applyFont="1" applyFill="1" applyBorder="1" applyAlignment="1">
      <alignment horizontal="right"/>
    </xf>
    <xf numFmtId="164" fontId="3" fillId="2" borderId="1" xfId="2" applyNumberFormat="1" applyFont="1" applyFill="1" applyBorder="1" applyAlignment="1">
      <alignment horizontal="right"/>
    </xf>
    <xf numFmtId="164" fontId="3" fillId="2" borderId="36" xfId="2" applyNumberFormat="1" applyFont="1" applyFill="1" applyBorder="1" applyAlignment="1">
      <alignment horizontal="right"/>
    </xf>
    <xf numFmtId="165" fontId="3" fillId="2" borderId="1" xfId="2" applyNumberFormat="1" applyFont="1" applyFill="1" applyBorder="1" applyAlignment="1">
      <alignment horizontal="right"/>
    </xf>
    <xf numFmtId="37" fontId="3" fillId="2" borderId="37" xfId="1" applyNumberFormat="1" applyFont="1" applyFill="1" applyBorder="1" applyAlignment="1">
      <alignment horizontal="right"/>
    </xf>
    <xf numFmtId="165" fontId="3" fillId="2" borderId="36" xfId="2" applyNumberFormat="1" applyFont="1" applyFill="1" applyBorder="1" applyAlignment="1">
      <alignment horizontal="right"/>
    </xf>
    <xf numFmtId="37" fontId="3" fillId="2" borderId="3" xfId="1" applyNumberFormat="1" applyFont="1" applyFill="1" applyBorder="1" applyAlignment="1">
      <alignment horizontal="right"/>
    </xf>
    <xf numFmtId="165" fontId="3" fillId="2" borderId="4" xfId="2" applyNumberFormat="1" applyFont="1" applyFill="1" applyBorder="1" applyAlignment="1">
      <alignment horizontal="right"/>
    </xf>
    <xf numFmtId="37" fontId="3" fillId="2" borderId="8" xfId="1" applyNumberFormat="1" applyFont="1" applyFill="1" applyBorder="1" applyAlignment="1">
      <alignment horizontal="right"/>
    </xf>
    <xf numFmtId="165" fontId="3" fillId="2" borderId="9" xfId="2" applyNumberFormat="1" applyFont="1" applyFill="1" applyBorder="1" applyAlignment="1">
      <alignment horizontal="right"/>
    </xf>
    <xf numFmtId="37" fontId="3" fillId="0" borderId="3" xfId="1" applyNumberFormat="1" applyFont="1" applyFill="1" applyBorder="1" applyAlignment="1">
      <alignment horizontal="right"/>
    </xf>
    <xf numFmtId="165" fontId="3" fillId="0" borderId="4" xfId="2" applyNumberFormat="1" applyFont="1" applyFill="1" applyBorder="1" applyAlignment="1">
      <alignment horizontal="right"/>
    </xf>
    <xf numFmtId="37" fontId="3" fillId="0" borderId="8" xfId="1" applyNumberFormat="1" applyFont="1" applyFill="1" applyBorder="1" applyAlignment="1">
      <alignment horizontal="right"/>
    </xf>
    <xf numFmtId="165" fontId="3" fillId="0" borderId="9" xfId="2" applyNumberFormat="1" applyFont="1" applyFill="1" applyBorder="1" applyAlignment="1">
      <alignment horizontal="right"/>
    </xf>
    <xf numFmtId="37" fontId="3" fillId="2" borderId="38" xfId="1" applyNumberFormat="1" applyFont="1" applyFill="1" applyBorder="1" applyAlignment="1">
      <alignment horizontal="right"/>
    </xf>
    <xf numFmtId="165" fontId="3" fillId="2" borderId="39" xfId="2" applyNumberFormat="1" applyFont="1" applyFill="1" applyBorder="1" applyAlignment="1">
      <alignment horizontal="right"/>
    </xf>
    <xf numFmtId="164" fontId="3" fillId="2" borderId="40" xfId="2" applyNumberFormat="1" applyFont="1" applyFill="1" applyBorder="1" applyAlignment="1">
      <alignment horizontal="right"/>
    </xf>
    <xf numFmtId="165" fontId="3" fillId="2" borderId="41" xfId="2" applyNumberFormat="1" applyFont="1" applyFill="1" applyBorder="1" applyAlignment="1">
      <alignment horizontal="right"/>
    </xf>
    <xf numFmtId="165" fontId="3" fillId="2" borderId="42" xfId="2" applyNumberFormat="1" applyFont="1" applyFill="1" applyBorder="1" applyAlignment="1">
      <alignment horizontal="right"/>
    </xf>
    <xf numFmtId="164" fontId="3" fillId="2" borderId="43" xfId="2" applyNumberFormat="1" applyFont="1" applyFill="1" applyBorder="1" applyAlignment="1">
      <alignment horizontal="right"/>
    </xf>
    <xf numFmtId="164" fontId="3" fillId="2" borderId="44" xfId="2" applyNumberFormat="1" applyFont="1" applyFill="1" applyBorder="1" applyAlignment="1">
      <alignment horizontal="right"/>
    </xf>
    <xf numFmtId="165" fontId="3" fillId="2" borderId="43" xfId="2" applyNumberFormat="1" applyFont="1" applyFill="1" applyBorder="1" applyAlignment="1">
      <alignment horizontal="right"/>
    </xf>
    <xf numFmtId="37" fontId="3" fillId="2" borderId="45" xfId="1" applyNumberFormat="1" applyFont="1" applyFill="1" applyBorder="1" applyAlignment="1">
      <alignment horizontal="right"/>
    </xf>
    <xf numFmtId="165" fontId="3" fillId="2" borderId="44" xfId="2" applyNumberFormat="1" applyFont="1" applyFill="1" applyBorder="1" applyAlignment="1">
      <alignment horizontal="right"/>
    </xf>
    <xf numFmtId="164" fontId="3" fillId="2" borderId="17" xfId="2" applyNumberFormat="1" applyFont="1" applyFill="1" applyBorder="1" applyAlignment="1">
      <alignment horizontal="right"/>
    </xf>
    <xf numFmtId="165" fontId="3" fillId="2" borderId="16" xfId="2" applyNumberFormat="1" applyFont="1" applyFill="1" applyBorder="1" applyAlignment="1">
      <alignment horizontal="right"/>
    </xf>
    <xf numFmtId="165" fontId="3" fillId="2" borderId="46" xfId="2" applyNumberFormat="1" applyFont="1" applyFill="1" applyBorder="1" applyAlignment="1">
      <alignment horizontal="right"/>
    </xf>
    <xf numFmtId="164" fontId="3" fillId="2" borderId="12" xfId="2" applyNumberFormat="1" applyFont="1" applyFill="1" applyBorder="1" applyAlignment="1">
      <alignment horizontal="right"/>
    </xf>
    <xf numFmtId="164" fontId="3" fillId="2" borderId="12" xfId="2" quotePrefix="1" applyNumberFormat="1" applyFont="1" applyFill="1" applyBorder="1" applyAlignment="1">
      <alignment horizontal="right"/>
    </xf>
    <xf numFmtId="164" fontId="3" fillId="2" borderId="21" xfId="2" applyNumberFormat="1" applyFont="1" applyFill="1" applyBorder="1" applyAlignment="1">
      <alignment horizontal="right"/>
    </xf>
    <xf numFmtId="165" fontId="3" fillId="2" borderId="12" xfId="2" applyNumberFormat="1" applyFont="1" applyFill="1" applyBorder="1" applyAlignment="1">
      <alignment horizontal="right"/>
    </xf>
    <xf numFmtId="37" fontId="3" fillId="2" borderId="20" xfId="1" applyNumberFormat="1" applyFont="1" applyFill="1" applyBorder="1" applyAlignment="1">
      <alignment horizontal="right"/>
    </xf>
    <xf numFmtId="165" fontId="3" fillId="2" borderId="21" xfId="2" applyNumberFormat="1" applyFont="1" applyFill="1" applyBorder="1" applyAlignment="1">
      <alignment horizontal="right"/>
    </xf>
    <xf numFmtId="164" fontId="3" fillId="2" borderId="17" xfId="2" quotePrefix="1" applyNumberFormat="1" applyFont="1" applyFill="1" applyBorder="1" applyAlignment="1">
      <alignment horizontal="right"/>
    </xf>
    <xf numFmtId="0" fontId="7" fillId="0" borderId="0" xfId="2" applyFont="1" applyBorder="1" applyAlignment="1">
      <alignment horizontal="left"/>
    </xf>
    <xf numFmtId="0" fontId="20" fillId="0" borderId="0" xfId="1" applyFont="1" applyFill="1"/>
    <xf numFmtId="37" fontId="3" fillId="2" borderId="14" xfId="1" applyNumberFormat="1" applyFont="1" applyFill="1" applyBorder="1" applyAlignment="1">
      <alignment horizontal="right"/>
    </xf>
    <xf numFmtId="165" fontId="3" fillId="2" borderId="15" xfId="2" applyNumberFormat="1" applyFont="1" applyFill="1" applyBorder="1" applyAlignment="1">
      <alignment horizontal="right"/>
    </xf>
    <xf numFmtId="0" fontId="15" fillId="3" borderId="0" xfId="1" applyFont="1" applyFill="1" applyBorder="1"/>
    <xf numFmtId="0" fontId="16" fillId="0" borderId="0" xfId="1" applyFont="1"/>
    <xf numFmtId="0" fontId="16" fillId="0" borderId="0" xfId="2" applyFont="1" applyBorder="1"/>
    <xf numFmtId="0" fontId="16" fillId="0" borderId="0" xfId="1" applyFont="1" applyBorder="1"/>
    <xf numFmtId="0" fontId="19" fillId="0" borderId="0" xfId="0" applyFont="1"/>
    <xf numFmtId="37" fontId="2" fillId="0" borderId="1" xfId="1" applyNumberFormat="1" applyFont="1" applyFill="1" applyBorder="1" applyAlignment="1">
      <alignment horizontal="center" vertical="center" textRotation="90"/>
    </xf>
    <xf numFmtId="37" fontId="2" fillId="0" borderId="0" xfId="1" applyNumberFormat="1" applyFont="1" applyFill="1" applyBorder="1" applyAlignment="1">
      <alignment horizontal="center" vertical="center" textRotation="90"/>
    </xf>
    <xf numFmtId="37" fontId="2" fillId="0" borderId="12" xfId="1" applyNumberFormat="1" applyFont="1" applyFill="1" applyBorder="1" applyAlignment="1">
      <alignment horizontal="center" vertical="center" textRotation="90"/>
    </xf>
    <xf numFmtId="0" fontId="21" fillId="0" borderId="0" xfId="0" applyFont="1" applyAlignment="1">
      <alignment horizontal="center" wrapText="1"/>
    </xf>
    <xf numFmtId="0" fontId="6" fillId="0" borderId="0" xfId="3" applyFont="1" applyFill="1" applyBorder="1" applyAlignment="1">
      <alignment horizontal="left"/>
    </xf>
    <xf numFmtId="0" fontId="6" fillId="0" borderId="12" xfId="3" applyFont="1" applyFill="1" applyBorder="1" applyAlignment="1">
      <alignment horizontal="left"/>
    </xf>
    <xf numFmtId="37" fontId="6" fillId="0" borderId="34" xfId="0" applyNumberFormat="1" applyFont="1" applyBorder="1" applyAlignment="1">
      <alignment horizontal="left"/>
    </xf>
    <xf numFmtId="37" fontId="6" fillId="0" borderId="23" xfId="0" applyNumberFormat="1" applyFont="1" applyBorder="1" applyAlignment="1">
      <alignment horizontal="left"/>
    </xf>
    <xf numFmtId="37" fontId="6" fillId="0" borderId="2" xfId="0" applyNumberFormat="1" applyFont="1" applyBorder="1" applyAlignment="1">
      <alignment horizontal="center"/>
    </xf>
    <xf numFmtId="37" fontId="6" fillId="0" borderId="5" xfId="0" applyNumberFormat="1" applyFont="1" applyBorder="1" applyAlignment="1">
      <alignment horizontal="center"/>
    </xf>
    <xf numFmtId="1" fontId="6" fillId="0" borderId="22" xfId="3" applyNumberFormat="1" applyFont="1" applyFill="1" applyBorder="1" applyAlignment="1">
      <alignment horizontal="center" vertical="center" wrapText="1"/>
    </xf>
    <xf numFmtId="1" fontId="6" fillId="0" borderId="34" xfId="3" applyNumberFormat="1" applyFont="1" applyFill="1" applyBorder="1" applyAlignment="1">
      <alignment horizontal="center" vertical="center" wrapText="1"/>
    </xf>
    <xf numFmtId="1" fontId="6" fillId="0" borderId="55" xfId="3" applyNumberFormat="1" applyFont="1" applyFill="1" applyBorder="1" applyAlignment="1">
      <alignment horizontal="center" vertical="center" wrapText="1"/>
    </xf>
    <xf numFmtId="1" fontId="6" fillId="0" borderId="56" xfId="3" applyNumberFormat="1" applyFont="1" applyFill="1" applyBorder="1" applyAlignment="1">
      <alignment horizontal="center" vertical="center" wrapText="1"/>
    </xf>
    <xf numFmtId="1" fontId="6" fillId="0" borderId="50" xfId="3" applyNumberFormat="1" applyFont="1" applyFill="1" applyBorder="1" applyAlignment="1">
      <alignment horizontal="center" wrapText="1"/>
    </xf>
    <xf numFmtId="1" fontId="6" fillId="0" borderId="51" xfId="3" applyNumberFormat="1" applyFont="1" applyFill="1" applyBorder="1" applyAlignment="1">
      <alignment horizontal="center" wrapText="1"/>
    </xf>
    <xf numFmtId="1" fontId="6" fillId="0" borderId="52" xfId="3" applyNumberFormat="1" applyFont="1" applyFill="1" applyBorder="1" applyAlignment="1">
      <alignment horizontal="center" vertical="center"/>
    </xf>
    <xf numFmtId="1" fontId="6" fillId="0" borderId="53" xfId="3" applyNumberFormat="1" applyFont="1" applyFill="1" applyBorder="1" applyAlignment="1">
      <alignment horizontal="center" vertical="center"/>
    </xf>
    <xf numFmtId="1" fontId="6" fillId="0" borderId="54" xfId="3" applyNumberFormat="1" applyFont="1" applyFill="1" applyBorder="1" applyAlignment="1">
      <alignment horizontal="center" vertical="center"/>
    </xf>
    <xf numFmtId="0" fontId="22" fillId="0" borderId="0" xfId="0" applyFont="1" applyAlignment="1">
      <alignment horizontal="right" wrapText="1"/>
    </xf>
    <xf numFmtId="1" fontId="6" fillId="0" borderId="47" xfId="3" applyNumberFormat="1" applyFont="1" applyFill="1" applyBorder="1" applyAlignment="1">
      <alignment horizontal="center" wrapText="1"/>
    </xf>
    <xf numFmtId="1" fontId="6" fillId="0" borderId="48" xfId="3" applyNumberFormat="1" applyFont="1" applyFill="1" applyBorder="1" applyAlignment="1">
      <alignment horizontal="center" wrapText="1"/>
    </xf>
    <xf numFmtId="1" fontId="6" fillId="0" borderId="49" xfId="3" applyNumberFormat="1" applyFont="1" applyFill="1" applyBorder="1" applyAlignment="1">
      <alignment horizontal="center" wrapText="1"/>
    </xf>
    <xf numFmtId="1" fontId="6" fillId="0" borderId="37" xfId="3" applyNumberFormat="1" applyFont="1" applyFill="1" applyBorder="1" applyAlignment="1">
      <alignment horizontal="center" wrapText="1"/>
    </xf>
    <xf numFmtId="1" fontId="6" fillId="0" borderId="3" xfId="3" applyNumberFormat="1" applyFont="1" applyFill="1" applyBorder="1" applyAlignment="1">
      <alignment horizontal="center" wrapText="1"/>
    </xf>
    <xf numFmtId="1" fontId="6" fillId="0" borderId="36" xfId="3" applyNumberFormat="1" applyFont="1" applyFill="1" applyBorder="1" applyAlignment="1">
      <alignment horizontal="center" wrapText="1"/>
    </xf>
    <xf numFmtId="1" fontId="6" fillId="0" borderId="4" xfId="3" applyNumberFormat="1" applyFont="1" applyFill="1" applyBorder="1" applyAlignment="1">
      <alignment horizontal="center" wrapText="1"/>
    </xf>
    <xf numFmtId="1" fontId="23" fillId="0" borderId="4" xfId="3" applyNumberFormat="1" applyFont="1" applyFill="1" applyBorder="1" applyAlignment="1">
      <alignment horizontal="center" wrapText="1"/>
    </xf>
  </cellXfs>
  <cellStyles count="9">
    <cellStyle name="Followed Hyperlink" xfId="6" builtinId="9" hidden="1"/>
    <cellStyle name="Followed Hyperlink" xfId="8" builtinId="9" hidden="1"/>
    <cellStyle name="Hyperlink" xfId="5" builtinId="8" hidden="1"/>
    <cellStyle name="Hyperlink" xfId="7" builtinId="8" hidden="1"/>
    <cellStyle name="Normal" xfId="0" builtinId="0"/>
    <cellStyle name="Normal 2 2" xfId="1"/>
    <cellStyle name="Normal 3" xfId="2"/>
    <cellStyle name="Normal 6" xfId="3"/>
    <cellStyle name="Normal 9" xfId="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enableFormatConditionsCalculation="0">
    <pageSetUpPr fitToPage="1"/>
  </sheetPr>
  <dimension ref="A1:AR56"/>
  <sheetViews>
    <sheetView showGridLines="0" tabSelected="1"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44"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44" s="39" customFormat="1" ht="15" customHeight="1">
      <c r="A2" s="34"/>
      <c r="B2" s="35" t="str">
        <f>CONCATENATE("Number and percentage of public school students with disabilities receiving ",LOWER(A7), " by gender and race/ethnicity, for state: School Year 2011-12")</f>
        <v>Number and percentage of public school students with disabilities receiving disciplinary actions by gender and race/ethnicity, for state: School Year 2011-12</v>
      </c>
      <c r="C2" s="35"/>
      <c r="D2" s="35"/>
      <c r="E2" s="37"/>
      <c r="F2" s="37"/>
      <c r="G2" s="37"/>
      <c r="H2" s="37"/>
      <c r="I2" s="37"/>
      <c r="J2" s="37"/>
      <c r="K2" s="37"/>
      <c r="L2" s="37"/>
      <c r="M2" s="37"/>
      <c r="N2" s="37"/>
      <c r="O2" s="37"/>
      <c r="P2" s="37"/>
      <c r="Q2" s="37"/>
      <c r="R2" s="37"/>
      <c r="S2" s="37"/>
      <c r="T2" s="37"/>
      <c r="U2" s="38"/>
      <c r="V2" s="38"/>
      <c r="W2" s="37"/>
      <c r="X2" s="37"/>
      <c r="Y2" s="153"/>
    </row>
    <row r="3" spans="1:44" s="33" customFormat="1" ht="15" customHeight="1" thickBot="1">
      <c r="A3" s="28"/>
      <c r="B3" s="40"/>
      <c r="C3" s="40"/>
      <c r="D3" s="40"/>
      <c r="E3" s="41"/>
      <c r="F3" s="41"/>
      <c r="G3" s="41"/>
      <c r="H3" s="41"/>
      <c r="I3" s="41"/>
      <c r="J3" s="41"/>
      <c r="K3" s="41"/>
      <c r="L3" s="41"/>
      <c r="M3" s="41"/>
      <c r="N3" s="41"/>
      <c r="O3" s="41"/>
      <c r="P3" s="41"/>
      <c r="Q3" s="41"/>
      <c r="R3" s="41"/>
      <c r="S3" s="41"/>
      <c r="T3" s="41"/>
      <c r="U3" s="41"/>
      <c r="V3" s="41"/>
      <c r="W3" s="41"/>
      <c r="X3" s="41"/>
      <c r="Y3" s="41"/>
      <c r="Z3" s="32"/>
      <c r="AA3" s="41"/>
      <c r="AB3" s="41"/>
    </row>
    <row r="4" spans="1:44" s="46" customFormat="1" ht="25" customHeight="1">
      <c r="A4" s="45"/>
      <c r="B4" s="166"/>
      <c r="C4" s="168" t="s">
        <v>17</v>
      </c>
      <c r="D4" s="170" t="s">
        <v>0</v>
      </c>
      <c r="E4" s="172" t="s">
        <v>46</v>
      </c>
      <c r="F4" s="173"/>
      <c r="G4" s="172" t="s">
        <v>19</v>
      </c>
      <c r="H4" s="173"/>
      <c r="I4" s="172" t="s">
        <v>47</v>
      </c>
      <c r="J4" s="173"/>
      <c r="K4" s="178" t="s">
        <v>48</v>
      </c>
      <c r="L4" s="179"/>
      <c r="M4" s="179"/>
      <c r="N4" s="179"/>
      <c r="O4" s="179"/>
      <c r="P4" s="179"/>
      <c r="Q4" s="179"/>
      <c r="R4" s="179"/>
      <c r="S4" s="179"/>
      <c r="T4" s="179"/>
      <c r="U4" s="179"/>
      <c r="V4" s="179"/>
      <c r="W4" s="179"/>
      <c r="X4" s="180"/>
      <c r="Y4" s="172" t="s">
        <v>49</v>
      </c>
      <c r="Z4" s="173"/>
      <c r="AA4" s="185" t="s">
        <v>23</v>
      </c>
      <c r="AB4" s="187" t="s">
        <v>24</v>
      </c>
      <c r="AC4" s="165"/>
      <c r="AD4" s="165"/>
      <c r="AE4" s="165"/>
      <c r="AF4" s="165"/>
      <c r="AG4" s="181"/>
    </row>
    <row r="5" spans="1:44" s="46" customFormat="1" ht="25" customHeight="1">
      <c r="A5" s="45"/>
      <c r="B5" s="166"/>
      <c r="C5" s="169"/>
      <c r="D5" s="171"/>
      <c r="E5" s="174"/>
      <c r="F5" s="175"/>
      <c r="G5" s="174"/>
      <c r="H5" s="175"/>
      <c r="I5" s="174"/>
      <c r="J5" s="175"/>
      <c r="K5" s="182" t="s">
        <v>25</v>
      </c>
      <c r="L5" s="183"/>
      <c r="M5" s="184" t="s">
        <v>26</v>
      </c>
      <c r="N5" s="183"/>
      <c r="O5" s="176" t="s">
        <v>27</v>
      </c>
      <c r="P5" s="183"/>
      <c r="Q5" s="176" t="s">
        <v>28</v>
      </c>
      <c r="R5" s="183"/>
      <c r="S5" s="176" t="s">
        <v>29</v>
      </c>
      <c r="T5" s="183"/>
      <c r="U5" s="176" t="s">
        <v>30</v>
      </c>
      <c r="V5" s="183"/>
      <c r="W5" s="176" t="s">
        <v>31</v>
      </c>
      <c r="X5" s="177"/>
      <c r="Y5" s="174"/>
      <c r="Z5" s="175"/>
      <c r="AA5" s="186"/>
      <c r="AB5" s="188"/>
      <c r="AC5" s="165"/>
      <c r="AD5" s="165"/>
      <c r="AE5" s="165"/>
      <c r="AF5" s="165"/>
      <c r="AG5" s="181"/>
    </row>
    <row r="6" spans="1:44" s="46" customFormat="1" ht="15" customHeight="1" thickBot="1">
      <c r="A6" s="45"/>
      <c r="B6" s="16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c r="AC6" s="165"/>
      <c r="AD6" s="165"/>
      <c r="AE6" s="165"/>
      <c r="AF6" s="165"/>
      <c r="AG6" s="181"/>
      <c r="AH6"/>
      <c r="AI6"/>
      <c r="AJ6"/>
      <c r="AK6"/>
      <c r="AL6"/>
      <c r="AM6"/>
      <c r="AN6"/>
      <c r="AO6"/>
      <c r="AP6"/>
      <c r="AQ6"/>
      <c r="AR6"/>
    </row>
    <row r="7" spans="1:44" s="6" customFormat="1" ht="15" customHeight="1">
      <c r="A7" s="1" t="s">
        <v>1</v>
      </c>
      <c r="B7" s="162" t="s">
        <v>16</v>
      </c>
      <c r="C7" s="2"/>
      <c r="D7" s="3" t="s">
        <v>2</v>
      </c>
      <c r="E7" s="67">
        <v>15</v>
      </c>
      <c r="F7" s="68">
        <v>78.947368421052602</v>
      </c>
      <c r="G7" s="67">
        <v>0</v>
      </c>
      <c r="H7" s="68">
        <v>0</v>
      </c>
      <c r="I7" s="67">
        <v>15</v>
      </c>
      <c r="J7" s="68">
        <v>78.947368421052602</v>
      </c>
      <c r="K7" s="69">
        <v>0</v>
      </c>
      <c r="L7" s="70">
        <v>0</v>
      </c>
      <c r="M7" s="97" t="s">
        <v>40</v>
      </c>
      <c r="N7" s="70">
        <v>10.526315789473699</v>
      </c>
      <c r="O7" s="97" t="s">
        <v>40</v>
      </c>
      <c r="P7" s="70">
        <v>10.526315789473699</v>
      </c>
      <c r="Q7" s="97" t="s">
        <v>40</v>
      </c>
      <c r="R7" s="70">
        <v>10.526315789473699</v>
      </c>
      <c r="S7" s="71">
        <v>9</v>
      </c>
      <c r="T7" s="70">
        <v>47.368421052631597</v>
      </c>
      <c r="U7" s="71">
        <v>0</v>
      </c>
      <c r="V7" s="70">
        <v>0</v>
      </c>
      <c r="W7" s="72">
        <v>0</v>
      </c>
      <c r="X7" s="68">
        <v>0</v>
      </c>
      <c r="Y7" s="67">
        <v>5</v>
      </c>
      <c r="Z7" s="73">
        <v>26.315789473684202</v>
      </c>
      <c r="AA7" s="125">
        <v>595</v>
      </c>
      <c r="AB7" s="126">
        <v>98.823529411764696</v>
      </c>
      <c r="AC7" s="154"/>
      <c r="AD7" s="154"/>
      <c r="AE7" s="154"/>
      <c r="AF7" s="154"/>
    </row>
    <row r="8" spans="1:44" s="6" customFormat="1" ht="15" customHeight="1">
      <c r="A8" s="1" t="s">
        <v>1</v>
      </c>
      <c r="B8" s="163" t="s">
        <v>16</v>
      </c>
      <c r="C8" s="7" t="s">
        <v>3</v>
      </c>
      <c r="D8" s="8" t="s">
        <v>4</v>
      </c>
      <c r="E8" s="106">
        <v>4</v>
      </c>
      <c r="F8" s="68">
        <v>21.052631578947398</v>
      </c>
      <c r="G8" s="69">
        <v>0</v>
      </c>
      <c r="H8" s="68">
        <v>0</v>
      </c>
      <c r="I8" s="106">
        <v>4</v>
      </c>
      <c r="J8" s="68">
        <v>21.052631578947398</v>
      </c>
      <c r="K8" s="69">
        <v>0</v>
      </c>
      <c r="L8" s="70">
        <v>0</v>
      </c>
      <c r="M8" s="71">
        <v>0</v>
      </c>
      <c r="N8" s="70">
        <v>0</v>
      </c>
      <c r="O8" s="71">
        <v>0</v>
      </c>
      <c r="P8" s="70">
        <v>0</v>
      </c>
      <c r="Q8" s="97" t="s">
        <v>40</v>
      </c>
      <c r="R8" s="70">
        <v>10.526315789473699</v>
      </c>
      <c r="S8" s="97" t="s">
        <v>40</v>
      </c>
      <c r="T8" s="70">
        <v>10.526315789473699</v>
      </c>
      <c r="U8" s="71">
        <v>0</v>
      </c>
      <c r="V8" s="70">
        <v>0</v>
      </c>
      <c r="W8" s="72">
        <v>0</v>
      </c>
      <c r="X8" s="68">
        <v>0</v>
      </c>
      <c r="Y8" s="69">
        <v>0</v>
      </c>
      <c r="Z8" s="73">
        <v>0</v>
      </c>
      <c r="AA8" s="125">
        <v>595</v>
      </c>
      <c r="AB8" s="126">
        <v>98.823529411764696</v>
      </c>
      <c r="AC8" s="154"/>
      <c r="AD8" s="154"/>
      <c r="AE8" s="154"/>
      <c r="AF8" s="154"/>
    </row>
    <row r="9" spans="1:44" s="6" customFormat="1" ht="15" customHeight="1">
      <c r="A9" s="1" t="s">
        <v>1</v>
      </c>
      <c r="B9" s="163" t="s">
        <v>16</v>
      </c>
      <c r="C9" s="9"/>
      <c r="D9" s="10" t="s">
        <v>5</v>
      </c>
      <c r="E9" s="74">
        <v>19</v>
      </c>
      <c r="F9" s="75">
        <v>100</v>
      </c>
      <c r="G9" s="74">
        <v>0</v>
      </c>
      <c r="H9" s="75">
        <v>0</v>
      </c>
      <c r="I9" s="74">
        <v>19</v>
      </c>
      <c r="J9" s="75">
        <v>100</v>
      </c>
      <c r="K9" s="74">
        <v>0</v>
      </c>
      <c r="L9" s="76">
        <v>0</v>
      </c>
      <c r="M9" s="99" t="s">
        <v>40</v>
      </c>
      <c r="N9" s="76">
        <v>10.526315789473699</v>
      </c>
      <c r="O9" s="99" t="s">
        <v>40</v>
      </c>
      <c r="P9" s="76">
        <v>10.526315789473699</v>
      </c>
      <c r="Q9" s="77">
        <v>4</v>
      </c>
      <c r="R9" s="76">
        <v>21.052631578947398</v>
      </c>
      <c r="S9" s="77">
        <v>11</v>
      </c>
      <c r="T9" s="76">
        <v>57.894736842105303</v>
      </c>
      <c r="U9" s="77">
        <v>0</v>
      </c>
      <c r="V9" s="76">
        <v>0</v>
      </c>
      <c r="W9" s="78">
        <v>0</v>
      </c>
      <c r="X9" s="75">
        <v>0</v>
      </c>
      <c r="Y9" s="74">
        <v>5</v>
      </c>
      <c r="Z9" s="79">
        <v>26.315789473684202</v>
      </c>
      <c r="AA9" s="127">
        <v>595</v>
      </c>
      <c r="AB9" s="128">
        <v>98.823529411764696</v>
      </c>
      <c r="AC9" s="154"/>
      <c r="AD9" s="154"/>
      <c r="AE9" s="154"/>
      <c r="AF9" s="154"/>
    </row>
    <row r="10" spans="1:44" s="6" customFormat="1" ht="15" customHeight="1">
      <c r="A10" s="1" t="s">
        <v>1</v>
      </c>
      <c r="B10" s="163" t="s">
        <v>16</v>
      </c>
      <c r="C10" s="13"/>
      <c r="D10" s="14" t="s">
        <v>2</v>
      </c>
      <c r="E10" s="80">
        <v>1271</v>
      </c>
      <c r="F10" s="81">
        <v>77.264437689969597</v>
      </c>
      <c r="G10" s="80">
        <v>83</v>
      </c>
      <c r="H10" s="81">
        <v>5.0455927051671701</v>
      </c>
      <c r="I10" s="80">
        <v>1188</v>
      </c>
      <c r="J10" s="81">
        <v>72.218844984802402</v>
      </c>
      <c r="K10" s="80">
        <v>10</v>
      </c>
      <c r="L10" s="82">
        <v>0.64977257959714096</v>
      </c>
      <c r="M10" s="102" t="s">
        <v>40</v>
      </c>
      <c r="N10" s="82">
        <v>0.129954515919428</v>
      </c>
      <c r="O10" s="83">
        <v>21</v>
      </c>
      <c r="P10" s="82">
        <v>1.364522417154</v>
      </c>
      <c r="Q10" s="83">
        <v>66</v>
      </c>
      <c r="R10" s="82">
        <v>4.2884990253411299</v>
      </c>
      <c r="S10" s="83">
        <v>1071</v>
      </c>
      <c r="T10" s="82">
        <v>69.590643274853804</v>
      </c>
      <c r="U10" s="102" t="s">
        <v>40</v>
      </c>
      <c r="V10" s="82">
        <v>0.129954515919428</v>
      </c>
      <c r="W10" s="84">
        <v>16</v>
      </c>
      <c r="X10" s="81">
        <v>1.03963612735543</v>
      </c>
      <c r="Y10" s="80">
        <v>22</v>
      </c>
      <c r="Z10" s="85">
        <v>1.33738601823708</v>
      </c>
      <c r="AA10" s="129">
        <v>595</v>
      </c>
      <c r="AB10" s="130">
        <v>98.823529411764696</v>
      </c>
      <c r="AC10" s="154"/>
      <c r="AD10" s="154"/>
      <c r="AE10" s="154"/>
      <c r="AF10" s="154"/>
    </row>
    <row r="11" spans="1:44" s="6" customFormat="1" ht="15" customHeight="1">
      <c r="A11" s="1" t="s">
        <v>1</v>
      </c>
      <c r="B11" s="163" t="s">
        <v>16</v>
      </c>
      <c r="C11" s="13" t="s">
        <v>6</v>
      </c>
      <c r="D11" s="17" t="s">
        <v>4</v>
      </c>
      <c r="E11" s="80">
        <v>374</v>
      </c>
      <c r="F11" s="81">
        <v>22.735562310030399</v>
      </c>
      <c r="G11" s="80">
        <v>23</v>
      </c>
      <c r="H11" s="81">
        <v>1.39817629179331</v>
      </c>
      <c r="I11" s="80">
        <v>351</v>
      </c>
      <c r="J11" s="81">
        <v>21.337386018237101</v>
      </c>
      <c r="K11" s="80">
        <v>6</v>
      </c>
      <c r="L11" s="82">
        <v>0.38986354775828502</v>
      </c>
      <c r="M11" s="102">
        <v>0</v>
      </c>
      <c r="N11" s="82">
        <v>0</v>
      </c>
      <c r="O11" s="83">
        <v>12</v>
      </c>
      <c r="P11" s="82">
        <v>0.77972709551656905</v>
      </c>
      <c r="Q11" s="83">
        <v>12</v>
      </c>
      <c r="R11" s="82">
        <v>0.77972709551656905</v>
      </c>
      <c r="S11" s="83">
        <v>316</v>
      </c>
      <c r="T11" s="82">
        <v>20.532813515269702</v>
      </c>
      <c r="U11" s="83">
        <v>0</v>
      </c>
      <c r="V11" s="82">
        <v>0</v>
      </c>
      <c r="W11" s="84">
        <v>5</v>
      </c>
      <c r="X11" s="81">
        <v>0.32488628979856998</v>
      </c>
      <c r="Y11" s="80">
        <v>5</v>
      </c>
      <c r="Z11" s="85">
        <v>0.303951367781155</v>
      </c>
      <c r="AA11" s="129">
        <v>595</v>
      </c>
      <c r="AB11" s="130">
        <v>98.823529411764696</v>
      </c>
      <c r="AC11" s="154"/>
      <c r="AD11" s="154"/>
      <c r="AE11" s="154"/>
      <c r="AF11" s="154"/>
    </row>
    <row r="12" spans="1:44" s="6" customFormat="1" ht="15" customHeight="1">
      <c r="A12" s="1" t="s">
        <v>1</v>
      </c>
      <c r="B12" s="163" t="s">
        <v>16</v>
      </c>
      <c r="C12" s="18"/>
      <c r="D12" s="19" t="s">
        <v>5</v>
      </c>
      <c r="E12" s="86">
        <v>1645</v>
      </c>
      <c r="F12" s="87">
        <v>100</v>
      </c>
      <c r="G12" s="86">
        <v>106</v>
      </c>
      <c r="H12" s="87">
        <v>6.4437689969604897</v>
      </c>
      <c r="I12" s="86">
        <v>1539</v>
      </c>
      <c r="J12" s="87">
        <v>93.5562310030395</v>
      </c>
      <c r="K12" s="86">
        <v>16</v>
      </c>
      <c r="L12" s="88">
        <v>1.03963612735543</v>
      </c>
      <c r="M12" s="103" t="s">
        <v>40</v>
      </c>
      <c r="N12" s="88">
        <v>0.129954515919428</v>
      </c>
      <c r="O12" s="89">
        <v>33</v>
      </c>
      <c r="P12" s="88">
        <v>2.1442495126705698</v>
      </c>
      <c r="Q12" s="89">
        <v>78</v>
      </c>
      <c r="R12" s="88">
        <v>5.0682261208577</v>
      </c>
      <c r="S12" s="89">
        <v>1387</v>
      </c>
      <c r="T12" s="88">
        <v>90.123456790123498</v>
      </c>
      <c r="U12" s="103" t="s">
        <v>40</v>
      </c>
      <c r="V12" s="88">
        <v>0.129954515919428</v>
      </c>
      <c r="W12" s="90">
        <v>21</v>
      </c>
      <c r="X12" s="87">
        <v>1.364522417154</v>
      </c>
      <c r="Y12" s="86">
        <v>27</v>
      </c>
      <c r="Z12" s="91">
        <v>1.6413373860182401</v>
      </c>
      <c r="AA12" s="131">
        <v>595</v>
      </c>
      <c r="AB12" s="132">
        <v>98.823529411764696</v>
      </c>
      <c r="AC12" s="154"/>
      <c r="AD12" s="154"/>
      <c r="AE12" s="154"/>
      <c r="AF12" s="154"/>
    </row>
    <row r="13" spans="1:44" s="6" customFormat="1" ht="15" customHeight="1">
      <c r="A13" s="1" t="s">
        <v>1</v>
      </c>
      <c r="B13" s="163" t="s">
        <v>16</v>
      </c>
      <c r="C13" s="7"/>
      <c r="D13" s="8" t="s">
        <v>2</v>
      </c>
      <c r="E13" s="69">
        <v>1065</v>
      </c>
      <c r="F13" s="68">
        <v>81.609195402298894</v>
      </c>
      <c r="G13" s="69">
        <v>55</v>
      </c>
      <c r="H13" s="68">
        <v>4.2145593869731801</v>
      </c>
      <c r="I13" s="69">
        <v>1010</v>
      </c>
      <c r="J13" s="68">
        <v>77.394636015325702</v>
      </c>
      <c r="K13" s="69">
        <v>10</v>
      </c>
      <c r="L13" s="70">
        <v>0.80450522928399004</v>
      </c>
      <c r="M13" s="97" t="s">
        <v>40</v>
      </c>
      <c r="N13" s="70">
        <v>0.16090104585679799</v>
      </c>
      <c r="O13" s="71">
        <v>21</v>
      </c>
      <c r="P13" s="70">
        <v>1.6894609814963799</v>
      </c>
      <c r="Q13" s="71">
        <v>50</v>
      </c>
      <c r="R13" s="70">
        <v>4.02252614641995</v>
      </c>
      <c r="S13" s="71">
        <v>913</v>
      </c>
      <c r="T13" s="70">
        <v>73.451327433628293</v>
      </c>
      <c r="U13" s="97" t="s">
        <v>40</v>
      </c>
      <c r="V13" s="70">
        <v>0.16090104585679799</v>
      </c>
      <c r="W13" s="72">
        <v>12</v>
      </c>
      <c r="X13" s="68">
        <v>0.96540627514078803</v>
      </c>
      <c r="Y13" s="69">
        <v>19</v>
      </c>
      <c r="Z13" s="73">
        <v>1.45593869731801</v>
      </c>
      <c r="AA13" s="125">
        <v>595</v>
      </c>
      <c r="AB13" s="126">
        <v>98.823529411764696</v>
      </c>
      <c r="AC13" s="154"/>
      <c r="AD13" s="154"/>
      <c r="AE13" s="154"/>
      <c r="AF13" s="154"/>
    </row>
    <row r="14" spans="1:44" s="6" customFormat="1" ht="15" customHeight="1">
      <c r="A14" s="1" t="s">
        <v>1</v>
      </c>
      <c r="B14" s="163" t="s">
        <v>16</v>
      </c>
      <c r="C14" s="7" t="s">
        <v>7</v>
      </c>
      <c r="D14" s="22" t="s">
        <v>4</v>
      </c>
      <c r="E14" s="69">
        <v>240</v>
      </c>
      <c r="F14" s="68">
        <v>18.390804597701099</v>
      </c>
      <c r="G14" s="69">
        <v>7</v>
      </c>
      <c r="H14" s="68">
        <v>0.53639846743295005</v>
      </c>
      <c r="I14" s="69">
        <v>233</v>
      </c>
      <c r="J14" s="68">
        <v>17.854406130268199</v>
      </c>
      <c r="K14" s="106" t="s">
        <v>40</v>
      </c>
      <c r="L14" s="70">
        <v>0.16090104585679799</v>
      </c>
      <c r="M14" s="97" t="s">
        <v>40</v>
      </c>
      <c r="N14" s="70">
        <v>0.16090104585679799</v>
      </c>
      <c r="O14" s="71">
        <v>6</v>
      </c>
      <c r="P14" s="70">
        <v>0.48270313757039401</v>
      </c>
      <c r="Q14" s="71">
        <v>10</v>
      </c>
      <c r="R14" s="70">
        <v>0.80450522928399004</v>
      </c>
      <c r="S14" s="71">
        <v>211</v>
      </c>
      <c r="T14" s="70">
        <v>16.975060337892199</v>
      </c>
      <c r="U14" s="71">
        <v>0</v>
      </c>
      <c r="V14" s="70">
        <v>0</v>
      </c>
      <c r="W14" s="98" t="s">
        <v>40</v>
      </c>
      <c r="X14" s="68">
        <v>0.16090104585679799</v>
      </c>
      <c r="Y14" s="69">
        <v>5</v>
      </c>
      <c r="Z14" s="73">
        <v>0.38314176245210702</v>
      </c>
      <c r="AA14" s="125">
        <v>595</v>
      </c>
      <c r="AB14" s="126">
        <v>98.823529411764696</v>
      </c>
      <c r="AC14" s="154"/>
      <c r="AD14" s="154"/>
      <c r="AE14" s="154"/>
      <c r="AF14" s="154"/>
    </row>
    <row r="15" spans="1:44" s="6" customFormat="1" ht="15" customHeight="1">
      <c r="A15" s="1" t="s">
        <v>1</v>
      </c>
      <c r="B15" s="163" t="s">
        <v>16</v>
      </c>
      <c r="C15" s="9"/>
      <c r="D15" s="10" t="s">
        <v>5</v>
      </c>
      <c r="E15" s="74">
        <v>1305</v>
      </c>
      <c r="F15" s="75">
        <v>100</v>
      </c>
      <c r="G15" s="74">
        <v>62</v>
      </c>
      <c r="H15" s="75">
        <v>4.7509578544061304</v>
      </c>
      <c r="I15" s="74">
        <v>1243</v>
      </c>
      <c r="J15" s="75">
        <v>95.249042145593904</v>
      </c>
      <c r="K15" s="74">
        <v>12</v>
      </c>
      <c r="L15" s="76">
        <v>0.96540627514078803</v>
      </c>
      <c r="M15" s="77">
        <v>4</v>
      </c>
      <c r="N15" s="76">
        <v>0.32180209171359597</v>
      </c>
      <c r="O15" s="77">
        <v>27</v>
      </c>
      <c r="P15" s="76">
        <v>2.1721641190667702</v>
      </c>
      <c r="Q15" s="77">
        <v>60</v>
      </c>
      <c r="R15" s="76">
        <v>4.8270313757039398</v>
      </c>
      <c r="S15" s="77">
        <v>1124</v>
      </c>
      <c r="T15" s="76">
        <v>90.426387771520496</v>
      </c>
      <c r="U15" s="99" t="s">
        <v>40</v>
      </c>
      <c r="V15" s="76">
        <v>0.16090104585679799</v>
      </c>
      <c r="W15" s="78">
        <v>14</v>
      </c>
      <c r="X15" s="75">
        <v>1.12630732099759</v>
      </c>
      <c r="Y15" s="74">
        <v>24</v>
      </c>
      <c r="Z15" s="79">
        <v>1.83908045977011</v>
      </c>
      <c r="AA15" s="127">
        <v>595</v>
      </c>
      <c r="AB15" s="128">
        <v>98.823529411764696</v>
      </c>
      <c r="AC15" s="154"/>
      <c r="AD15" s="154"/>
      <c r="AE15" s="154"/>
      <c r="AF15" s="154"/>
    </row>
    <row r="16" spans="1:44" s="6" customFormat="1" ht="15" customHeight="1">
      <c r="A16" s="1" t="s">
        <v>1</v>
      </c>
      <c r="B16" s="163" t="s">
        <v>16</v>
      </c>
      <c r="C16" s="13"/>
      <c r="D16" s="14" t="s">
        <v>2</v>
      </c>
      <c r="E16" s="80">
        <v>972</v>
      </c>
      <c r="F16" s="81">
        <v>80.6639004149378</v>
      </c>
      <c r="G16" s="80">
        <v>32</v>
      </c>
      <c r="H16" s="81">
        <v>2.6556016597510399</v>
      </c>
      <c r="I16" s="80">
        <v>940</v>
      </c>
      <c r="J16" s="81">
        <v>78.008298755186701</v>
      </c>
      <c r="K16" s="80">
        <v>8</v>
      </c>
      <c r="L16" s="82">
        <v>0.68787618228718805</v>
      </c>
      <c r="M16" s="83">
        <v>4</v>
      </c>
      <c r="N16" s="82">
        <v>0.34393809114359403</v>
      </c>
      <c r="O16" s="83">
        <v>17</v>
      </c>
      <c r="P16" s="82">
        <v>1.4617368873602801</v>
      </c>
      <c r="Q16" s="83">
        <v>47</v>
      </c>
      <c r="R16" s="82">
        <v>4.0412725709372301</v>
      </c>
      <c r="S16" s="83">
        <v>852</v>
      </c>
      <c r="T16" s="82">
        <v>73.2588134135856</v>
      </c>
      <c r="U16" s="83">
        <v>0</v>
      </c>
      <c r="V16" s="82">
        <v>0</v>
      </c>
      <c r="W16" s="84">
        <v>12</v>
      </c>
      <c r="X16" s="81">
        <v>1.03181427343078</v>
      </c>
      <c r="Y16" s="80">
        <v>19</v>
      </c>
      <c r="Z16" s="85">
        <v>1.5767634854771799</v>
      </c>
      <c r="AA16" s="129">
        <v>595</v>
      </c>
      <c r="AB16" s="130">
        <v>98.823529411764696</v>
      </c>
      <c r="AC16" s="154"/>
      <c r="AD16" s="154"/>
      <c r="AE16" s="154"/>
      <c r="AF16" s="154"/>
    </row>
    <row r="17" spans="1:32" s="6" customFormat="1" ht="15" customHeight="1">
      <c r="A17" s="1" t="s">
        <v>1</v>
      </c>
      <c r="B17" s="163" t="s">
        <v>16</v>
      </c>
      <c r="C17" s="13" t="s">
        <v>8</v>
      </c>
      <c r="D17" s="17" t="s">
        <v>4</v>
      </c>
      <c r="E17" s="80">
        <v>233</v>
      </c>
      <c r="F17" s="81">
        <v>19.3360995850622</v>
      </c>
      <c r="G17" s="101">
        <v>10</v>
      </c>
      <c r="H17" s="81">
        <v>0.829875518672199</v>
      </c>
      <c r="I17" s="80">
        <v>223</v>
      </c>
      <c r="J17" s="81">
        <v>18.506224066390001</v>
      </c>
      <c r="K17" s="80">
        <v>4</v>
      </c>
      <c r="L17" s="82">
        <v>0.34393809114359403</v>
      </c>
      <c r="M17" s="83">
        <v>0</v>
      </c>
      <c r="N17" s="82">
        <v>0</v>
      </c>
      <c r="O17" s="83">
        <v>7</v>
      </c>
      <c r="P17" s="82">
        <v>0.60189165950128998</v>
      </c>
      <c r="Q17" s="83">
        <v>12</v>
      </c>
      <c r="R17" s="82">
        <v>1.03181427343078</v>
      </c>
      <c r="S17" s="83">
        <v>196</v>
      </c>
      <c r="T17" s="82">
        <v>16.852966466036101</v>
      </c>
      <c r="U17" s="83">
        <v>0</v>
      </c>
      <c r="V17" s="82">
        <v>0</v>
      </c>
      <c r="W17" s="84">
        <v>4</v>
      </c>
      <c r="X17" s="81">
        <v>0.34393809114359403</v>
      </c>
      <c r="Y17" s="80">
        <v>4</v>
      </c>
      <c r="Z17" s="85">
        <v>0.33195020746887999</v>
      </c>
      <c r="AA17" s="129">
        <v>595</v>
      </c>
      <c r="AB17" s="130">
        <v>98.823529411764696</v>
      </c>
      <c r="AC17" s="154"/>
      <c r="AD17" s="154"/>
      <c r="AE17" s="154"/>
      <c r="AF17" s="154"/>
    </row>
    <row r="18" spans="1:32" s="6" customFormat="1" ht="15" customHeight="1">
      <c r="A18" s="1" t="s">
        <v>1</v>
      </c>
      <c r="B18" s="163" t="s">
        <v>16</v>
      </c>
      <c r="C18" s="18"/>
      <c r="D18" s="19" t="s">
        <v>5</v>
      </c>
      <c r="E18" s="86">
        <v>1205</v>
      </c>
      <c r="F18" s="87">
        <v>100</v>
      </c>
      <c r="G18" s="86">
        <v>42</v>
      </c>
      <c r="H18" s="87">
        <v>3.4854771784232401</v>
      </c>
      <c r="I18" s="86">
        <v>1163</v>
      </c>
      <c r="J18" s="87">
        <v>96.514522821576804</v>
      </c>
      <c r="K18" s="86">
        <v>12</v>
      </c>
      <c r="L18" s="88">
        <v>1.03181427343078</v>
      </c>
      <c r="M18" s="89">
        <v>4</v>
      </c>
      <c r="N18" s="88">
        <v>0.34393809114359403</v>
      </c>
      <c r="O18" s="89">
        <v>24</v>
      </c>
      <c r="P18" s="88">
        <v>2.0636285468615601</v>
      </c>
      <c r="Q18" s="89">
        <v>59</v>
      </c>
      <c r="R18" s="88">
        <v>5.0730868443680102</v>
      </c>
      <c r="S18" s="89">
        <v>1048</v>
      </c>
      <c r="T18" s="88">
        <v>90.111779879621693</v>
      </c>
      <c r="U18" s="89">
        <v>0</v>
      </c>
      <c r="V18" s="88">
        <v>0</v>
      </c>
      <c r="W18" s="90">
        <v>16</v>
      </c>
      <c r="X18" s="87">
        <v>1.3757523645743801</v>
      </c>
      <c r="Y18" s="86">
        <v>23</v>
      </c>
      <c r="Z18" s="91">
        <v>1.90871369294606</v>
      </c>
      <c r="AA18" s="131">
        <v>595</v>
      </c>
      <c r="AB18" s="132">
        <v>98.823529411764696</v>
      </c>
      <c r="AC18" s="154"/>
      <c r="AD18" s="154"/>
      <c r="AE18" s="154"/>
      <c r="AF18" s="154"/>
    </row>
    <row r="19" spans="1:32" s="6" customFormat="1" ht="15" customHeight="1">
      <c r="A19" s="1" t="s">
        <v>1</v>
      </c>
      <c r="B19" s="163" t="s">
        <v>16</v>
      </c>
      <c r="C19" s="7"/>
      <c r="D19" s="8" t="s">
        <v>2</v>
      </c>
      <c r="E19" s="69">
        <v>2035</v>
      </c>
      <c r="F19" s="68">
        <v>80.978909669717495</v>
      </c>
      <c r="G19" s="69">
        <v>87</v>
      </c>
      <c r="H19" s="68">
        <v>3.4619976124154399</v>
      </c>
      <c r="I19" s="69">
        <v>1948</v>
      </c>
      <c r="J19" s="68">
        <v>77.516912057301994</v>
      </c>
      <c r="K19" s="69">
        <v>18</v>
      </c>
      <c r="L19" s="70">
        <v>0.74750830564784099</v>
      </c>
      <c r="M19" s="71">
        <v>6</v>
      </c>
      <c r="N19" s="70">
        <v>0.249169435215947</v>
      </c>
      <c r="O19" s="71">
        <v>39</v>
      </c>
      <c r="P19" s="70">
        <v>1.6196013289036499</v>
      </c>
      <c r="Q19" s="71">
        <v>98</v>
      </c>
      <c r="R19" s="70">
        <v>4.0697674418604697</v>
      </c>
      <c r="S19" s="71">
        <v>1761</v>
      </c>
      <c r="T19" s="70">
        <v>73.131229235880397</v>
      </c>
      <c r="U19" s="97" t="s">
        <v>40</v>
      </c>
      <c r="V19" s="70">
        <v>8.3056478405315604E-2</v>
      </c>
      <c r="W19" s="72">
        <v>24</v>
      </c>
      <c r="X19" s="68">
        <v>0.99667774086378702</v>
      </c>
      <c r="Y19" s="69">
        <v>37</v>
      </c>
      <c r="Z19" s="73">
        <v>1.4723438121766801</v>
      </c>
      <c r="AA19" s="125">
        <v>595</v>
      </c>
      <c r="AB19" s="126">
        <v>98.823529411764696</v>
      </c>
      <c r="AC19" s="154"/>
      <c r="AD19" s="154"/>
      <c r="AE19" s="154"/>
      <c r="AF19" s="154"/>
    </row>
    <row r="20" spans="1:32" s="6" customFormat="1" ht="15" customHeight="1">
      <c r="A20" s="1" t="s">
        <v>1</v>
      </c>
      <c r="B20" s="163" t="s">
        <v>16</v>
      </c>
      <c r="C20" s="7" t="s">
        <v>9</v>
      </c>
      <c r="D20" s="22" t="s">
        <v>4</v>
      </c>
      <c r="E20" s="69">
        <v>478</v>
      </c>
      <c r="F20" s="68">
        <v>19.021090330282501</v>
      </c>
      <c r="G20" s="69">
        <v>18</v>
      </c>
      <c r="H20" s="68">
        <v>0.71627536808595305</v>
      </c>
      <c r="I20" s="69">
        <v>460</v>
      </c>
      <c r="J20" s="68">
        <v>18.304814962196598</v>
      </c>
      <c r="K20" s="69">
        <v>7</v>
      </c>
      <c r="L20" s="70">
        <v>0.290697674418605</v>
      </c>
      <c r="M20" s="97" t="s">
        <v>40</v>
      </c>
      <c r="N20" s="70">
        <v>8.3056478405315604E-2</v>
      </c>
      <c r="O20" s="71">
        <v>13</v>
      </c>
      <c r="P20" s="70">
        <v>0.53986710963455198</v>
      </c>
      <c r="Q20" s="71">
        <v>22</v>
      </c>
      <c r="R20" s="70">
        <v>0.91362126245847197</v>
      </c>
      <c r="S20" s="71">
        <v>409</v>
      </c>
      <c r="T20" s="70">
        <v>16.985049833887</v>
      </c>
      <c r="U20" s="71">
        <v>0</v>
      </c>
      <c r="V20" s="70">
        <v>0</v>
      </c>
      <c r="W20" s="72">
        <v>7</v>
      </c>
      <c r="X20" s="68">
        <v>0.290697674418605</v>
      </c>
      <c r="Y20" s="69">
        <v>9</v>
      </c>
      <c r="Z20" s="73">
        <v>0.35813768404297702</v>
      </c>
      <c r="AA20" s="125">
        <v>595</v>
      </c>
      <c r="AB20" s="126">
        <v>98.823529411764696</v>
      </c>
      <c r="AC20" s="154"/>
      <c r="AD20" s="154"/>
      <c r="AE20" s="154"/>
      <c r="AF20" s="154"/>
    </row>
    <row r="21" spans="1:32" s="6" customFormat="1" ht="15" customHeight="1">
      <c r="A21" s="1" t="s">
        <v>1</v>
      </c>
      <c r="B21" s="163" t="s">
        <v>16</v>
      </c>
      <c r="C21" s="9"/>
      <c r="D21" s="10" t="s">
        <v>5</v>
      </c>
      <c r="E21" s="74">
        <v>2513</v>
      </c>
      <c r="F21" s="75">
        <v>100</v>
      </c>
      <c r="G21" s="74">
        <v>105</v>
      </c>
      <c r="H21" s="75">
        <v>4.1782729805013901</v>
      </c>
      <c r="I21" s="74">
        <v>2408</v>
      </c>
      <c r="J21" s="75">
        <v>95.821727019498596</v>
      </c>
      <c r="K21" s="74">
        <v>25</v>
      </c>
      <c r="L21" s="76">
        <v>1.03820598006645</v>
      </c>
      <c r="M21" s="77">
        <v>8</v>
      </c>
      <c r="N21" s="76">
        <v>0.33222591362126203</v>
      </c>
      <c r="O21" s="77">
        <v>52</v>
      </c>
      <c r="P21" s="76">
        <v>2.1594684385382101</v>
      </c>
      <c r="Q21" s="77">
        <v>120</v>
      </c>
      <c r="R21" s="76">
        <v>4.9833887043189398</v>
      </c>
      <c r="S21" s="77">
        <v>2170</v>
      </c>
      <c r="T21" s="76">
        <v>90.116279069767401</v>
      </c>
      <c r="U21" s="99" t="s">
        <v>40</v>
      </c>
      <c r="V21" s="76">
        <v>8.3056478405315604E-2</v>
      </c>
      <c r="W21" s="78">
        <v>31</v>
      </c>
      <c r="X21" s="75">
        <v>1.28737541528239</v>
      </c>
      <c r="Y21" s="74">
        <v>46</v>
      </c>
      <c r="Z21" s="79">
        <v>1.8304814962196601</v>
      </c>
      <c r="AA21" s="127">
        <v>595</v>
      </c>
      <c r="AB21" s="128">
        <v>98.823529411764696</v>
      </c>
      <c r="AC21" s="154"/>
      <c r="AD21" s="154"/>
      <c r="AE21" s="154"/>
      <c r="AF21" s="154"/>
    </row>
    <row r="22" spans="1:32" s="6" customFormat="1" ht="15" customHeight="1">
      <c r="A22" s="1" t="s">
        <v>1</v>
      </c>
      <c r="B22" s="163" t="s">
        <v>16</v>
      </c>
      <c r="C22" s="13"/>
      <c r="D22" s="14" t="s">
        <v>2</v>
      </c>
      <c r="E22" s="80">
        <v>19</v>
      </c>
      <c r="F22" s="81">
        <v>82.608695652173907</v>
      </c>
      <c r="G22" s="101" t="s">
        <v>40</v>
      </c>
      <c r="H22" s="81">
        <v>8.6956521739130395</v>
      </c>
      <c r="I22" s="80">
        <v>17</v>
      </c>
      <c r="J22" s="81">
        <v>73.913043478260903</v>
      </c>
      <c r="K22" s="101">
        <v>0</v>
      </c>
      <c r="L22" s="82">
        <v>0</v>
      </c>
      <c r="M22" s="83">
        <v>0</v>
      </c>
      <c r="N22" s="82">
        <v>0</v>
      </c>
      <c r="O22" s="102" t="s">
        <v>40</v>
      </c>
      <c r="P22" s="82">
        <v>9.5238095238095202</v>
      </c>
      <c r="Q22" s="102" t="s">
        <v>40</v>
      </c>
      <c r="R22" s="82">
        <v>9.5238095238095202</v>
      </c>
      <c r="S22" s="83">
        <v>13</v>
      </c>
      <c r="T22" s="82">
        <v>61.904761904761898</v>
      </c>
      <c r="U22" s="83">
        <v>0</v>
      </c>
      <c r="V22" s="82">
        <v>0</v>
      </c>
      <c r="W22" s="104">
        <v>0</v>
      </c>
      <c r="X22" s="81">
        <v>0</v>
      </c>
      <c r="Y22" s="101" t="s">
        <v>40</v>
      </c>
      <c r="Z22" s="85">
        <v>8.6956521739130395</v>
      </c>
      <c r="AA22" s="129">
        <v>595</v>
      </c>
      <c r="AB22" s="130">
        <v>98.823529411764696</v>
      </c>
      <c r="AC22" s="154"/>
      <c r="AD22" s="154"/>
      <c r="AE22" s="154"/>
      <c r="AF22" s="154"/>
    </row>
    <row r="23" spans="1:32" s="6" customFormat="1" ht="15" customHeight="1">
      <c r="A23" s="1" t="s">
        <v>1</v>
      </c>
      <c r="B23" s="163" t="s">
        <v>16</v>
      </c>
      <c r="C23" s="13" t="s">
        <v>10</v>
      </c>
      <c r="D23" s="17" t="s">
        <v>4</v>
      </c>
      <c r="E23" s="80">
        <v>4</v>
      </c>
      <c r="F23" s="81">
        <v>17.3913043478261</v>
      </c>
      <c r="G23" s="80">
        <v>0</v>
      </c>
      <c r="H23" s="81">
        <v>0</v>
      </c>
      <c r="I23" s="80">
        <v>4</v>
      </c>
      <c r="J23" s="81">
        <v>17.3913043478261</v>
      </c>
      <c r="K23" s="80">
        <v>0</v>
      </c>
      <c r="L23" s="82">
        <v>0</v>
      </c>
      <c r="M23" s="83">
        <v>0</v>
      </c>
      <c r="N23" s="82">
        <v>0</v>
      </c>
      <c r="O23" s="83">
        <v>0</v>
      </c>
      <c r="P23" s="82">
        <v>0</v>
      </c>
      <c r="Q23" s="102" t="s">
        <v>40</v>
      </c>
      <c r="R23" s="82">
        <v>9.5238095238095202</v>
      </c>
      <c r="S23" s="102" t="s">
        <v>40</v>
      </c>
      <c r="T23" s="82">
        <v>9.5238095238095202</v>
      </c>
      <c r="U23" s="83">
        <v>0</v>
      </c>
      <c r="V23" s="82">
        <v>0</v>
      </c>
      <c r="W23" s="84">
        <v>0</v>
      </c>
      <c r="X23" s="81">
        <v>0</v>
      </c>
      <c r="Y23" s="101">
        <v>0</v>
      </c>
      <c r="Z23" s="85">
        <v>0</v>
      </c>
      <c r="AA23" s="129">
        <v>595</v>
      </c>
      <c r="AB23" s="130">
        <v>98.823529411764696</v>
      </c>
      <c r="AC23" s="154"/>
      <c r="AD23" s="154"/>
      <c r="AE23" s="154"/>
      <c r="AF23" s="154"/>
    </row>
    <row r="24" spans="1:32" s="6" customFormat="1" ht="15" customHeight="1">
      <c r="A24" s="1" t="s">
        <v>1</v>
      </c>
      <c r="B24" s="163" t="s">
        <v>16</v>
      </c>
      <c r="C24" s="18"/>
      <c r="D24" s="19" t="s">
        <v>5</v>
      </c>
      <c r="E24" s="86">
        <v>23</v>
      </c>
      <c r="F24" s="87">
        <v>100</v>
      </c>
      <c r="G24" s="108" t="s">
        <v>40</v>
      </c>
      <c r="H24" s="87">
        <v>8.6956521739130395</v>
      </c>
      <c r="I24" s="86">
        <v>21</v>
      </c>
      <c r="J24" s="87">
        <v>91.304347826086996</v>
      </c>
      <c r="K24" s="86">
        <v>0</v>
      </c>
      <c r="L24" s="88">
        <v>0</v>
      </c>
      <c r="M24" s="89">
        <v>0</v>
      </c>
      <c r="N24" s="88">
        <v>0</v>
      </c>
      <c r="O24" s="103" t="s">
        <v>40</v>
      </c>
      <c r="P24" s="88">
        <v>9.5238095238095202</v>
      </c>
      <c r="Q24" s="89">
        <v>4</v>
      </c>
      <c r="R24" s="88">
        <v>19.047619047619001</v>
      </c>
      <c r="S24" s="89">
        <v>15</v>
      </c>
      <c r="T24" s="88">
        <v>71.428571428571402</v>
      </c>
      <c r="U24" s="89">
        <v>0</v>
      </c>
      <c r="V24" s="88">
        <v>0</v>
      </c>
      <c r="W24" s="105">
        <v>0</v>
      </c>
      <c r="X24" s="87">
        <v>0</v>
      </c>
      <c r="Y24" s="108" t="s">
        <v>40</v>
      </c>
      <c r="Z24" s="91">
        <v>8.6956521739130395</v>
      </c>
      <c r="AA24" s="131">
        <v>595</v>
      </c>
      <c r="AB24" s="132">
        <v>98.823529411764696</v>
      </c>
      <c r="AC24" s="154"/>
      <c r="AD24" s="154"/>
      <c r="AE24" s="154"/>
      <c r="AF24" s="154"/>
    </row>
    <row r="25" spans="1:32" s="6" customFormat="1" ht="15" customHeight="1">
      <c r="A25" s="1" t="s">
        <v>1</v>
      </c>
      <c r="B25" s="163" t="s">
        <v>16</v>
      </c>
      <c r="C25" s="7"/>
      <c r="D25" s="8" t="s">
        <v>2</v>
      </c>
      <c r="E25" s="69">
        <v>7</v>
      </c>
      <c r="F25" s="68">
        <v>100</v>
      </c>
      <c r="G25" s="69">
        <v>0</v>
      </c>
      <c r="H25" s="68">
        <v>0</v>
      </c>
      <c r="I25" s="69">
        <v>7</v>
      </c>
      <c r="J25" s="68">
        <v>100</v>
      </c>
      <c r="K25" s="69">
        <v>0</v>
      </c>
      <c r="L25" s="70">
        <v>0</v>
      </c>
      <c r="M25" s="71">
        <v>0</v>
      </c>
      <c r="N25" s="70">
        <v>0</v>
      </c>
      <c r="O25" s="71">
        <v>0</v>
      </c>
      <c r="P25" s="70">
        <v>0</v>
      </c>
      <c r="Q25" s="71">
        <v>0</v>
      </c>
      <c r="R25" s="70">
        <v>0</v>
      </c>
      <c r="S25" s="71">
        <v>7</v>
      </c>
      <c r="T25" s="70">
        <v>100</v>
      </c>
      <c r="U25" s="71">
        <v>0</v>
      </c>
      <c r="V25" s="70">
        <v>0</v>
      </c>
      <c r="W25" s="72">
        <v>0</v>
      </c>
      <c r="X25" s="68">
        <v>0</v>
      </c>
      <c r="Y25" s="69">
        <v>0</v>
      </c>
      <c r="Z25" s="73">
        <v>0</v>
      </c>
      <c r="AA25" s="125">
        <v>595</v>
      </c>
      <c r="AB25" s="126">
        <v>98.823529411764696</v>
      </c>
      <c r="AC25" s="154"/>
      <c r="AD25" s="154"/>
      <c r="AE25" s="154"/>
      <c r="AF25" s="154"/>
    </row>
    <row r="26" spans="1:32" s="6" customFormat="1" ht="15" customHeight="1">
      <c r="A26" s="1" t="s">
        <v>1</v>
      </c>
      <c r="B26" s="163" t="s">
        <v>16</v>
      </c>
      <c r="C26" s="7" t="s">
        <v>11</v>
      </c>
      <c r="D26" s="22" t="s">
        <v>4</v>
      </c>
      <c r="E26" s="69">
        <v>0</v>
      </c>
      <c r="F26" s="68">
        <v>0</v>
      </c>
      <c r="G26" s="69">
        <v>0</v>
      </c>
      <c r="H26" s="68">
        <v>0</v>
      </c>
      <c r="I26" s="69">
        <v>0</v>
      </c>
      <c r="J26" s="68">
        <v>0</v>
      </c>
      <c r="K26" s="69">
        <v>0</v>
      </c>
      <c r="L26" s="70">
        <v>0</v>
      </c>
      <c r="M26" s="71">
        <v>0</v>
      </c>
      <c r="N26" s="70">
        <v>0</v>
      </c>
      <c r="O26" s="71">
        <v>0</v>
      </c>
      <c r="P26" s="70">
        <v>0</v>
      </c>
      <c r="Q26" s="71">
        <v>0</v>
      </c>
      <c r="R26" s="70">
        <v>0</v>
      </c>
      <c r="S26" s="71">
        <v>0</v>
      </c>
      <c r="T26" s="70">
        <v>0</v>
      </c>
      <c r="U26" s="71">
        <v>0</v>
      </c>
      <c r="V26" s="70">
        <v>0</v>
      </c>
      <c r="W26" s="72">
        <v>0</v>
      </c>
      <c r="X26" s="68">
        <v>0</v>
      </c>
      <c r="Y26" s="69">
        <v>0</v>
      </c>
      <c r="Z26" s="73">
        <v>0</v>
      </c>
      <c r="AA26" s="125">
        <v>595</v>
      </c>
      <c r="AB26" s="126">
        <v>98.823529411764696</v>
      </c>
      <c r="AC26" s="154"/>
      <c r="AD26" s="154"/>
      <c r="AE26" s="154"/>
      <c r="AF26" s="154"/>
    </row>
    <row r="27" spans="1:32" s="6" customFormat="1" ht="15" customHeight="1">
      <c r="A27" s="1" t="s">
        <v>1</v>
      </c>
      <c r="B27" s="163" t="s">
        <v>16</v>
      </c>
      <c r="C27" s="9"/>
      <c r="D27" s="10" t="s">
        <v>5</v>
      </c>
      <c r="E27" s="74">
        <v>7</v>
      </c>
      <c r="F27" s="75">
        <v>100</v>
      </c>
      <c r="G27" s="74">
        <v>0</v>
      </c>
      <c r="H27" s="75">
        <v>0</v>
      </c>
      <c r="I27" s="74">
        <v>7</v>
      </c>
      <c r="J27" s="75">
        <v>100</v>
      </c>
      <c r="K27" s="74">
        <v>0</v>
      </c>
      <c r="L27" s="76">
        <v>0</v>
      </c>
      <c r="M27" s="77">
        <v>0</v>
      </c>
      <c r="N27" s="76">
        <v>0</v>
      </c>
      <c r="O27" s="77">
        <v>0</v>
      </c>
      <c r="P27" s="76">
        <v>0</v>
      </c>
      <c r="Q27" s="77">
        <v>0</v>
      </c>
      <c r="R27" s="76">
        <v>0</v>
      </c>
      <c r="S27" s="77">
        <v>7</v>
      </c>
      <c r="T27" s="76">
        <v>100</v>
      </c>
      <c r="U27" s="77">
        <v>0</v>
      </c>
      <c r="V27" s="76">
        <v>0</v>
      </c>
      <c r="W27" s="78">
        <v>0</v>
      </c>
      <c r="X27" s="75">
        <v>0</v>
      </c>
      <c r="Y27" s="74">
        <v>0</v>
      </c>
      <c r="Z27" s="79">
        <v>0</v>
      </c>
      <c r="AA27" s="127">
        <v>595</v>
      </c>
      <c r="AB27" s="128">
        <v>98.823529411764696</v>
      </c>
      <c r="AC27" s="154"/>
      <c r="AD27" s="154"/>
      <c r="AE27" s="154"/>
      <c r="AF27" s="154"/>
    </row>
    <row r="28" spans="1:32" s="6" customFormat="1" ht="15" customHeight="1">
      <c r="A28" s="1" t="s">
        <v>1</v>
      </c>
      <c r="B28" s="163" t="s">
        <v>16</v>
      </c>
      <c r="C28" s="13"/>
      <c r="D28" s="14" t="s">
        <v>2</v>
      </c>
      <c r="E28" s="80">
        <v>26</v>
      </c>
      <c r="F28" s="81">
        <v>86.6666666666667</v>
      </c>
      <c r="G28" s="101" t="s">
        <v>40</v>
      </c>
      <c r="H28" s="81">
        <v>6.6666666666666696</v>
      </c>
      <c r="I28" s="80">
        <v>24</v>
      </c>
      <c r="J28" s="81">
        <v>80</v>
      </c>
      <c r="K28" s="80">
        <v>0</v>
      </c>
      <c r="L28" s="82">
        <v>0</v>
      </c>
      <c r="M28" s="83">
        <v>0</v>
      </c>
      <c r="N28" s="82">
        <v>0</v>
      </c>
      <c r="O28" s="102" t="s">
        <v>40</v>
      </c>
      <c r="P28" s="82">
        <v>7.1428571428571397</v>
      </c>
      <c r="Q28" s="102" t="s">
        <v>40</v>
      </c>
      <c r="R28" s="82">
        <v>7.1428571428571397</v>
      </c>
      <c r="S28" s="83">
        <v>20</v>
      </c>
      <c r="T28" s="82">
        <v>71.428571428571402</v>
      </c>
      <c r="U28" s="83">
        <v>0</v>
      </c>
      <c r="V28" s="82">
        <v>0</v>
      </c>
      <c r="W28" s="104">
        <v>0</v>
      </c>
      <c r="X28" s="81">
        <v>0</v>
      </c>
      <c r="Y28" s="101" t="s">
        <v>40</v>
      </c>
      <c r="Z28" s="85">
        <v>6.6666666666666696</v>
      </c>
      <c r="AA28" s="129">
        <v>595</v>
      </c>
      <c r="AB28" s="130">
        <v>98.823529411764696</v>
      </c>
      <c r="AC28" s="154"/>
      <c r="AD28" s="154"/>
      <c r="AE28" s="154"/>
      <c r="AF28" s="154"/>
    </row>
    <row r="29" spans="1:32" s="6" customFormat="1" ht="15" customHeight="1">
      <c r="A29" s="1" t="s">
        <v>1</v>
      </c>
      <c r="B29" s="163" t="s">
        <v>16</v>
      </c>
      <c r="C29" s="13" t="s">
        <v>12</v>
      </c>
      <c r="D29" s="17" t="s">
        <v>4</v>
      </c>
      <c r="E29" s="80">
        <v>4</v>
      </c>
      <c r="F29" s="81">
        <v>13.3333333333333</v>
      </c>
      <c r="G29" s="80">
        <v>0</v>
      </c>
      <c r="H29" s="81">
        <v>0</v>
      </c>
      <c r="I29" s="80">
        <v>4</v>
      </c>
      <c r="J29" s="81">
        <v>13.3333333333333</v>
      </c>
      <c r="K29" s="80">
        <v>0</v>
      </c>
      <c r="L29" s="82">
        <v>0</v>
      </c>
      <c r="M29" s="83">
        <v>0</v>
      </c>
      <c r="N29" s="82">
        <v>0</v>
      </c>
      <c r="O29" s="83">
        <v>0</v>
      </c>
      <c r="P29" s="82">
        <v>0</v>
      </c>
      <c r="Q29" s="102" t="s">
        <v>40</v>
      </c>
      <c r="R29" s="82">
        <v>7.1428571428571397</v>
      </c>
      <c r="S29" s="102" t="s">
        <v>40</v>
      </c>
      <c r="T29" s="82">
        <v>7.1428571428571397</v>
      </c>
      <c r="U29" s="83">
        <v>0</v>
      </c>
      <c r="V29" s="82">
        <v>0</v>
      </c>
      <c r="W29" s="84">
        <v>0</v>
      </c>
      <c r="X29" s="81">
        <v>0</v>
      </c>
      <c r="Y29" s="101">
        <v>0</v>
      </c>
      <c r="Z29" s="85">
        <v>0</v>
      </c>
      <c r="AA29" s="129">
        <v>595</v>
      </c>
      <c r="AB29" s="130">
        <v>98.823529411764696</v>
      </c>
      <c r="AC29" s="154"/>
      <c r="AD29" s="154"/>
      <c r="AE29" s="154"/>
      <c r="AF29" s="154"/>
    </row>
    <row r="30" spans="1:32" s="6" customFormat="1" ht="15" customHeight="1">
      <c r="A30" s="1" t="s">
        <v>1</v>
      </c>
      <c r="B30" s="163" t="s">
        <v>16</v>
      </c>
      <c r="C30" s="18"/>
      <c r="D30" s="19" t="s">
        <v>5</v>
      </c>
      <c r="E30" s="86">
        <v>30</v>
      </c>
      <c r="F30" s="87">
        <v>100</v>
      </c>
      <c r="G30" s="108" t="s">
        <v>40</v>
      </c>
      <c r="H30" s="87">
        <v>6.6666666666666696</v>
      </c>
      <c r="I30" s="86">
        <v>28</v>
      </c>
      <c r="J30" s="87">
        <v>93.3333333333333</v>
      </c>
      <c r="K30" s="86">
        <v>0</v>
      </c>
      <c r="L30" s="88">
        <v>0</v>
      </c>
      <c r="M30" s="89">
        <v>0</v>
      </c>
      <c r="N30" s="88">
        <v>0</v>
      </c>
      <c r="O30" s="103" t="s">
        <v>40</v>
      </c>
      <c r="P30" s="88">
        <v>7.1428571428571397</v>
      </c>
      <c r="Q30" s="89">
        <v>4</v>
      </c>
      <c r="R30" s="88">
        <v>14.285714285714301</v>
      </c>
      <c r="S30" s="89">
        <v>22</v>
      </c>
      <c r="T30" s="88">
        <v>78.571428571428598</v>
      </c>
      <c r="U30" s="89">
        <v>0</v>
      </c>
      <c r="V30" s="88">
        <v>0</v>
      </c>
      <c r="W30" s="105">
        <v>0</v>
      </c>
      <c r="X30" s="87">
        <v>0</v>
      </c>
      <c r="Y30" s="108" t="s">
        <v>40</v>
      </c>
      <c r="Z30" s="91">
        <v>6.6666666666666696</v>
      </c>
      <c r="AA30" s="131">
        <v>595</v>
      </c>
      <c r="AB30" s="132">
        <v>98.823529411764696</v>
      </c>
      <c r="AC30" s="154"/>
      <c r="AD30" s="154"/>
      <c r="AE30" s="154"/>
      <c r="AF30" s="154"/>
    </row>
    <row r="31" spans="1:32" s="6" customFormat="1" ht="15" customHeight="1">
      <c r="A31" s="1" t="s">
        <v>1</v>
      </c>
      <c r="B31" s="163" t="s">
        <v>16</v>
      </c>
      <c r="C31" s="7"/>
      <c r="D31" s="23" t="s">
        <v>2</v>
      </c>
      <c r="E31" s="69">
        <v>8</v>
      </c>
      <c r="F31" s="68">
        <v>80</v>
      </c>
      <c r="G31" s="106" t="s">
        <v>40</v>
      </c>
      <c r="H31" s="68">
        <v>20</v>
      </c>
      <c r="I31" s="69">
        <v>6</v>
      </c>
      <c r="J31" s="68">
        <v>60</v>
      </c>
      <c r="K31" s="69">
        <v>0</v>
      </c>
      <c r="L31" s="70">
        <v>0</v>
      </c>
      <c r="M31" s="71">
        <v>0</v>
      </c>
      <c r="N31" s="70">
        <v>0</v>
      </c>
      <c r="O31" s="71">
        <v>0</v>
      </c>
      <c r="P31" s="70">
        <v>0</v>
      </c>
      <c r="Q31" s="97" t="s">
        <v>40</v>
      </c>
      <c r="R31" s="70">
        <v>25</v>
      </c>
      <c r="S31" s="71">
        <v>4</v>
      </c>
      <c r="T31" s="70">
        <v>50</v>
      </c>
      <c r="U31" s="71">
        <v>0</v>
      </c>
      <c r="V31" s="70">
        <v>0</v>
      </c>
      <c r="W31" s="72">
        <v>0</v>
      </c>
      <c r="X31" s="68">
        <v>0</v>
      </c>
      <c r="Y31" s="69">
        <v>0</v>
      </c>
      <c r="Z31" s="73">
        <v>0</v>
      </c>
      <c r="AA31" s="125">
        <v>595</v>
      </c>
      <c r="AB31" s="126">
        <v>98.823529411764696</v>
      </c>
      <c r="AC31" s="154"/>
      <c r="AD31" s="154"/>
      <c r="AE31" s="154"/>
      <c r="AF31" s="154"/>
    </row>
    <row r="32" spans="1:32" s="6" customFormat="1" ht="15" customHeight="1">
      <c r="A32" s="1" t="s">
        <v>1</v>
      </c>
      <c r="B32" s="163" t="s">
        <v>16</v>
      </c>
      <c r="C32" s="7" t="s">
        <v>13</v>
      </c>
      <c r="D32" s="22" t="s">
        <v>4</v>
      </c>
      <c r="E32" s="106" t="s">
        <v>40</v>
      </c>
      <c r="F32" s="68">
        <v>20</v>
      </c>
      <c r="G32" s="69">
        <v>0</v>
      </c>
      <c r="H32" s="68">
        <v>0</v>
      </c>
      <c r="I32" s="106" t="s">
        <v>40</v>
      </c>
      <c r="J32" s="68">
        <v>20</v>
      </c>
      <c r="K32" s="69">
        <v>0</v>
      </c>
      <c r="L32" s="70">
        <v>0</v>
      </c>
      <c r="M32" s="71">
        <v>0</v>
      </c>
      <c r="N32" s="70">
        <v>0</v>
      </c>
      <c r="O32" s="71">
        <v>0</v>
      </c>
      <c r="P32" s="70">
        <v>0</v>
      </c>
      <c r="Q32" s="71">
        <v>0</v>
      </c>
      <c r="R32" s="70">
        <v>0</v>
      </c>
      <c r="S32" s="97" t="s">
        <v>40</v>
      </c>
      <c r="T32" s="70">
        <v>25</v>
      </c>
      <c r="U32" s="71">
        <v>0</v>
      </c>
      <c r="V32" s="70">
        <v>0</v>
      </c>
      <c r="W32" s="72">
        <v>0</v>
      </c>
      <c r="X32" s="68">
        <v>0</v>
      </c>
      <c r="Y32" s="69">
        <v>0</v>
      </c>
      <c r="Z32" s="73">
        <v>0</v>
      </c>
      <c r="AA32" s="125">
        <v>595</v>
      </c>
      <c r="AB32" s="126">
        <v>98.823529411764696</v>
      </c>
      <c r="AC32" s="154"/>
      <c r="AD32" s="154"/>
      <c r="AE32" s="154"/>
      <c r="AF32" s="154"/>
    </row>
    <row r="33" spans="1:32" s="6" customFormat="1" ht="15" customHeight="1">
      <c r="A33" s="1" t="s">
        <v>1</v>
      </c>
      <c r="B33" s="163" t="s">
        <v>16</v>
      </c>
      <c r="C33" s="9"/>
      <c r="D33" s="10" t="s">
        <v>5</v>
      </c>
      <c r="E33" s="74">
        <v>10</v>
      </c>
      <c r="F33" s="75">
        <v>100</v>
      </c>
      <c r="G33" s="107" t="s">
        <v>40</v>
      </c>
      <c r="H33" s="75">
        <v>20</v>
      </c>
      <c r="I33" s="74">
        <v>8</v>
      </c>
      <c r="J33" s="75">
        <v>80</v>
      </c>
      <c r="K33" s="74">
        <v>0</v>
      </c>
      <c r="L33" s="76">
        <v>0</v>
      </c>
      <c r="M33" s="77">
        <v>0</v>
      </c>
      <c r="N33" s="76">
        <v>0</v>
      </c>
      <c r="O33" s="77">
        <v>0</v>
      </c>
      <c r="P33" s="76">
        <v>0</v>
      </c>
      <c r="Q33" s="99" t="s">
        <v>40</v>
      </c>
      <c r="R33" s="76">
        <v>25</v>
      </c>
      <c r="S33" s="77">
        <v>6</v>
      </c>
      <c r="T33" s="76">
        <v>75</v>
      </c>
      <c r="U33" s="77">
        <v>0</v>
      </c>
      <c r="V33" s="76">
        <v>0</v>
      </c>
      <c r="W33" s="78">
        <v>0</v>
      </c>
      <c r="X33" s="75">
        <v>0</v>
      </c>
      <c r="Y33" s="74">
        <v>0</v>
      </c>
      <c r="Z33" s="79">
        <v>0</v>
      </c>
      <c r="AA33" s="127">
        <v>595</v>
      </c>
      <c r="AB33" s="128">
        <v>98.823529411764696</v>
      </c>
      <c r="AC33" s="154"/>
      <c r="AD33" s="154"/>
      <c r="AE33" s="154"/>
      <c r="AF33" s="154"/>
    </row>
    <row r="34" spans="1:32" s="6" customFormat="1" ht="15" customHeight="1">
      <c r="A34" s="1" t="s">
        <v>1</v>
      </c>
      <c r="B34" s="163" t="s">
        <v>16</v>
      </c>
      <c r="C34" s="13"/>
      <c r="D34" s="14" t="s">
        <v>2</v>
      </c>
      <c r="E34" s="80">
        <v>175</v>
      </c>
      <c r="F34" s="81">
        <v>78.125</v>
      </c>
      <c r="G34" s="80">
        <v>11</v>
      </c>
      <c r="H34" s="81">
        <v>4.91071428571429</v>
      </c>
      <c r="I34" s="80">
        <v>164</v>
      </c>
      <c r="J34" s="81">
        <v>73.214285714285694</v>
      </c>
      <c r="K34" s="101" t="s">
        <v>40</v>
      </c>
      <c r="L34" s="82">
        <v>0.94786729857819896</v>
      </c>
      <c r="M34" s="102" t="s">
        <v>40</v>
      </c>
      <c r="N34" s="82">
        <v>0.94786729857819896</v>
      </c>
      <c r="O34" s="102" t="s">
        <v>40</v>
      </c>
      <c r="P34" s="82">
        <v>0.94786729857819896</v>
      </c>
      <c r="Q34" s="83">
        <v>12</v>
      </c>
      <c r="R34" s="82">
        <v>5.68720379146919</v>
      </c>
      <c r="S34" s="83">
        <v>142</v>
      </c>
      <c r="T34" s="82">
        <v>67.298578199052102</v>
      </c>
      <c r="U34" s="102" t="s">
        <v>40</v>
      </c>
      <c r="V34" s="82">
        <v>0.94786729857819896</v>
      </c>
      <c r="W34" s="104" t="s">
        <v>40</v>
      </c>
      <c r="X34" s="81">
        <v>0.94786729857819896</v>
      </c>
      <c r="Y34" s="80">
        <v>7</v>
      </c>
      <c r="Z34" s="85">
        <v>3.125</v>
      </c>
      <c r="AA34" s="129">
        <v>595</v>
      </c>
      <c r="AB34" s="130">
        <v>98.823529411764696</v>
      </c>
      <c r="AC34" s="154"/>
      <c r="AD34" s="154"/>
      <c r="AE34" s="154"/>
      <c r="AF34" s="154"/>
    </row>
    <row r="35" spans="1:32" s="6" customFormat="1" ht="15" customHeight="1">
      <c r="A35" s="1" t="s">
        <v>1</v>
      </c>
      <c r="B35" s="163" t="s">
        <v>16</v>
      </c>
      <c r="C35" s="13" t="s">
        <v>14</v>
      </c>
      <c r="D35" s="17" t="s">
        <v>4</v>
      </c>
      <c r="E35" s="80">
        <v>49</v>
      </c>
      <c r="F35" s="81">
        <v>21.875</v>
      </c>
      <c r="G35" s="101" t="s">
        <v>40</v>
      </c>
      <c r="H35" s="81">
        <v>0.89285714285714302</v>
      </c>
      <c r="I35" s="80">
        <v>47</v>
      </c>
      <c r="J35" s="81">
        <v>20.9821428571429</v>
      </c>
      <c r="K35" s="101" t="s">
        <v>40</v>
      </c>
      <c r="L35" s="82">
        <v>0.94786729857819896</v>
      </c>
      <c r="M35" s="83">
        <v>0</v>
      </c>
      <c r="N35" s="82">
        <v>0</v>
      </c>
      <c r="O35" s="83">
        <v>0</v>
      </c>
      <c r="P35" s="82">
        <v>0</v>
      </c>
      <c r="Q35" s="102" t="s">
        <v>40</v>
      </c>
      <c r="R35" s="82">
        <v>0.94786729857819896</v>
      </c>
      <c r="S35" s="83">
        <v>43</v>
      </c>
      <c r="T35" s="82">
        <v>20.3791469194313</v>
      </c>
      <c r="U35" s="83">
        <v>0</v>
      </c>
      <c r="V35" s="82">
        <v>0</v>
      </c>
      <c r="W35" s="84">
        <v>0</v>
      </c>
      <c r="X35" s="81">
        <v>0</v>
      </c>
      <c r="Y35" s="101" t="s">
        <v>40</v>
      </c>
      <c r="Z35" s="85">
        <v>0.89285714285714302</v>
      </c>
      <c r="AA35" s="129">
        <v>595</v>
      </c>
      <c r="AB35" s="130">
        <v>98.823529411764696</v>
      </c>
      <c r="AC35" s="154"/>
      <c r="AD35" s="154"/>
      <c r="AE35" s="154"/>
      <c r="AF35" s="154"/>
    </row>
    <row r="36" spans="1:32" s="6" customFormat="1" ht="15" customHeight="1">
      <c r="A36" s="1" t="s">
        <v>1</v>
      </c>
      <c r="B36" s="163" t="s">
        <v>16</v>
      </c>
      <c r="C36" s="18"/>
      <c r="D36" s="19" t="s">
        <v>5</v>
      </c>
      <c r="E36" s="86">
        <v>224</v>
      </c>
      <c r="F36" s="87">
        <v>100</v>
      </c>
      <c r="G36" s="86">
        <v>13</v>
      </c>
      <c r="H36" s="87">
        <v>5.8035714285714297</v>
      </c>
      <c r="I36" s="86">
        <v>211</v>
      </c>
      <c r="J36" s="87">
        <v>94.196428571428598</v>
      </c>
      <c r="K36" s="86">
        <v>4</v>
      </c>
      <c r="L36" s="88">
        <v>1.8957345971563999</v>
      </c>
      <c r="M36" s="103" t="s">
        <v>40</v>
      </c>
      <c r="N36" s="88">
        <v>0.94786729857819896</v>
      </c>
      <c r="O36" s="103" t="s">
        <v>40</v>
      </c>
      <c r="P36" s="88">
        <v>0.94786729857819896</v>
      </c>
      <c r="Q36" s="89">
        <v>14</v>
      </c>
      <c r="R36" s="88">
        <v>6.6350710900473899</v>
      </c>
      <c r="S36" s="89">
        <v>185</v>
      </c>
      <c r="T36" s="88">
        <v>87.677725118483394</v>
      </c>
      <c r="U36" s="103" t="s">
        <v>40</v>
      </c>
      <c r="V36" s="88">
        <v>0.94786729857819896</v>
      </c>
      <c r="W36" s="105" t="s">
        <v>40</v>
      </c>
      <c r="X36" s="87">
        <v>0.94786729857819896</v>
      </c>
      <c r="Y36" s="86">
        <v>9</v>
      </c>
      <c r="Z36" s="91">
        <v>4.0178571428571397</v>
      </c>
      <c r="AA36" s="131">
        <v>595</v>
      </c>
      <c r="AB36" s="132">
        <v>98.823529411764696</v>
      </c>
      <c r="AC36" s="154"/>
      <c r="AD36" s="154"/>
      <c r="AE36" s="154"/>
      <c r="AF36" s="154"/>
    </row>
    <row r="37" spans="1:32" s="6" customFormat="1" ht="15" customHeight="1">
      <c r="A37" s="1" t="s">
        <v>1</v>
      </c>
      <c r="B37" s="163" t="s">
        <v>16</v>
      </c>
      <c r="C37" s="7"/>
      <c r="D37" s="8" t="s">
        <v>2</v>
      </c>
      <c r="E37" s="69">
        <v>28</v>
      </c>
      <c r="F37" s="68">
        <v>87.5</v>
      </c>
      <c r="G37" s="106" t="s">
        <v>40</v>
      </c>
      <c r="H37" s="68">
        <v>6.25</v>
      </c>
      <c r="I37" s="69">
        <v>26</v>
      </c>
      <c r="J37" s="68">
        <v>81.25</v>
      </c>
      <c r="K37" s="69">
        <v>0</v>
      </c>
      <c r="L37" s="70">
        <v>0</v>
      </c>
      <c r="M37" s="71">
        <v>0</v>
      </c>
      <c r="N37" s="70">
        <v>0</v>
      </c>
      <c r="O37" s="71">
        <v>0</v>
      </c>
      <c r="P37" s="70">
        <v>0</v>
      </c>
      <c r="Q37" s="71">
        <v>0</v>
      </c>
      <c r="R37" s="70">
        <v>0</v>
      </c>
      <c r="S37" s="71">
        <v>24</v>
      </c>
      <c r="T37" s="70">
        <v>85.714285714285694</v>
      </c>
      <c r="U37" s="71">
        <v>0</v>
      </c>
      <c r="V37" s="70">
        <v>0</v>
      </c>
      <c r="W37" s="98" t="s">
        <v>40</v>
      </c>
      <c r="X37" s="68">
        <v>7.1428571428571397</v>
      </c>
      <c r="Y37" s="69">
        <v>0</v>
      </c>
      <c r="Z37" s="73">
        <v>0</v>
      </c>
      <c r="AA37" s="125">
        <v>595</v>
      </c>
      <c r="AB37" s="126">
        <v>98.823529411764696</v>
      </c>
      <c r="AC37" s="154"/>
      <c r="AD37" s="154"/>
      <c r="AE37" s="154"/>
      <c r="AF37" s="154"/>
    </row>
    <row r="38" spans="1:32" s="6" customFormat="1" ht="15" customHeight="1">
      <c r="A38" s="1" t="s">
        <v>1</v>
      </c>
      <c r="B38" s="163" t="s">
        <v>16</v>
      </c>
      <c r="C38" s="7" t="s">
        <v>15</v>
      </c>
      <c r="D38" s="22" t="s">
        <v>4</v>
      </c>
      <c r="E38" s="69">
        <v>4</v>
      </c>
      <c r="F38" s="68">
        <v>12.5</v>
      </c>
      <c r="G38" s="106" t="s">
        <v>40</v>
      </c>
      <c r="H38" s="68">
        <v>6.25</v>
      </c>
      <c r="I38" s="106" t="s">
        <v>40</v>
      </c>
      <c r="J38" s="68">
        <v>6.25</v>
      </c>
      <c r="K38" s="69">
        <v>0</v>
      </c>
      <c r="L38" s="70">
        <v>0</v>
      </c>
      <c r="M38" s="71">
        <v>0</v>
      </c>
      <c r="N38" s="70">
        <v>0</v>
      </c>
      <c r="O38" s="71">
        <v>0</v>
      </c>
      <c r="P38" s="70">
        <v>0</v>
      </c>
      <c r="Q38" s="71">
        <v>0</v>
      </c>
      <c r="R38" s="70">
        <v>0</v>
      </c>
      <c r="S38" s="97" t="s">
        <v>40</v>
      </c>
      <c r="T38" s="70">
        <v>7.1428571428571397</v>
      </c>
      <c r="U38" s="71">
        <v>0</v>
      </c>
      <c r="V38" s="70">
        <v>0</v>
      </c>
      <c r="W38" s="72">
        <v>0</v>
      </c>
      <c r="X38" s="68">
        <v>0</v>
      </c>
      <c r="Y38" s="69">
        <v>0</v>
      </c>
      <c r="Z38" s="73">
        <v>0</v>
      </c>
      <c r="AA38" s="125">
        <v>595</v>
      </c>
      <c r="AB38" s="126">
        <v>98.823529411764696</v>
      </c>
      <c r="AC38" s="154"/>
      <c r="AD38" s="154"/>
      <c r="AE38" s="154"/>
      <c r="AF38" s="154"/>
    </row>
    <row r="39" spans="1:32" s="6" customFormat="1" ht="15" customHeight="1" thickBot="1">
      <c r="A39" s="1" t="s">
        <v>1</v>
      </c>
      <c r="B39" s="164" t="s">
        <v>16</v>
      </c>
      <c r="C39" s="24"/>
      <c r="D39" s="25" t="s">
        <v>5</v>
      </c>
      <c r="E39" s="92">
        <v>32</v>
      </c>
      <c r="F39" s="93">
        <v>100</v>
      </c>
      <c r="G39" s="92">
        <v>4</v>
      </c>
      <c r="H39" s="93">
        <v>12.5</v>
      </c>
      <c r="I39" s="92">
        <v>28</v>
      </c>
      <c r="J39" s="93">
        <v>87.5</v>
      </c>
      <c r="K39" s="92">
        <v>0</v>
      </c>
      <c r="L39" s="94">
        <v>0</v>
      </c>
      <c r="M39" s="95">
        <v>0</v>
      </c>
      <c r="N39" s="94">
        <v>0</v>
      </c>
      <c r="O39" s="95">
        <v>0</v>
      </c>
      <c r="P39" s="94">
        <v>0</v>
      </c>
      <c r="Q39" s="95">
        <v>0</v>
      </c>
      <c r="R39" s="94">
        <v>0</v>
      </c>
      <c r="S39" s="95">
        <v>26</v>
      </c>
      <c r="T39" s="94">
        <v>92.857142857142904</v>
      </c>
      <c r="U39" s="95">
        <v>0</v>
      </c>
      <c r="V39" s="94">
        <v>0</v>
      </c>
      <c r="W39" s="112" t="s">
        <v>40</v>
      </c>
      <c r="X39" s="93">
        <v>7.1428571428571397</v>
      </c>
      <c r="Y39" s="92">
        <v>0</v>
      </c>
      <c r="Z39" s="96">
        <v>0</v>
      </c>
      <c r="AA39" s="155">
        <v>595</v>
      </c>
      <c r="AB39" s="156">
        <v>98.823529411764696</v>
      </c>
      <c r="AC39" s="154"/>
      <c r="AD39" s="154"/>
      <c r="AE39" s="154"/>
      <c r="AF39" s="154"/>
    </row>
    <row r="40" spans="1:32"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32" s="6" customFormat="1" ht="15" customHeight="1">
      <c r="A41" s="60"/>
      <c r="B41" s="56" t="s">
        <v>50</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32" s="6" customFormat="1" ht="15" customHeight="1">
      <c r="A42" s="60"/>
      <c r="B42" s="61" t="s">
        <v>51</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32" s="6" customFormat="1" ht="15" customHeight="1">
      <c r="A43" s="60"/>
      <c r="B43" s="61" t="s">
        <v>52</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32" s="6" customFormat="1" ht="15" customHeight="1">
      <c r="A44" s="60"/>
      <c r="B44" s="61" t="str">
        <f>CONCATENATE("NOTE: Table reads:  Of all ",E48," public school students with disabilities who received corporal punishment, ",G48," (",TEXT(H9,"0.0"),"%) were served solely under Section 504 and ", I48," (",TEXT(J9,"0.0"),"%) were served under IDEA.")</f>
        <v>NOTE: Table reads:  Of all 19 public school students with disabilities who received corporal punishment, 0 (0.0%) were served solely under Section 504 and 19 (100.0%) were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32" s="6" customFormat="1" ht="15" customHeight="1">
      <c r="A45" s="60"/>
      <c r="B45" s="61" t="str">
        <f>CONCATENATE("            Table reads:  Of all ",I48," public school students with disabilities served under IDEA who received corporal punishment, ",K48," (",TEXT(L9,"0.0"),"%) were American Indian or Alaska Native.")</f>
        <v xml:space="preserve">            Table reads:  Of all 19 public school students with disabilities served under IDEA who received corporal punishment, 0 (0.0%)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32" s="6" customFormat="1" ht="15" customHeight="1">
      <c r="A46" s="60"/>
      <c r="B46" s="61" t="s">
        <v>38</v>
      </c>
      <c r="D46" s="61"/>
      <c r="E46" s="58"/>
      <c r="F46" s="58"/>
      <c r="G46" s="58"/>
      <c r="H46" s="58"/>
      <c r="I46" s="58"/>
      <c r="J46" s="58"/>
      <c r="K46" s="57"/>
      <c r="L46" s="57"/>
      <c r="M46" s="57"/>
      <c r="N46" s="57"/>
      <c r="O46" s="57"/>
      <c r="P46" s="57"/>
      <c r="Q46" s="57"/>
      <c r="R46" s="57"/>
      <c r="S46" s="57"/>
      <c r="T46" s="57"/>
      <c r="U46" s="57"/>
      <c r="V46" s="57"/>
      <c r="W46" s="57"/>
      <c r="X46" s="57"/>
      <c r="Y46" s="58"/>
      <c r="Z46" s="58"/>
      <c r="AA46" s="57"/>
      <c r="AB46" s="57"/>
    </row>
    <row r="47" spans="1:32" s="64" customFormat="1" ht="14" customHeight="1">
      <c r="A47" s="60"/>
      <c r="B47" s="59" t="s">
        <v>53</v>
      </c>
      <c r="C47" s="6"/>
      <c r="D47" s="6"/>
      <c r="E47" s="62"/>
      <c r="F47" s="62"/>
      <c r="G47" s="62"/>
      <c r="H47" s="62"/>
      <c r="I47" s="62"/>
      <c r="J47" s="62"/>
      <c r="K47" s="63"/>
      <c r="L47" s="63"/>
      <c r="M47" s="63"/>
      <c r="N47" s="63"/>
      <c r="O47" s="63"/>
      <c r="P47" s="63"/>
      <c r="Q47" s="63"/>
      <c r="R47" s="63"/>
      <c r="S47" s="63"/>
      <c r="T47" s="63"/>
      <c r="U47" s="63"/>
      <c r="V47" s="63"/>
      <c r="W47" s="63"/>
      <c r="X47" s="63"/>
      <c r="Y47" s="62"/>
      <c r="Z47" s="157"/>
      <c r="AA47" s="63"/>
      <c r="AB47" s="63"/>
    </row>
    <row r="48" spans="1:32" s="113" customFormat="1">
      <c r="E48" s="113" t="str">
        <f>IF(ISTEXT(E9),LEFT(E9,3),TEXT(E9,"#,##0"))</f>
        <v>19</v>
      </c>
      <c r="G48" s="113" t="str">
        <f>IF(ISTEXT(G9),LEFT(G9,3),TEXT(G9,"#,##0"))</f>
        <v>0</v>
      </c>
      <c r="I48" s="113" t="str">
        <f>IF(ISTEXT(I9),LEFT(I9,3),TEXT(I9,"#,##0"))</f>
        <v>19</v>
      </c>
      <c r="K48" s="113" t="str">
        <f>IF(ISTEXT(K9),LEFT(K9,3),TEXT(K9,"#,##0"))</f>
        <v>0</v>
      </c>
      <c r="M48" s="113" t="str">
        <f>IF(ISTEXT(M9),LEFT(M9,3),TEXT(M9,"#,##0"))</f>
        <v>1-3</v>
      </c>
    </row>
    <row r="49" spans="2:28" s="158" customFormat="1" ht="15" customHeight="1">
      <c r="B49" s="28"/>
      <c r="C49" s="28"/>
      <c r="D49" s="28"/>
      <c r="E49" s="28"/>
      <c r="F49" s="28"/>
      <c r="G49" s="28"/>
      <c r="H49" s="28"/>
      <c r="I49" s="28"/>
      <c r="J49" s="28"/>
      <c r="K49" s="28"/>
      <c r="L49" s="28"/>
      <c r="M49" s="28"/>
      <c r="N49" s="28"/>
      <c r="O49" s="28"/>
      <c r="P49" s="28"/>
      <c r="Q49" s="28"/>
      <c r="R49" s="28"/>
      <c r="S49" s="28"/>
      <c r="T49" s="28"/>
      <c r="U49" s="28"/>
      <c r="V49" s="28"/>
      <c r="W49" s="28"/>
      <c r="X49" s="28"/>
      <c r="Y49" s="159"/>
      <c r="Z49" s="160"/>
      <c r="AA49" s="28"/>
      <c r="AB49" s="28"/>
    </row>
    <row r="50" spans="2:28" s="158" customFormat="1" ht="15" customHeight="1">
      <c r="B50" s="28"/>
      <c r="C50" s="28"/>
      <c r="D50" s="28"/>
      <c r="E50" s="28"/>
      <c r="F50" s="28"/>
      <c r="G50" s="28"/>
      <c r="H50" s="28"/>
      <c r="I50" s="28"/>
      <c r="J50" s="28"/>
      <c r="K50" s="28"/>
      <c r="L50" s="28"/>
      <c r="M50" s="28"/>
      <c r="N50" s="28"/>
      <c r="O50" s="28"/>
      <c r="P50" s="28"/>
      <c r="Q50" s="28"/>
      <c r="R50" s="28"/>
      <c r="S50" s="28"/>
      <c r="T50" s="28"/>
      <c r="U50" s="28"/>
      <c r="V50" s="28"/>
      <c r="W50" s="28"/>
      <c r="X50" s="28"/>
      <c r="Y50" s="159"/>
      <c r="Z50" s="160"/>
      <c r="AA50" s="28"/>
      <c r="AB50" s="28"/>
    </row>
    <row r="51" spans="2:28" s="161" customFormat="1"/>
    <row r="52" spans="2:28" s="161" customFormat="1"/>
    <row r="53" spans="2:28" s="161" customFormat="1"/>
    <row r="54" spans="2:28" s="161" customFormat="1"/>
    <row r="55" spans="2:28" s="161" customFormat="1"/>
    <row r="56" spans="2:28" s="161" customFormat="1"/>
  </sheetData>
  <mergeCells count="23">
    <mergeCell ref="AG4:AG6"/>
    <mergeCell ref="K5:L5"/>
    <mergeCell ref="M5:N5"/>
    <mergeCell ref="O5:P5"/>
    <mergeCell ref="Q5:R5"/>
    <mergeCell ref="S5:T5"/>
    <mergeCell ref="U5:V5"/>
    <mergeCell ref="AA4:AA5"/>
    <mergeCell ref="AB4:AB5"/>
    <mergeCell ref="AC4:AC6"/>
    <mergeCell ref="B7:B39"/>
    <mergeCell ref="AE4:AE6"/>
    <mergeCell ref="AF4:AF6"/>
    <mergeCell ref="AD4:AD6"/>
    <mergeCell ref="B4:B6"/>
    <mergeCell ref="C4:C5"/>
    <mergeCell ref="D4:D5"/>
    <mergeCell ref="E4:F5"/>
    <mergeCell ref="G4:H5"/>
    <mergeCell ref="I4:J5"/>
    <mergeCell ref="W5:X5"/>
    <mergeCell ref="K4:X4"/>
    <mergeCell ref="Y4:Z5"/>
  </mergeCells>
  <printOptions horizontalCentered="1"/>
  <pageMargins left="0.5" right="0.5" top="0.75" bottom="0.75" header="0.3" footer="0.3"/>
  <pageSetup paperSize="3" scale="71"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enableFormatConditionsCalculation="0">
    <pageSetUpPr fitToPage="1"/>
  </sheetPr>
  <dimension ref="A1:X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4" s="33" customFormat="1" ht="15" customHeight="1">
      <c r="A1" s="28"/>
      <c r="B1" s="29"/>
      <c r="C1" s="6"/>
      <c r="D1" s="6"/>
      <c r="E1" s="30"/>
      <c r="F1" s="30"/>
      <c r="G1" s="30"/>
      <c r="H1" s="30"/>
      <c r="I1" s="30"/>
      <c r="J1" s="30"/>
      <c r="K1" s="30"/>
      <c r="L1" s="30"/>
      <c r="M1" s="30"/>
      <c r="N1" s="30"/>
      <c r="O1" s="30"/>
      <c r="P1" s="30"/>
      <c r="Q1" s="30"/>
      <c r="R1" s="30"/>
      <c r="S1" s="30"/>
      <c r="T1" s="30"/>
      <c r="U1" s="31"/>
      <c r="V1" s="32"/>
      <c r="W1" s="30"/>
      <c r="X1" s="30"/>
    </row>
    <row r="2" spans="1:24" s="39" customFormat="1" ht="15" customHeight="1">
      <c r="A2" s="34"/>
      <c r="B2" s="35" t="str">
        <f>CONCATENATE("Number and percentage of public school students without disabilities receiving ",LOWER(A7), " by gender and race/ethnicity, for state: School Year 2011-12")</f>
        <v>Number and percentage of public school students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4" s="33" customFormat="1" ht="15" customHeight="1" thickBot="1">
      <c r="A3" s="28"/>
      <c r="B3" s="40"/>
      <c r="C3" s="114"/>
      <c r="D3" s="114"/>
      <c r="E3" s="41"/>
      <c r="F3" s="41"/>
      <c r="G3" s="41"/>
      <c r="H3" s="41"/>
      <c r="I3" s="41"/>
      <c r="J3" s="41"/>
      <c r="K3" s="41"/>
      <c r="L3" s="41"/>
      <c r="M3" s="41"/>
      <c r="N3" s="41"/>
      <c r="O3" s="41"/>
      <c r="P3" s="41"/>
      <c r="Q3" s="41"/>
      <c r="R3" s="41"/>
      <c r="S3" s="41"/>
      <c r="T3" s="41"/>
      <c r="U3" s="41"/>
      <c r="V3" s="32"/>
      <c r="W3" s="41"/>
      <c r="X3" s="41"/>
    </row>
    <row r="4" spans="1:24" s="46" customFormat="1" ht="25" customHeight="1">
      <c r="A4" s="45"/>
      <c r="B4" s="166"/>
      <c r="C4" s="168" t="s">
        <v>17</v>
      </c>
      <c r="D4" s="170" t="s">
        <v>0</v>
      </c>
      <c r="E4" s="172" t="s">
        <v>41</v>
      </c>
      <c r="F4" s="173"/>
      <c r="G4" s="178" t="s">
        <v>42</v>
      </c>
      <c r="H4" s="179"/>
      <c r="I4" s="179"/>
      <c r="J4" s="179"/>
      <c r="K4" s="179"/>
      <c r="L4" s="179"/>
      <c r="M4" s="179"/>
      <c r="N4" s="179"/>
      <c r="O4" s="179"/>
      <c r="P4" s="179"/>
      <c r="Q4" s="179"/>
      <c r="R4" s="179"/>
      <c r="S4" s="179"/>
      <c r="T4" s="180"/>
      <c r="U4" s="172" t="s">
        <v>43</v>
      </c>
      <c r="V4" s="173"/>
      <c r="W4" s="185" t="s">
        <v>23</v>
      </c>
      <c r="X4" s="187" t="s">
        <v>24</v>
      </c>
    </row>
    <row r="5" spans="1:24" s="46" customFormat="1" ht="25" customHeight="1">
      <c r="A5" s="45"/>
      <c r="B5" s="166"/>
      <c r="C5" s="169"/>
      <c r="D5" s="171"/>
      <c r="E5" s="174"/>
      <c r="F5" s="175"/>
      <c r="G5" s="182" t="s">
        <v>25</v>
      </c>
      <c r="H5" s="183"/>
      <c r="I5" s="184" t="s">
        <v>26</v>
      </c>
      <c r="J5" s="183"/>
      <c r="K5" s="176" t="s">
        <v>27</v>
      </c>
      <c r="L5" s="183"/>
      <c r="M5" s="176" t="s">
        <v>28</v>
      </c>
      <c r="N5" s="183"/>
      <c r="O5" s="176" t="s">
        <v>29</v>
      </c>
      <c r="P5" s="183"/>
      <c r="Q5" s="176" t="s">
        <v>30</v>
      </c>
      <c r="R5" s="183"/>
      <c r="S5" s="176" t="s">
        <v>31</v>
      </c>
      <c r="T5" s="177"/>
      <c r="U5" s="174"/>
      <c r="V5" s="175"/>
      <c r="W5" s="186"/>
      <c r="X5" s="189"/>
    </row>
    <row r="6" spans="1:24" s="46" customFormat="1" ht="15" customHeight="1" thickBot="1">
      <c r="A6" s="45"/>
      <c r="B6" s="167"/>
      <c r="C6" s="47"/>
      <c r="D6" s="48"/>
      <c r="E6" s="49" t="s">
        <v>32</v>
      </c>
      <c r="F6" s="50" t="s">
        <v>44</v>
      </c>
      <c r="G6" s="49" t="s">
        <v>32</v>
      </c>
      <c r="H6" s="115" t="s">
        <v>34</v>
      </c>
      <c r="I6" s="52" t="s">
        <v>32</v>
      </c>
      <c r="J6" s="115" t="s">
        <v>34</v>
      </c>
      <c r="K6" s="52" t="s">
        <v>32</v>
      </c>
      <c r="L6" s="115" t="s">
        <v>34</v>
      </c>
      <c r="M6" s="52" t="s">
        <v>32</v>
      </c>
      <c r="N6" s="115" t="s">
        <v>34</v>
      </c>
      <c r="O6" s="52" t="s">
        <v>32</v>
      </c>
      <c r="P6" s="115" t="s">
        <v>34</v>
      </c>
      <c r="Q6" s="52" t="s">
        <v>32</v>
      </c>
      <c r="R6" s="115" t="s">
        <v>34</v>
      </c>
      <c r="S6" s="52" t="s">
        <v>32</v>
      </c>
      <c r="T6" s="116" t="s">
        <v>34</v>
      </c>
      <c r="U6" s="52" t="s">
        <v>32</v>
      </c>
      <c r="V6" s="116" t="s">
        <v>34</v>
      </c>
      <c r="W6" s="54"/>
      <c r="X6" s="55"/>
    </row>
    <row r="7" spans="1:24" s="6" customFormat="1" ht="15" customHeight="1">
      <c r="A7" s="1" t="s">
        <v>1</v>
      </c>
      <c r="B7" s="162" t="s">
        <v>16</v>
      </c>
      <c r="C7" s="2"/>
      <c r="D7" s="3" t="s">
        <v>2</v>
      </c>
      <c r="E7" s="67">
        <v>87</v>
      </c>
      <c r="F7" s="117">
        <v>76.315789473684205</v>
      </c>
      <c r="G7" s="111" t="s">
        <v>40</v>
      </c>
      <c r="H7" s="118">
        <v>1.7543859649122799</v>
      </c>
      <c r="I7" s="119" t="s">
        <v>40</v>
      </c>
      <c r="J7" s="118">
        <v>1.7543859649122799</v>
      </c>
      <c r="K7" s="119" t="s">
        <v>40</v>
      </c>
      <c r="L7" s="118">
        <v>1.7543859649122799</v>
      </c>
      <c r="M7" s="119">
        <v>16</v>
      </c>
      <c r="N7" s="118">
        <v>14.0350877192982</v>
      </c>
      <c r="O7" s="120">
        <v>65</v>
      </c>
      <c r="P7" s="118">
        <v>57.017543859649102</v>
      </c>
      <c r="Q7" s="120">
        <v>0</v>
      </c>
      <c r="R7" s="118">
        <v>0</v>
      </c>
      <c r="S7" s="121">
        <v>0</v>
      </c>
      <c r="T7" s="117">
        <v>0</v>
      </c>
      <c r="U7" s="111">
        <v>13</v>
      </c>
      <c r="V7" s="122">
        <v>11.403508771929801</v>
      </c>
      <c r="W7" s="123">
        <v>595</v>
      </c>
      <c r="X7" s="124">
        <v>98.823529411764696</v>
      </c>
    </row>
    <row r="8" spans="1:24" s="6" customFormat="1" ht="15" customHeight="1">
      <c r="A8" s="1" t="s">
        <v>1</v>
      </c>
      <c r="B8" s="163" t="s">
        <v>16</v>
      </c>
      <c r="C8" s="7" t="s">
        <v>3</v>
      </c>
      <c r="D8" s="8" t="s">
        <v>4</v>
      </c>
      <c r="E8" s="69">
        <v>27</v>
      </c>
      <c r="F8" s="68">
        <v>23.684210526315798</v>
      </c>
      <c r="G8" s="69">
        <v>0</v>
      </c>
      <c r="H8" s="70">
        <v>0</v>
      </c>
      <c r="I8" s="97" t="s">
        <v>40</v>
      </c>
      <c r="J8" s="70">
        <v>1.7543859649122799</v>
      </c>
      <c r="K8" s="97">
        <v>0</v>
      </c>
      <c r="L8" s="70">
        <v>0</v>
      </c>
      <c r="M8" s="71">
        <v>4</v>
      </c>
      <c r="N8" s="70">
        <v>3.5087719298245599</v>
      </c>
      <c r="O8" s="71">
        <v>19</v>
      </c>
      <c r="P8" s="70">
        <v>16.6666666666667</v>
      </c>
      <c r="Q8" s="71">
        <v>0</v>
      </c>
      <c r="R8" s="70">
        <v>0</v>
      </c>
      <c r="S8" s="98" t="s">
        <v>40</v>
      </c>
      <c r="T8" s="68">
        <v>1.7543859649122799</v>
      </c>
      <c r="U8" s="69">
        <v>6</v>
      </c>
      <c r="V8" s="73">
        <v>5.2631578947368398</v>
      </c>
      <c r="W8" s="125">
        <v>595</v>
      </c>
      <c r="X8" s="126">
        <v>98.823529411764696</v>
      </c>
    </row>
    <row r="9" spans="1:24" s="6" customFormat="1" ht="15" customHeight="1">
      <c r="A9" s="1" t="s">
        <v>1</v>
      </c>
      <c r="B9" s="163" t="s">
        <v>16</v>
      </c>
      <c r="C9" s="9"/>
      <c r="D9" s="10" t="s">
        <v>5</v>
      </c>
      <c r="E9" s="74">
        <v>114</v>
      </c>
      <c r="F9" s="75">
        <v>100</v>
      </c>
      <c r="G9" s="107" t="s">
        <v>40</v>
      </c>
      <c r="H9" s="76">
        <v>1.7543859649122799</v>
      </c>
      <c r="I9" s="77">
        <v>4</v>
      </c>
      <c r="J9" s="76">
        <v>3.5087719298245599</v>
      </c>
      <c r="K9" s="99" t="s">
        <v>40</v>
      </c>
      <c r="L9" s="76">
        <v>1.7543859649122799</v>
      </c>
      <c r="M9" s="99">
        <v>20</v>
      </c>
      <c r="N9" s="76">
        <v>17.543859649122801</v>
      </c>
      <c r="O9" s="77">
        <v>84</v>
      </c>
      <c r="P9" s="76">
        <v>73.684210526315795</v>
      </c>
      <c r="Q9" s="77">
        <v>0</v>
      </c>
      <c r="R9" s="76">
        <v>0</v>
      </c>
      <c r="S9" s="100" t="s">
        <v>40</v>
      </c>
      <c r="T9" s="75">
        <v>1.7543859649122799</v>
      </c>
      <c r="U9" s="107">
        <v>19</v>
      </c>
      <c r="V9" s="79">
        <v>16.6666666666667</v>
      </c>
      <c r="W9" s="127">
        <v>595</v>
      </c>
      <c r="X9" s="128">
        <v>98.823529411764696</v>
      </c>
    </row>
    <row r="10" spans="1:24" s="6" customFormat="1" ht="15" customHeight="1">
      <c r="A10" s="1" t="s">
        <v>1</v>
      </c>
      <c r="B10" s="163" t="s">
        <v>16</v>
      </c>
      <c r="C10" s="13"/>
      <c r="D10" s="14" t="s">
        <v>2</v>
      </c>
      <c r="E10" s="80">
        <v>2585</v>
      </c>
      <c r="F10" s="81">
        <v>69.321533923303804</v>
      </c>
      <c r="G10" s="80">
        <v>28</v>
      </c>
      <c r="H10" s="82">
        <v>0.75087154733172401</v>
      </c>
      <c r="I10" s="83">
        <v>17</v>
      </c>
      <c r="J10" s="82">
        <v>0.455886296594261</v>
      </c>
      <c r="K10" s="83">
        <v>37</v>
      </c>
      <c r="L10" s="82">
        <v>0.99222311611692104</v>
      </c>
      <c r="M10" s="83">
        <v>183</v>
      </c>
      <c r="N10" s="82">
        <v>4.9074818986323399</v>
      </c>
      <c r="O10" s="83">
        <v>2293</v>
      </c>
      <c r="P10" s="82">
        <v>61.491016358273001</v>
      </c>
      <c r="Q10" s="83">
        <v>0</v>
      </c>
      <c r="R10" s="82">
        <v>0</v>
      </c>
      <c r="S10" s="84">
        <v>27</v>
      </c>
      <c r="T10" s="81">
        <v>0.72405470635559099</v>
      </c>
      <c r="U10" s="80">
        <v>127</v>
      </c>
      <c r="V10" s="85">
        <v>3.4057388039688901</v>
      </c>
      <c r="W10" s="129">
        <v>595</v>
      </c>
      <c r="X10" s="130">
        <v>98.823529411764696</v>
      </c>
    </row>
    <row r="11" spans="1:24" s="6" customFormat="1" ht="15" customHeight="1">
      <c r="A11" s="1" t="s">
        <v>1</v>
      </c>
      <c r="B11" s="163" t="s">
        <v>16</v>
      </c>
      <c r="C11" s="13" t="s">
        <v>6</v>
      </c>
      <c r="D11" s="17" t="s">
        <v>4</v>
      </c>
      <c r="E11" s="80">
        <v>1144</v>
      </c>
      <c r="F11" s="81">
        <v>30.6784660766962</v>
      </c>
      <c r="G11" s="80">
        <v>18</v>
      </c>
      <c r="H11" s="82">
        <v>0.48270313757039401</v>
      </c>
      <c r="I11" s="83">
        <v>5</v>
      </c>
      <c r="J11" s="82">
        <v>0.134084204880665</v>
      </c>
      <c r="K11" s="83">
        <v>18</v>
      </c>
      <c r="L11" s="82">
        <v>0.48270313757039401</v>
      </c>
      <c r="M11" s="83">
        <v>65</v>
      </c>
      <c r="N11" s="82">
        <v>1.7430946634486499</v>
      </c>
      <c r="O11" s="83">
        <v>1020</v>
      </c>
      <c r="P11" s="82">
        <v>27.3531777956557</v>
      </c>
      <c r="Q11" s="83">
        <v>0</v>
      </c>
      <c r="R11" s="82">
        <v>0</v>
      </c>
      <c r="S11" s="84">
        <v>18</v>
      </c>
      <c r="T11" s="81">
        <v>0.48270313757039401</v>
      </c>
      <c r="U11" s="80">
        <v>50</v>
      </c>
      <c r="V11" s="85">
        <v>1.3408420488066499</v>
      </c>
      <c r="W11" s="129">
        <v>595</v>
      </c>
      <c r="X11" s="130">
        <v>98.823529411764696</v>
      </c>
    </row>
    <row r="12" spans="1:24" s="6" customFormat="1" ht="15" customHeight="1">
      <c r="A12" s="1" t="s">
        <v>1</v>
      </c>
      <c r="B12" s="163" t="s">
        <v>16</v>
      </c>
      <c r="C12" s="18"/>
      <c r="D12" s="19" t="s">
        <v>5</v>
      </c>
      <c r="E12" s="86">
        <v>3729</v>
      </c>
      <c r="F12" s="87">
        <v>100</v>
      </c>
      <c r="G12" s="86">
        <v>46</v>
      </c>
      <c r="H12" s="88">
        <v>1.2335746849021201</v>
      </c>
      <c r="I12" s="89">
        <v>22</v>
      </c>
      <c r="J12" s="88">
        <v>0.58997050147492602</v>
      </c>
      <c r="K12" s="89">
        <v>55</v>
      </c>
      <c r="L12" s="88">
        <v>1.47492625368732</v>
      </c>
      <c r="M12" s="89">
        <v>248</v>
      </c>
      <c r="N12" s="88">
        <v>6.6505765620809898</v>
      </c>
      <c r="O12" s="89">
        <v>3313</v>
      </c>
      <c r="P12" s="88">
        <v>88.844194153928697</v>
      </c>
      <c r="Q12" s="89">
        <v>0</v>
      </c>
      <c r="R12" s="88">
        <v>0</v>
      </c>
      <c r="S12" s="90">
        <v>45</v>
      </c>
      <c r="T12" s="87">
        <v>1.2067578439259901</v>
      </c>
      <c r="U12" s="86">
        <v>177</v>
      </c>
      <c r="V12" s="91">
        <v>4.7465808527755398</v>
      </c>
      <c r="W12" s="131">
        <v>595</v>
      </c>
      <c r="X12" s="132">
        <v>98.823529411764696</v>
      </c>
    </row>
    <row r="13" spans="1:24" s="6" customFormat="1" ht="15" customHeight="1">
      <c r="A13" s="1" t="s">
        <v>1</v>
      </c>
      <c r="B13" s="163" t="s">
        <v>16</v>
      </c>
      <c r="C13" s="7"/>
      <c r="D13" s="8" t="s">
        <v>2</v>
      </c>
      <c r="E13" s="69">
        <v>2036</v>
      </c>
      <c r="F13" s="68">
        <v>68.436974789915993</v>
      </c>
      <c r="G13" s="69">
        <v>15</v>
      </c>
      <c r="H13" s="70">
        <v>0.504201680672269</v>
      </c>
      <c r="I13" s="71">
        <v>19</v>
      </c>
      <c r="J13" s="70">
        <v>0.63865546218487401</v>
      </c>
      <c r="K13" s="71">
        <v>35</v>
      </c>
      <c r="L13" s="70">
        <v>1.1764705882352899</v>
      </c>
      <c r="M13" s="71">
        <v>142</v>
      </c>
      <c r="N13" s="70">
        <v>4.7731092436974798</v>
      </c>
      <c r="O13" s="71">
        <v>1805</v>
      </c>
      <c r="P13" s="70">
        <v>60.672268907563002</v>
      </c>
      <c r="Q13" s="97" t="s">
        <v>40</v>
      </c>
      <c r="R13" s="70">
        <v>6.7226890756302504E-2</v>
      </c>
      <c r="S13" s="72">
        <v>18</v>
      </c>
      <c r="T13" s="68">
        <v>0.60504201680672298</v>
      </c>
      <c r="U13" s="69">
        <v>99</v>
      </c>
      <c r="V13" s="73">
        <v>3.3277310924369798</v>
      </c>
      <c r="W13" s="125">
        <v>595</v>
      </c>
      <c r="X13" s="126">
        <v>98.823529411764696</v>
      </c>
    </row>
    <row r="14" spans="1:24" s="6" customFormat="1" ht="15" customHeight="1">
      <c r="A14" s="1" t="s">
        <v>1</v>
      </c>
      <c r="B14" s="163" t="s">
        <v>16</v>
      </c>
      <c r="C14" s="7" t="s">
        <v>7</v>
      </c>
      <c r="D14" s="22" t="s">
        <v>4</v>
      </c>
      <c r="E14" s="69">
        <v>939</v>
      </c>
      <c r="F14" s="68">
        <v>31.563025210084</v>
      </c>
      <c r="G14" s="69">
        <v>9</v>
      </c>
      <c r="H14" s="70">
        <v>0.30252100840336099</v>
      </c>
      <c r="I14" s="71">
        <v>10</v>
      </c>
      <c r="J14" s="70">
        <v>0.33613445378151302</v>
      </c>
      <c r="K14" s="71">
        <v>19</v>
      </c>
      <c r="L14" s="70">
        <v>0.63865546218487401</v>
      </c>
      <c r="M14" s="71">
        <v>61</v>
      </c>
      <c r="N14" s="70">
        <v>2.0504201680672298</v>
      </c>
      <c r="O14" s="71">
        <v>824</v>
      </c>
      <c r="P14" s="70">
        <v>27.697478991596601</v>
      </c>
      <c r="Q14" s="97" t="s">
        <v>40</v>
      </c>
      <c r="R14" s="70">
        <v>6.7226890756302504E-2</v>
      </c>
      <c r="S14" s="72">
        <v>14</v>
      </c>
      <c r="T14" s="68">
        <v>0.47058823529411797</v>
      </c>
      <c r="U14" s="69">
        <v>46</v>
      </c>
      <c r="V14" s="73">
        <v>1.54621848739496</v>
      </c>
      <c r="W14" s="125">
        <v>595</v>
      </c>
      <c r="X14" s="126">
        <v>98.823529411764696</v>
      </c>
    </row>
    <row r="15" spans="1:24" s="6" customFormat="1" ht="15" customHeight="1">
      <c r="A15" s="1" t="s">
        <v>1</v>
      </c>
      <c r="B15" s="163" t="s">
        <v>16</v>
      </c>
      <c r="C15" s="9"/>
      <c r="D15" s="10" t="s">
        <v>5</v>
      </c>
      <c r="E15" s="74">
        <v>2975</v>
      </c>
      <c r="F15" s="75">
        <v>100</v>
      </c>
      <c r="G15" s="74">
        <v>24</v>
      </c>
      <c r="H15" s="76">
        <v>0.80672268907563005</v>
      </c>
      <c r="I15" s="77">
        <v>29</v>
      </c>
      <c r="J15" s="76">
        <v>0.97478991596638698</v>
      </c>
      <c r="K15" s="77">
        <v>54</v>
      </c>
      <c r="L15" s="76">
        <v>1.8151260504201701</v>
      </c>
      <c r="M15" s="77">
        <v>203</v>
      </c>
      <c r="N15" s="76">
        <v>6.8235294117647101</v>
      </c>
      <c r="O15" s="77">
        <v>2629</v>
      </c>
      <c r="P15" s="76">
        <v>88.369747899159705</v>
      </c>
      <c r="Q15" s="77">
        <v>4</v>
      </c>
      <c r="R15" s="76">
        <v>0.13445378151260501</v>
      </c>
      <c r="S15" s="78">
        <v>32</v>
      </c>
      <c r="T15" s="75">
        <v>1.0756302521008401</v>
      </c>
      <c r="U15" s="74">
        <v>145</v>
      </c>
      <c r="V15" s="79">
        <v>4.8739495798319297</v>
      </c>
      <c r="W15" s="127">
        <v>595</v>
      </c>
      <c r="X15" s="128">
        <v>98.823529411764696</v>
      </c>
    </row>
    <row r="16" spans="1:24" s="6" customFormat="1" ht="15" customHeight="1">
      <c r="A16" s="1" t="s">
        <v>1</v>
      </c>
      <c r="B16" s="163" t="s">
        <v>16</v>
      </c>
      <c r="C16" s="13"/>
      <c r="D16" s="14" t="s">
        <v>2</v>
      </c>
      <c r="E16" s="80">
        <v>1245</v>
      </c>
      <c r="F16" s="81">
        <v>73.668639053254395</v>
      </c>
      <c r="G16" s="80">
        <v>11</v>
      </c>
      <c r="H16" s="82">
        <v>0.65088757396449703</v>
      </c>
      <c r="I16" s="83">
        <v>4</v>
      </c>
      <c r="J16" s="82">
        <v>0.23668639053254401</v>
      </c>
      <c r="K16" s="83">
        <v>23</v>
      </c>
      <c r="L16" s="82">
        <v>1.36094674556213</v>
      </c>
      <c r="M16" s="83">
        <v>99</v>
      </c>
      <c r="N16" s="82">
        <v>5.85798816568047</v>
      </c>
      <c r="O16" s="83">
        <v>1098</v>
      </c>
      <c r="P16" s="82">
        <v>64.970414201183402</v>
      </c>
      <c r="Q16" s="83">
        <v>0</v>
      </c>
      <c r="R16" s="82">
        <v>0</v>
      </c>
      <c r="S16" s="84">
        <v>10</v>
      </c>
      <c r="T16" s="81">
        <v>0.59171597633136097</v>
      </c>
      <c r="U16" s="80">
        <v>65</v>
      </c>
      <c r="V16" s="85">
        <v>3.8461538461538498</v>
      </c>
      <c r="W16" s="129">
        <v>595</v>
      </c>
      <c r="X16" s="130">
        <v>98.823529411764696</v>
      </c>
    </row>
    <row r="17" spans="1:24" s="6" customFormat="1" ht="15" customHeight="1">
      <c r="A17" s="1" t="s">
        <v>1</v>
      </c>
      <c r="B17" s="163" t="s">
        <v>16</v>
      </c>
      <c r="C17" s="13" t="s">
        <v>8</v>
      </c>
      <c r="D17" s="17" t="s">
        <v>4</v>
      </c>
      <c r="E17" s="80">
        <v>445</v>
      </c>
      <c r="F17" s="81">
        <v>26.331360946745601</v>
      </c>
      <c r="G17" s="101" t="s">
        <v>40</v>
      </c>
      <c r="H17" s="82">
        <v>0.118343195266272</v>
      </c>
      <c r="I17" s="102" t="s">
        <v>40</v>
      </c>
      <c r="J17" s="82">
        <v>0.118343195266272</v>
      </c>
      <c r="K17" s="83">
        <v>9</v>
      </c>
      <c r="L17" s="82">
        <v>0.53254437869822502</v>
      </c>
      <c r="M17" s="83">
        <v>23</v>
      </c>
      <c r="N17" s="82">
        <v>1.36094674556213</v>
      </c>
      <c r="O17" s="83">
        <v>403</v>
      </c>
      <c r="P17" s="82">
        <v>23.846153846153801</v>
      </c>
      <c r="Q17" s="83">
        <v>0</v>
      </c>
      <c r="R17" s="82">
        <v>0</v>
      </c>
      <c r="S17" s="84">
        <v>6</v>
      </c>
      <c r="T17" s="81">
        <v>0.35502958579881699</v>
      </c>
      <c r="U17" s="80">
        <v>18</v>
      </c>
      <c r="V17" s="85">
        <v>1.06508875739645</v>
      </c>
      <c r="W17" s="129">
        <v>595</v>
      </c>
      <c r="X17" s="130">
        <v>98.823529411764696</v>
      </c>
    </row>
    <row r="18" spans="1:24" s="6" customFormat="1" ht="15" customHeight="1">
      <c r="A18" s="1" t="s">
        <v>1</v>
      </c>
      <c r="B18" s="163" t="s">
        <v>16</v>
      </c>
      <c r="C18" s="18"/>
      <c r="D18" s="19" t="s">
        <v>5</v>
      </c>
      <c r="E18" s="86">
        <v>1690</v>
      </c>
      <c r="F18" s="87">
        <v>100</v>
      </c>
      <c r="G18" s="86">
        <v>13</v>
      </c>
      <c r="H18" s="88">
        <v>0.76923076923076905</v>
      </c>
      <c r="I18" s="89">
        <v>6</v>
      </c>
      <c r="J18" s="88">
        <v>0.35502958579881699</v>
      </c>
      <c r="K18" s="89">
        <v>32</v>
      </c>
      <c r="L18" s="88">
        <v>1.89349112426035</v>
      </c>
      <c r="M18" s="89">
        <v>122</v>
      </c>
      <c r="N18" s="88">
        <v>7.2189349112425996</v>
      </c>
      <c r="O18" s="89">
        <v>1501</v>
      </c>
      <c r="P18" s="88">
        <v>88.816568047337299</v>
      </c>
      <c r="Q18" s="89">
        <v>0</v>
      </c>
      <c r="R18" s="88">
        <v>0</v>
      </c>
      <c r="S18" s="90">
        <v>16</v>
      </c>
      <c r="T18" s="87">
        <v>0.94674556213017702</v>
      </c>
      <c r="U18" s="86">
        <v>83</v>
      </c>
      <c r="V18" s="91">
        <v>4.9112426035503001</v>
      </c>
      <c r="W18" s="131">
        <v>595</v>
      </c>
      <c r="X18" s="132">
        <v>98.823529411764696</v>
      </c>
    </row>
    <row r="19" spans="1:24" s="6" customFormat="1" ht="15" customHeight="1">
      <c r="A19" s="1" t="s">
        <v>1</v>
      </c>
      <c r="B19" s="163" t="s">
        <v>16</v>
      </c>
      <c r="C19" s="7"/>
      <c r="D19" s="8" t="s">
        <v>2</v>
      </c>
      <c r="E19" s="69">
        <v>3280</v>
      </c>
      <c r="F19" s="68">
        <v>70.340982200300203</v>
      </c>
      <c r="G19" s="69">
        <v>26</v>
      </c>
      <c r="H19" s="70">
        <v>0.55758095646579497</v>
      </c>
      <c r="I19" s="71">
        <v>23</v>
      </c>
      <c r="J19" s="70">
        <v>0.493244692258203</v>
      </c>
      <c r="K19" s="71">
        <v>57</v>
      </c>
      <c r="L19" s="70">
        <v>1.22238901994424</v>
      </c>
      <c r="M19" s="71">
        <v>240</v>
      </c>
      <c r="N19" s="70">
        <v>5.1469011366073296</v>
      </c>
      <c r="O19" s="71">
        <v>2904</v>
      </c>
      <c r="P19" s="70">
        <v>62.277503752948697</v>
      </c>
      <c r="Q19" s="97" t="s">
        <v>40</v>
      </c>
      <c r="R19" s="70">
        <v>4.28908428050611E-2</v>
      </c>
      <c r="S19" s="72">
        <v>28</v>
      </c>
      <c r="T19" s="68">
        <v>0.60047179927085603</v>
      </c>
      <c r="U19" s="69">
        <v>165</v>
      </c>
      <c r="V19" s="73">
        <v>3.5384945314175398</v>
      </c>
      <c r="W19" s="125">
        <v>595</v>
      </c>
      <c r="X19" s="126">
        <v>98.823529411764696</v>
      </c>
    </row>
    <row r="20" spans="1:24" s="6" customFormat="1" ht="15" customHeight="1">
      <c r="A20" s="1" t="s">
        <v>1</v>
      </c>
      <c r="B20" s="163" t="s">
        <v>16</v>
      </c>
      <c r="C20" s="7" t="s">
        <v>9</v>
      </c>
      <c r="D20" s="22" t="s">
        <v>4</v>
      </c>
      <c r="E20" s="69">
        <v>1383</v>
      </c>
      <c r="F20" s="68">
        <v>29.6590177996998</v>
      </c>
      <c r="G20" s="69">
        <v>11</v>
      </c>
      <c r="H20" s="70">
        <v>0.23589963542783601</v>
      </c>
      <c r="I20" s="71">
        <v>13</v>
      </c>
      <c r="J20" s="70">
        <v>0.27879047823289699</v>
      </c>
      <c r="K20" s="71">
        <v>28</v>
      </c>
      <c r="L20" s="70">
        <v>0.60047179927085603</v>
      </c>
      <c r="M20" s="71">
        <v>85</v>
      </c>
      <c r="N20" s="70">
        <v>1.8228608192150999</v>
      </c>
      <c r="O20" s="71">
        <v>1224</v>
      </c>
      <c r="P20" s="70">
        <v>26.2491957966974</v>
      </c>
      <c r="Q20" s="97" t="s">
        <v>40</v>
      </c>
      <c r="R20" s="70">
        <v>4.28908428050611E-2</v>
      </c>
      <c r="S20" s="72">
        <v>20</v>
      </c>
      <c r="T20" s="68">
        <v>0.42890842805061102</v>
      </c>
      <c r="U20" s="69">
        <v>64</v>
      </c>
      <c r="V20" s="73">
        <v>1.3725069697619601</v>
      </c>
      <c r="W20" s="125">
        <v>595</v>
      </c>
      <c r="X20" s="126">
        <v>98.823529411764696</v>
      </c>
    </row>
    <row r="21" spans="1:24" s="6" customFormat="1" ht="15" customHeight="1">
      <c r="A21" s="1" t="s">
        <v>1</v>
      </c>
      <c r="B21" s="163" t="s">
        <v>16</v>
      </c>
      <c r="C21" s="9"/>
      <c r="D21" s="10" t="s">
        <v>5</v>
      </c>
      <c r="E21" s="74">
        <v>4663</v>
      </c>
      <c r="F21" s="75">
        <v>100</v>
      </c>
      <c r="G21" s="74">
        <v>37</v>
      </c>
      <c r="H21" s="76">
        <v>0.79348059189363096</v>
      </c>
      <c r="I21" s="77">
        <v>36</v>
      </c>
      <c r="J21" s="76">
        <v>0.77203517049110004</v>
      </c>
      <c r="K21" s="77">
        <v>85</v>
      </c>
      <c r="L21" s="76">
        <v>1.8228608192150999</v>
      </c>
      <c r="M21" s="77">
        <v>325</v>
      </c>
      <c r="N21" s="76">
        <v>6.9697619558224302</v>
      </c>
      <c r="O21" s="77">
        <v>4128</v>
      </c>
      <c r="P21" s="76">
        <v>88.526699549646196</v>
      </c>
      <c r="Q21" s="77">
        <v>4</v>
      </c>
      <c r="R21" s="76">
        <v>8.5781685610122199E-2</v>
      </c>
      <c r="S21" s="78">
        <v>48</v>
      </c>
      <c r="T21" s="75">
        <v>1.0293802273214701</v>
      </c>
      <c r="U21" s="74">
        <v>229</v>
      </c>
      <c r="V21" s="79">
        <v>4.9110015011795003</v>
      </c>
      <c r="W21" s="127">
        <v>595</v>
      </c>
      <c r="X21" s="128">
        <v>98.823529411764696</v>
      </c>
    </row>
    <row r="22" spans="1:24" s="6" customFormat="1" ht="15" customHeight="1">
      <c r="A22" s="1" t="s">
        <v>1</v>
      </c>
      <c r="B22" s="163" t="s">
        <v>16</v>
      </c>
      <c r="C22" s="13"/>
      <c r="D22" s="14" t="s">
        <v>2</v>
      </c>
      <c r="E22" s="80">
        <v>20</v>
      </c>
      <c r="F22" s="81">
        <v>76.923076923076906</v>
      </c>
      <c r="G22" s="80">
        <v>0</v>
      </c>
      <c r="H22" s="82">
        <v>0</v>
      </c>
      <c r="I22" s="102" t="s">
        <v>40</v>
      </c>
      <c r="J22" s="82">
        <v>7.6923076923076898</v>
      </c>
      <c r="K22" s="83">
        <v>0</v>
      </c>
      <c r="L22" s="82">
        <v>0</v>
      </c>
      <c r="M22" s="102" t="s">
        <v>40</v>
      </c>
      <c r="N22" s="82">
        <v>7.6923076923076898</v>
      </c>
      <c r="O22" s="83">
        <v>16</v>
      </c>
      <c r="P22" s="82">
        <v>61.538461538461497</v>
      </c>
      <c r="Q22" s="102">
        <v>0</v>
      </c>
      <c r="R22" s="82">
        <v>0</v>
      </c>
      <c r="S22" s="104">
        <v>0</v>
      </c>
      <c r="T22" s="81">
        <v>0</v>
      </c>
      <c r="U22" s="101" t="s">
        <v>40</v>
      </c>
      <c r="V22" s="85">
        <v>7.6923076923076898</v>
      </c>
      <c r="W22" s="129">
        <v>595</v>
      </c>
      <c r="X22" s="130">
        <v>98.823529411764696</v>
      </c>
    </row>
    <row r="23" spans="1:24" s="6" customFormat="1" ht="15" customHeight="1">
      <c r="A23" s="1" t="s">
        <v>1</v>
      </c>
      <c r="B23" s="163" t="s">
        <v>16</v>
      </c>
      <c r="C23" s="13" t="s">
        <v>10</v>
      </c>
      <c r="D23" s="17" t="s">
        <v>4</v>
      </c>
      <c r="E23" s="80">
        <v>6</v>
      </c>
      <c r="F23" s="81">
        <v>23.076923076923102</v>
      </c>
      <c r="G23" s="80">
        <v>0</v>
      </c>
      <c r="H23" s="82">
        <v>0</v>
      </c>
      <c r="I23" s="102">
        <v>0</v>
      </c>
      <c r="J23" s="82">
        <v>0</v>
      </c>
      <c r="K23" s="83">
        <v>0</v>
      </c>
      <c r="L23" s="82">
        <v>0</v>
      </c>
      <c r="M23" s="102">
        <v>0</v>
      </c>
      <c r="N23" s="82">
        <v>0</v>
      </c>
      <c r="O23" s="102">
        <v>6</v>
      </c>
      <c r="P23" s="82">
        <v>23.076923076923102</v>
      </c>
      <c r="Q23" s="102">
        <v>0</v>
      </c>
      <c r="R23" s="82">
        <v>0</v>
      </c>
      <c r="S23" s="104">
        <v>0</v>
      </c>
      <c r="T23" s="81">
        <v>0</v>
      </c>
      <c r="U23" s="101">
        <v>0</v>
      </c>
      <c r="V23" s="85">
        <v>0</v>
      </c>
      <c r="W23" s="129">
        <v>595</v>
      </c>
      <c r="X23" s="130">
        <v>98.823529411764696</v>
      </c>
    </row>
    <row r="24" spans="1:24" s="6" customFormat="1" ht="15" customHeight="1">
      <c r="A24" s="1" t="s">
        <v>1</v>
      </c>
      <c r="B24" s="163" t="s">
        <v>16</v>
      </c>
      <c r="C24" s="18"/>
      <c r="D24" s="19" t="s">
        <v>5</v>
      </c>
      <c r="E24" s="86">
        <v>26</v>
      </c>
      <c r="F24" s="87">
        <v>100</v>
      </c>
      <c r="G24" s="86">
        <v>0</v>
      </c>
      <c r="H24" s="88">
        <v>0</v>
      </c>
      <c r="I24" s="103" t="s">
        <v>40</v>
      </c>
      <c r="J24" s="88">
        <v>7.6923076923076898</v>
      </c>
      <c r="K24" s="89">
        <v>0</v>
      </c>
      <c r="L24" s="88">
        <v>0</v>
      </c>
      <c r="M24" s="103" t="s">
        <v>40</v>
      </c>
      <c r="N24" s="88">
        <v>7.6923076923076898</v>
      </c>
      <c r="O24" s="89">
        <v>22</v>
      </c>
      <c r="P24" s="88">
        <v>84.615384615384599</v>
      </c>
      <c r="Q24" s="89">
        <v>0</v>
      </c>
      <c r="R24" s="88">
        <v>0</v>
      </c>
      <c r="S24" s="90">
        <v>0</v>
      </c>
      <c r="T24" s="87">
        <v>0</v>
      </c>
      <c r="U24" s="108" t="s">
        <v>40</v>
      </c>
      <c r="V24" s="91">
        <v>7.6923076923076898</v>
      </c>
      <c r="W24" s="131">
        <v>595</v>
      </c>
      <c r="X24" s="132">
        <v>98.823529411764696</v>
      </c>
    </row>
    <row r="25" spans="1:24" s="6" customFormat="1" ht="15" customHeight="1">
      <c r="A25" s="1" t="s">
        <v>1</v>
      </c>
      <c r="B25" s="163" t="s">
        <v>16</v>
      </c>
      <c r="C25" s="7"/>
      <c r="D25" s="8" t="s">
        <v>2</v>
      </c>
      <c r="E25" s="69">
        <v>54</v>
      </c>
      <c r="F25" s="68">
        <v>93.103448275862107</v>
      </c>
      <c r="G25" s="69">
        <v>0</v>
      </c>
      <c r="H25" s="70">
        <v>0</v>
      </c>
      <c r="I25" s="71">
        <v>0</v>
      </c>
      <c r="J25" s="70">
        <v>0</v>
      </c>
      <c r="K25" s="97" t="s">
        <v>40</v>
      </c>
      <c r="L25" s="70">
        <v>3.4482758620689702</v>
      </c>
      <c r="M25" s="97" t="s">
        <v>40</v>
      </c>
      <c r="N25" s="70">
        <v>3.4482758620689702</v>
      </c>
      <c r="O25" s="71">
        <v>48</v>
      </c>
      <c r="P25" s="70">
        <v>82.758620689655203</v>
      </c>
      <c r="Q25" s="71">
        <v>0</v>
      </c>
      <c r="R25" s="70">
        <v>0</v>
      </c>
      <c r="S25" s="98" t="s">
        <v>40</v>
      </c>
      <c r="T25" s="68">
        <v>3.4482758620689702</v>
      </c>
      <c r="U25" s="106">
        <v>0</v>
      </c>
      <c r="V25" s="73">
        <v>0</v>
      </c>
      <c r="W25" s="125">
        <v>595</v>
      </c>
      <c r="X25" s="126">
        <v>98.823529411764696</v>
      </c>
    </row>
    <row r="26" spans="1:24" s="6" customFormat="1" ht="15" customHeight="1">
      <c r="A26" s="1" t="s">
        <v>1</v>
      </c>
      <c r="B26" s="163" t="s">
        <v>16</v>
      </c>
      <c r="C26" s="7" t="s">
        <v>11</v>
      </c>
      <c r="D26" s="22" t="s">
        <v>4</v>
      </c>
      <c r="E26" s="69">
        <v>4</v>
      </c>
      <c r="F26" s="68">
        <v>6.8965517241379297</v>
      </c>
      <c r="G26" s="106">
        <v>0</v>
      </c>
      <c r="H26" s="70">
        <v>0</v>
      </c>
      <c r="I26" s="71">
        <v>0</v>
      </c>
      <c r="J26" s="70">
        <v>0</v>
      </c>
      <c r="K26" s="97">
        <v>0</v>
      </c>
      <c r="L26" s="70">
        <v>0</v>
      </c>
      <c r="M26" s="97">
        <v>0</v>
      </c>
      <c r="N26" s="70">
        <v>0</v>
      </c>
      <c r="O26" s="97">
        <v>4</v>
      </c>
      <c r="P26" s="70">
        <v>6.8965517241379297</v>
      </c>
      <c r="Q26" s="71">
        <v>0</v>
      </c>
      <c r="R26" s="70">
        <v>0</v>
      </c>
      <c r="S26" s="72">
        <v>0</v>
      </c>
      <c r="T26" s="68">
        <v>0</v>
      </c>
      <c r="U26" s="106">
        <v>0</v>
      </c>
      <c r="V26" s="73">
        <v>0</v>
      </c>
      <c r="W26" s="125">
        <v>595</v>
      </c>
      <c r="X26" s="126">
        <v>98.823529411764696</v>
      </c>
    </row>
    <row r="27" spans="1:24" s="6" customFormat="1" ht="15" customHeight="1">
      <c r="A27" s="1" t="s">
        <v>1</v>
      </c>
      <c r="B27" s="163" t="s">
        <v>16</v>
      </c>
      <c r="C27" s="9"/>
      <c r="D27" s="10" t="s">
        <v>5</v>
      </c>
      <c r="E27" s="74">
        <v>58</v>
      </c>
      <c r="F27" s="75">
        <v>100</v>
      </c>
      <c r="G27" s="74">
        <v>0</v>
      </c>
      <c r="H27" s="76">
        <v>0</v>
      </c>
      <c r="I27" s="77">
        <v>0</v>
      </c>
      <c r="J27" s="76">
        <v>0</v>
      </c>
      <c r="K27" s="99" t="s">
        <v>40</v>
      </c>
      <c r="L27" s="76">
        <v>3.4482758620689702</v>
      </c>
      <c r="M27" s="99" t="s">
        <v>40</v>
      </c>
      <c r="N27" s="76">
        <v>3.4482758620689702</v>
      </c>
      <c r="O27" s="77">
        <v>52</v>
      </c>
      <c r="P27" s="76">
        <v>89.655172413793096</v>
      </c>
      <c r="Q27" s="77">
        <v>0</v>
      </c>
      <c r="R27" s="76">
        <v>0</v>
      </c>
      <c r="S27" s="100" t="s">
        <v>40</v>
      </c>
      <c r="T27" s="75">
        <v>3.4482758620689702</v>
      </c>
      <c r="U27" s="74">
        <v>0</v>
      </c>
      <c r="V27" s="79">
        <v>0</v>
      </c>
      <c r="W27" s="127">
        <v>595</v>
      </c>
      <c r="X27" s="128">
        <v>98.823529411764696</v>
      </c>
    </row>
    <row r="28" spans="1:24" s="6" customFormat="1" ht="15" customHeight="1">
      <c r="A28" s="1" t="s">
        <v>1</v>
      </c>
      <c r="B28" s="163" t="s">
        <v>16</v>
      </c>
      <c r="C28" s="13"/>
      <c r="D28" s="14" t="s">
        <v>2</v>
      </c>
      <c r="E28" s="80">
        <v>71</v>
      </c>
      <c r="F28" s="81">
        <v>87.654320987654302</v>
      </c>
      <c r="G28" s="80">
        <v>0</v>
      </c>
      <c r="H28" s="82">
        <v>0</v>
      </c>
      <c r="I28" s="102" t="s">
        <v>40</v>
      </c>
      <c r="J28" s="82">
        <v>2.4691358024691401</v>
      </c>
      <c r="K28" s="102" t="s">
        <v>40</v>
      </c>
      <c r="L28" s="82">
        <v>2.4691358024691401</v>
      </c>
      <c r="M28" s="102" t="s">
        <v>40</v>
      </c>
      <c r="N28" s="82">
        <v>2.4691358024691401</v>
      </c>
      <c r="O28" s="83">
        <v>63</v>
      </c>
      <c r="P28" s="82">
        <v>77.7777777777778</v>
      </c>
      <c r="Q28" s="102">
        <v>0</v>
      </c>
      <c r="R28" s="82">
        <v>0</v>
      </c>
      <c r="S28" s="104" t="s">
        <v>40</v>
      </c>
      <c r="T28" s="81">
        <v>2.4691358024691401</v>
      </c>
      <c r="U28" s="101" t="s">
        <v>40</v>
      </c>
      <c r="V28" s="85">
        <v>2.4691358024691401</v>
      </c>
      <c r="W28" s="129">
        <v>595</v>
      </c>
      <c r="X28" s="130">
        <v>98.823529411764696</v>
      </c>
    </row>
    <row r="29" spans="1:24" s="6" customFormat="1" ht="15" customHeight="1">
      <c r="A29" s="1" t="s">
        <v>1</v>
      </c>
      <c r="B29" s="163" t="s">
        <v>16</v>
      </c>
      <c r="C29" s="13" t="s">
        <v>12</v>
      </c>
      <c r="D29" s="17" t="s">
        <v>4</v>
      </c>
      <c r="E29" s="80">
        <v>10</v>
      </c>
      <c r="F29" s="81">
        <v>12.3456790123457</v>
      </c>
      <c r="G29" s="101">
        <v>0</v>
      </c>
      <c r="H29" s="82">
        <v>0</v>
      </c>
      <c r="I29" s="102">
        <v>0</v>
      </c>
      <c r="J29" s="82">
        <v>0</v>
      </c>
      <c r="K29" s="102">
        <v>0</v>
      </c>
      <c r="L29" s="82">
        <v>0</v>
      </c>
      <c r="M29" s="102">
        <v>0</v>
      </c>
      <c r="N29" s="82">
        <v>0</v>
      </c>
      <c r="O29" s="102">
        <v>10</v>
      </c>
      <c r="P29" s="82">
        <v>12.3456790123457</v>
      </c>
      <c r="Q29" s="102">
        <v>0</v>
      </c>
      <c r="R29" s="82">
        <v>0</v>
      </c>
      <c r="S29" s="104">
        <v>0</v>
      </c>
      <c r="T29" s="81">
        <v>0</v>
      </c>
      <c r="U29" s="101">
        <v>0</v>
      </c>
      <c r="V29" s="85">
        <v>0</v>
      </c>
      <c r="W29" s="129">
        <v>595</v>
      </c>
      <c r="X29" s="130">
        <v>98.823529411764696</v>
      </c>
    </row>
    <row r="30" spans="1:24" s="6" customFormat="1" ht="15" customHeight="1">
      <c r="A30" s="1" t="s">
        <v>1</v>
      </c>
      <c r="B30" s="163" t="s">
        <v>16</v>
      </c>
      <c r="C30" s="18"/>
      <c r="D30" s="19" t="s">
        <v>5</v>
      </c>
      <c r="E30" s="86">
        <v>81</v>
      </c>
      <c r="F30" s="87">
        <v>100</v>
      </c>
      <c r="G30" s="86">
        <v>0</v>
      </c>
      <c r="H30" s="88">
        <v>0</v>
      </c>
      <c r="I30" s="103" t="s">
        <v>40</v>
      </c>
      <c r="J30" s="88">
        <v>2.4691358024691401</v>
      </c>
      <c r="K30" s="103" t="s">
        <v>40</v>
      </c>
      <c r="L30" s="88">
        <v>2.4691358024691401</v>
      </c>
      <c r="M30" s="103" t="s">
        <v>40</v>
      </c>
      <c r="N30" s="88">
        <v>2.4691358024691401</v>
      </c>
      <c r="O30" s="89">
        <v>73</v>
      </c>
      <c r="P30" s="88">
        <v>90.123456790123498</v>
      </c>
      <c r="Q30" s="89">
        <v>0</v>
      </c>
      <c r="R30" s="88">
        <v>0</v>
      </c>
      <c r="S30" s="105" t="s">
        <v>40</v>
      </c>
      <c r="T30" s="87">
        <v>2.4691358024691401</v>
      </c>
      <c r="U30" s="108" t="s">
        <v>40</v>
      </c>
      <c r="V30" s="91">
        <v>2.4691358024691401</v>
      </c>
      <c r="W30" s="131">
        <v>595</v>
      </c>
      <c r="X30" s="132">
        <v>98.823529411764696</v>
      </c>
    </row>
    <row r="31" spans="1:24" s="6" customFormat="1" ht="15" customHeight="1">
      <c r="A31" s="1" t="s">
        <v>1</v>
      </c>
      <c r="B31" s="163" t="s">
        <v>16</v>
      </c>
      <c r="C31" s="7"/>
      <c r="D31" s="8" t="s">
        <v>2</v>
      </c>
      <c r="E31" s="106">
        <v>12</v>
      </c>
      <c r="F31" s="68">
        <v>70.588235294117695</v>
      </c>
      <c r="G31" s="106">
        <v>0</v>
      </c>
      <c r="H31" s="70">
        <v>0</v>
      </c>
      <c r="I31" s="71">
        <v>0</v>
      </c>
      <c r="J31" s="70">
        <v>0</v>
      </c>
      <c r="K31" s="97" t="s">
        <v>40</v>
      </c>
      <c r="L31" s="70">
        <v>11.764705882352899</v>
      </c>
      <c r="M31" s="71">
        <v>0</v>
      </c>
      <c r="N31" s="70">
        <v>0</v>
      </c>
      <c r="O31" s="71">
        <v>10</v>
      </c>
      <c r="P31" s="70">
        <v>58.823529411764703</v>
      </c>
      <c r="Q31" s="71">
        <v>0</v>
      </c>
      <c r="R31" s="70">
        <v>0</v>
      </c>
      <c r="S31" s="72">
        <v>0</v>
      </c>
      <c r="T31" s="68">
        <v>0</v>
      </c>
      <c r="U31" s="69">
        <v>0</v>
      </c>
      <c r="V31" s="73">
        <v>0</v>
      </c>
      <c r="W31" s="133">
        <v>595</v>
      </c>
      <c r="X31" s="134">
        <v>98.823529411764696</v>
      </c>
    </row>
    <row r="32" spans="1:24" s="6" customFormat="1" ht="15" customHeight="1">
      <c r="A32" s="1" t="s">
        <v>1</v>
      </c>
      <c r="B32" s="163" t="s">
        <v>16</v>
      </c>
      <c r="C32" s="7" t="s">
        <v>13</v>
      </c>
      <c r="D32" s="22" t="s">
        <v>4</v>
      </c>
      <c r="E32" s="69">
        <v>5</v>
      </c>
      <c r="F32" s="68">
        <v>29.411764705882401</v>
      </c>
      <c r="G32" s="69">
        <v>0</v>
      </c>
      <c r="H32" s="70">
        <v>0</v>
      </c>
      <c r="I32" s="71">
        <v>0</v>
      </c>
      <c r="J32" s="70">
        <v>0</v>
      </c>
      <c r="K32" s="71">
        <v>0</v>
      </c>
      <c r="L32" s="70">
        <v>0</v>
      </c>
      <c r="M32" s="71">
        <v>0</v>
      </c>
      <c r="N32" s="70">
        <v>0</v>
      </c>
      <c r="O32" s="71">
        <v>5</v>
      </c>
      <c r="P32" s="70">
        <v>29.411764705882401</v>
      </c>
      <c r="Q32" s="71">
        <v>0</v>
      </c>
      <c r="R32" s="70">
        <v>0</v>
      </c>
      <c r="S32" s="72">
        <v>0</v>
      </c>
      <c r="T32" s="68">
        <v>0</v>
      </c>
      <c r="U32" s="69">
        <v>0</v>
      </c>
      <c r="V32" s="73">
        <v>0</v>
      </c>
      <c r="W32" s="125">
        <v>595</v>
      </c>
      <c r="X32" s="126">
        <v>98.823529411764696</v>
      </c>
    </row>
    <row r="33" spans="1:24" s="6" customFormat="1" ht="15" customHeight="1">
      <c r="A33" s="1" t="s">
        <v>1</v>
      </c>
      <c r="B33" s="163" t="s">
        <v>16</v>
      </c>
      <c r="C33" s="9"/>
      <c r="D33" s="10" t="s">
        <v>5</v>
      </c>
      <c r="E33" s="107">
        <v>17</v>
      </c>
      <c r="F33" s="75">
        <v>100</v>
      </c>
      <c r="G33" s="107">
        <v>0</v>
      </c>
      <c r="H33" s="76">
        <v>0</v>
      </c>
      <c r="I33" s="77">
        <v>0</v>
      </c>
      <c r="J33" s="76">
        <v>0</v>
      </c>
      <c r="K33" s="99" t="s">
        <v>40</v>
      </c>
      <c r="L33" s="76">
        <v>11.764705882352899</v>
      </c>
      <c r="M33" s="77">
        <v>0</v>
      </c>
      <c r="N33" s="76">
        <v>0</v>
      </c>
      <c r="O33" s="77">
        <v>15</v>
      </c>
      <c r="P33" s="76">
        <v>88.235294117647101</v>
      </c>
      <c r="Q33" s="77">
        <v>0</v>
      </c>
      <c r="R33" s="76">
        <v>0</v>
      </c>
      <c r="S33" s="78">
        <v>0</v>
      </c>
      <c r="T33" s="75">
        <v>0</v>
      </c>
      <c r="U33" s="74">
        <v>0</v>
      </c>
      <c r="V33" s="79">
        <v>0</v>
      </c>
      <c r="W33" s="127">
        <v>595</v>
      </c>
      <c r="X33" s="128">
        <v>98.823529411764696</v>
      </c>
    </row>
    <row r="34" spans="1:24" s="6" customFormat="1" ht="15" customHeight="1">
      <c r="A34" s="1" t="s">
        <v>1</v>
      </c>
      <c r="B34" s="163" t="s">
        <v>16</v>
      </c>
      <c r="C34" s="13"/>
      <c r="D34" s="14" t="s">
        <v>2</v>
      </c>
      <c r="E34" s="80">
        <v>340</v>
      </c>
      <c r="F34" s="81">
        <v>72.340425531914903</v>
      </c>
      <c r="G34" s="101" t="s">
        <v>40</v>
      </c>
      <c r="H34" s="82">
        <v>0.42553191489361702</v>
      </c>
      <c r="I34" s="83">
        <v>4</v>
      </c>
      <c r="J34" s="82">
        <v>0.85106382978723405</v>
      </c>
      <c r="K34" s="83">
        <v>8</v>
      </c>
      <c r="L34" s="82">
        <v>1.7021276595744701</v>
      </c>
      <c r="M34" s="83">
        <v>21</v>
      </c>
      <c r="N34" s="82">
        <v>4.4680851063829801</v>
      </c>
      <c r="O34" s="83">
        <v>303</v>
      </c>
      <c r="P34" s="82">
        <v>64.468085106383</v>
      </c>
      <c r="Q34" s="102">
        <v>0</v>
      </c>
      <c r="R34" s="82">
        <v>0</v>
      </c>
      <c r="S34" s="104" t="s">
        <v>40</v>
      </c>
      <c r="T34" s="81">
        <v>0.42553191489361702</v>
      </c>
      <c r="U34" s="80">
        <v>6</v>
      </c>
      <c r="V34" s="85">
        <v>1.27659574468085</v>
      </c>
      <c r="W34" s="129">
        <v>595</v>
      </c>
      <c r="X34" s="130">
        <v>98.823529411764696</v>
      </c>
    </row>
    <row r="35" spans="1:24" s="6" customFormat="1" ht="15" customHeight="1">
      <c r="A35" s="1" t="s">
        <v>1</v>
      </c>
      <c r="B35" s="163" t="s">
        <v>16</v>
      </c>
      <c r="C35" s="13" t="s">
        <v>14</v>
      </c>
      <c r="D35" s="17" t="s">
        <v>4</v>
      </c>
      <c r="E35" s="80">
        <v>130</v>
      </c>
      <c r="F35" s="81">
        <v>27.659574468085101</v>
      </c>
      <c r="G35" s="80">
        <v>0</v>
      </c>
      <c r="H35" s="82">
        <v>0</v>
      </c>
      <c r="I35" s="102" t="s">
        <v>40</v>
      </c>
      <c r="J35" s="82">
        <v>0.42553191489361702</v>
      </c>
      <c r="K35" s="102">
        <v>4</v>
      </c>
      <c r="L35" s="82">
        <v>0.85106382978723405</v>
      </c>
      <c r="M35" s="83">
        <v>9</v>
      </c>
      <c r="N35" s="82">
        <v>1.91489361702128</v>
      </c>
      <c r="O35" s="83">
        <v>113</v>
      </c>
      <c r="P35" s="82">
        <v>24.0425531914894</v>
      </c>
      <c r="Q35" s="102">
        <v>0</v>
      </c>
      <c r="R35" s="82">
        <v>0</v>
      </c>
      <c r="S35" s="104" t="s">
        <v>40</v>
      </c>
      <c r="T35" s="81">
        <v>0.42553191489361702</v>
      </c>
      <c r="U35" s="101" t="s">
        <v>40</v>
      </c>
      <c r="V35" s="85">
        <v>0.42553191489361702</v>
      </c>
      <c r="W35" s="129">
        <v>595</v>
      </c>
      <c r="X35" s="130">
        <v>98.823529411764696</v>
      </c>
    </row>
    <row r="36" spans="1:24" s="6" customFormat="1" ht="15" customHeight="1">
      <c r="A36" s="1" t="s">
        <v>1</v>
      </c>
      <c r="B36" s="163" t="s">
        <v>16</v>
      </c>
      <c r="C36" s="18"/>
      <c r="D36" s="19" t="s">
        <v>5</v>
      </c>
      <c r="E36" s="86">
        <v>470</v>
      </c>
      <c r="F36" s="87">
        <v>100</v>
      </c>
      <c r="G36" s="108" t="s">
        <v>40</v>
      </c>
      <c r="H36" s="88">
        <v>0.42553191489361702</v>
      </c>
      <c r="I36" s="89">
        <v>6</v>
      </c>
      <c r="J36" s="88">
        <v>1.27659574468085</v>
      </c>
      <c r="K36" s="89">
        <v>12</v>
      </c>
      <c r="L36" s="88">
        <v>2.5531914893617</v>
      </c>
      <c r="M36" s="89">
        <v>30</v>
      </c>
      <c r="N36" s="88">
        <v>6.3829787234042596</v>
      </c>
      <c r="O36" s="89">
        <v>416</v>
      </c>
      <c r="P36" s="88">
        <v>88.510638297872305</v>
      </c>
      <c r="Q36" s="89">
        <v>0</v>
      </c>
      <c r="R36" s="88">
        <v>0</v>
      </c>
      <c r="S36" s="90">
        <v>4</v>
      </c>
      <c r="T36" s="87">
        <v>0.85106382978723405</v>
      </c>
      <c r="U36" s="86">
        <v>8</v>
      </c>
      <c r="V36" s="91">
        <v>1.7021276595744701</v>
      </c>
      <c r="W36" s="131">
        <v>595</v>
      </c>
      <c r="X36" s="132">
        <v>98.823529411764696</v>
      </c>
    </row>
    <row r="37" spans="1:24" s="6" customFormat="1" ht="15" customHeight="1">
      <c r="A37" s="1" t="s">
        <v>1</v>
      </c>
      <c r="B37" s="163" t="s">
        <v>16</v>
      </c>
      <c r="C37" s="7"/>
      <c r="D37" s="8" t="s">
        <v>2</v>
      </c>
      <c r="E37" s="69">
        <v>57</v>
      </c>
      <c r="F37" s="68">
        <v>78.082191780821901</v>
      </c>
      <c r="G37" s="69">
        <v>0</v>
      </c>
      <c r="H37" s="70">
        <v>0</v>
      </c>
      <c r="I37" s="97" t="s">
        <v>40</v>
      </c>
      <c r="J37" s="70">
        <v>2.7397260273972601</v>
      </c>
      <c r="K37" s="97" t="s">
        <v>40</v>
      </c>
      <c r="L37" s="70">
        <v>2.7397260273972601</v>
      </c>
      <c r="M37" s="97" t="s">
        <v>40</v>
      </c>
      <c r="N37" s="70">
        <v>2.7397260273972601</v>
      </c>
      <c r="O37" s="71">
        <v>51</v>
      </c>
      <c r="P37" s="70">
        <v>69.863013698630098</v>
      </c>
      <c r="Q37" s="71">
        <v>0</v>
      </c>
      <c r="R37" s="70">
        <v>0</v>
      </c>
      <c r="S37" s="72">
        <v>0</v>
      </c>
      <c r="T37" s="68">
        <v>0</v>
      </c>
      <c r="U37" s="106" t="s">
        <v>40</v>
      </c>
      <c r="V37" s="73">
        <v>2.7397260273972601</v>
      </c>
      <c r="W37" s="125">
        <v>595</v>
      </c>
      <c r="X37" s="126">
        <v>98.823529411764696</v>
      </c>
    </row>
    <row r="38" spans="1:24" s="6" customFormat="1" ht="15" customHeight="1">
      <c r="A38" s="1" t="s">
        <v>1</v>
      </c>
      <c r="B38" s="163" t="s">
        <v>16</v>
      </c>
      <c r="C38" s="7" t="s">
        <v>15</v>
      </c>
      <c r="D38" s="22" t="s">
        <v>4</v>
      </c>
      <c r="E38" s="135">
        <v>16</v>
      </c>
      <c r="F38" s="136">
        <v>21.917808219178099</v>
      </c>
      <c r="G38" s="135">
        <v>0</v>
      </c>
      <c r="H38" s="137">
        <v>0</v>
      </c>
      <c r="I38" s="138">
        <v>0</v>
      </c>
      <c r="J38" s="137">
        <v>0</v>
      </c>
      <c r="K38" s="138">
        <v>0</v>
      </c>
      <c r="L38" s="137">
        <v>0</v>
      </c>
      <c r="M38" s="138">
        <v>0</v>
      </c>
      <c r="N38" s="137">
        <v>0</v>
      </c>
      <c r="O38" s="138">
        <v>16</v>
      </c>
      <c r="P38" s="137">
        <v>21.917808219178099</v>
      </c>
      <c r="Q38" s="138">
        <v>0</v>
      </c>
      <c r="R38" s="137">
        <v>0</v>
      </c>
      <c r="S38" s="139">
        <v>0</v>
      </c>
      <c r="T38" s="136">
        <v>0</v>
      </c>
      <c r="U38" s="135">
        <v>0</v>
      </c>
      <c r="V38" s="140">
        <v>0</v>
      </c>
      <c r="W38" s="141">
        <v>595</v>
      </c>
      <c r="X38" s="142">
        <v>98.823529411764696</v>
      </c>
    </row>
    <row r="39" spans="1:24" s="6" customFormat="1" ht="15" customHeight="1" thickBot="1">
      <c r="A39" s="1" t="s">
        <v>1</v>
      </c>
      <c r="B39" s="164" t="s">
        <v>16</v>
      </c>
      <c r="C39" s="24"/>
      <c r="D39" s="25" t="s">
        <v>5</v>
      </c>
      <c r="E39" s="143">
        <v>73</v>
      </c>
      <c r="F39" s="144">
        <v>100</v>
      </c>
      <c r="G39" s="143">
        <v>0</v>
      </c>
      <c r="H39" s="145">
        <v>0</v>
      </c>
      <c r="I39" s="147" t="s">
        <v>40</v>
      </c>
      <c r="J39" s="145">
        <v>2.7397260273972601</v>
      </c>
      <c r="K39" s="147" t="s">
        <v>40</v>
      </c>
      <c r="L39" s="145">
        <v>2.7397260273972601</v>
      </c>
      <c r="M39" s="147" t="s">
        <v>40</v>
      </c>
      <c r="N39" s="145">
        <v>2.7397260273972601</v>
      </c>
      <c r="O39" s="146">
        <v>67</v>
      </c>
      <c r="P39" s="145">
        <v>91.780821917808197</v>
      </c>
      <c r="Q39" s="146">
        <v>0</v>
      </c>
      <c r="R39" s="145">
        <v>0</v>
      </c>
      <c r="S39" s="148">
        <v>0</v>
      </c>
      <c r="T39" s="144">
        <v>0</v>
      </c>
      <c r="U39" s="152" t="s">
        <v>40</v>
      </c>
      <c r="V39" s="149">
        <v>2.7397260273972601</v>
      </c>
      <c r="W39" s="150">
        <v>595</v>
      </c>
      <c r="X39" s="151">
        <v>98.823529411764696</v>
      </c>
    </row>
    <row r="40" spans="1:24" s="6" customFormat="1" ht="15" customHeight="1">
      <c r="A40" s="1"/>
      <c r="B40" s="56"/>
      <c r="C40" s="56"/>
      <c r="D40" s="56"/>
      <c r="E40" s="57"/>
      <c r="F40" s="57"/>
      <c r="G40" s="57"/>
      <c r="H40" s="57"/>
      <c r="I40" s="57"/>
      <c r="J40" s="57"/>
      <c r="K40" s="57"/>
      <c r="L40" s="57"/>
      <c r="M40" s="57"/>
      <c r="N40" s="57"/>
      <c r="O40" s="57"/>
      <c r="P40" s="57"/>
      <c r="Q40" s="57"/>
      <c r="R40" s="57"/>
      <c r="S40" s="57"/>
      <c r="T40" s="57"/>
      <c r="U40" s="58"/>
      <c r="V40" s="59"/>
      <c r="W40" s="57"/>
      <c r="X40" s="57"/>
    </row>
    <row r="41" spans="1:24" s="60" customFormat="1" ht="15" customHeight="1">
      <c r="B41" s="61" t="str">
        <f>CONCATENATE("NOTE: Table reads: Of all ",E48, " public school students without disabilities who received corporal punishment, ", G48," (",TEXT(H9,"0.0"),")% were American Indian or Alaska Native.")</f>
        <v>NOTE: Table reads: Of all 114 public school students without disabilities who received corporal punishment, 1-3 (1.8)% were American Indian or Alaska Native.</v>
      </c>
      <c r="C41" s="33"/>
      <c r="D41" s="33"/>
      <c r="E41" s="58"/>
      <c r="F41" s="58"/>
      <c r="G41" s="33"/>
      <c r="H41" s="33"/>
      <c r="I41" s="33"/>
      <c r="J41" s="33"/>
      <c r="K41" s="33"/>
      <c r="L41" s="33"/>
      <c r="M41" s="33"/>
      <c r="N41" s="33"/>
      <c r="O41" s="33"/>
      <c r="P41" s="33"/>
      <c r="Q41" s="65"/>
      <c r="R41" s="66"/>
      <c r="S41" s="33"/>
      <c r="T41" s="33"/>
      <c r="U41" s="66"/>
      <c r="V41" s="66"/>
    </row>
    <row r="42" spans="1:24" s="6" customFormat="1" ht="15" customHeight="1">
      <c r="A42" s="60"/>
      <c r="B42" s="61" t="s">
        <v>38</v>
      </c>
      <c r="D42" s="61"/>
      <c r="E42" s="58"/>
      <c r="F42" s="58"/>
      <c r="G42" s="58"/>
      <c r="H42" s="58"/>
      <c r="I42" s="58"/>
      <c r="J42" s="58"/>
      <c r="K42" s="57"/>
      <c r="L42" s="57"/>
      <c r="M42" s="57"/>
      <c r="N42" s="57"/>
      <c r="O42" s="57"/>
      <c r="P42" s="57"/>
      <c r="Q42" s="57"/>
      <c r="R42" s="57"/>
      <c r="S42" s="57"/>
      <c r="T42" s="57"/>
      <c r="U42" s="57"/>
      <c r="V42" s="57"/>
      <c r="W42" s="57"/>
      <c r="X42" s="57"/>
    </row>
    <row r="43" spans="1:24" s="64" customFormat="1" ht="14" customHeight="1">
      <c r="A43" s="60"/>
      <c r="B43" s="59" t="s">
        <v>45</v>
      </c>
      <c r="C43" s="6"/>
      <c r="D43" s="6"/>
      <c r="E43" s="62"/>
      <c r="F43" s="62"/>
      <c r="G43" s="62"/>
      <c r="H43" s="62"/>
      <c r="I43" s="62"/>
      <c r="J43" s="62"/>
      <c r="K43" s="63"/>
      <c r="L43" s="63"/>
      <c r="M43" s="63"/>
      <c r="N43" s="63"/>
      <c r="O43" s="63"/>
      <c r="P43" s="63"/>
      <c r="Q43" s="63"/>
      <c r="R43" s="63"/>
      <c r="S43" s="63"/>
      <c r="T43" s="63"/>
      <c r="U43" s="63"/>
      <c r="V43" s="63"/>
      <c r="W43" s="63"/>
      <c r="X43" s="63"/>
    </row>
    <row r="44" spans="1:24" s="60" customFormat="1" ht="15" customHeight="1">
      <c r="B44" s="29"/>
      <c r="C44" s="6"/>
      <c r="D44" s="6"/>
      <c r="E44" s="58"/>
      <c r="F44" s="58"/>
      <c r="G44" s="33"/>
      <c r="H44" s="33"/>
      <c r="I44" s="33"/>
      <c r="J44" s="33"/>
      <c r="K44" s="33"/>
      <c r="L44" s="33"/>
      <c r="M44" s="33"/>
      <c r="N44" s="33"/>
      <c r="O44" s="33"/>
      <c r="P44" s="33"/>
      <c r="Q44" s="33"/>
      <c r="R44" s="33"/>
      <c r="S44" s="33"/>
      <c r="T44" s="33"/>
      <c r="U44" s="65"/>
      <c r="V44" s="66"/>
      <c r="W44" s="33"/>
      <c r="X44" s="33"/>
    </row>
    <row r="48" spans="1:24" s="113" customFormat="1">
      <c r="E48" s="113" t="str">
        <f>IF(ISTEXT(E9),LEFT(E9,3),TEXT(E9,"#,##0"))</f>
        <v>114</v>
      </c>
      <c r="G48" s="113" t="str">
        <f>IF(ISTEXT(G9),LEFT(G9,3),TEXT(G9,"#,##0"))</f>
        <v>1-3</v>
      </c>
      <c r="I48" s="113" t="str">
        <f>IF(ISTEXT(I9),LEFT(I9,3),TEXT(I9,"#,##0"))</f>
        <v>4</v>
      </c>
      <c r="K48" s="113" t="str">
        <f>IF(ISTEXT(K9),LEFT(K9,3),TEXT(K9,"#,##0"))</f>
        <v>1-3</v>
      </c>
      <c r="M48" s="113" t="str">
        <f>IF(ISTEXT(M9),LEFT(M9,3),TEXT(M9,"#,##0"))</f>
        <v>20</v>
      </c>
    </row>
    <row r="49" s="161" customFormat="1"/>
    <row r="50" s="161" customFormat="1"/>
    <row r="51" s="161" customFormat="1"/>
    <row r="52" s="161" customFormat="1"/>
    <row r="53" s="161" customFormat="1"/>
    <row r="54" s="161" customFormat="1"/>
    <row r="55" s="161" customFormat="1"/>
    <row r="56" s="161" customFormat="1"/>
  </sheetData>
  <mergeCells count="16">
    <mergeCell ref="B7:B39"/>
    <mergeCell ref="W4:W5"/>
    <mergeCell ref="X4:X5"/>
    <mergeCell ref="G5:H5"/>
    <mergeCell ref="I5:J5"/>
    <mergeCell ref="K5:L5"/>
    <mergeCell ref="M5:N5"/>
    <mergeCell ref="O5:P5"/>
    <mergeCell ref="Q5:R5"/>
    <mergeCell ref="S5:T5"/>
    <mergeCell ref="B4:B6"/>
    <mergeCell ref="C4:C5"/>
    <mergeCell ref="D4:D5"/>
    <mergeCell ref="E4:F5"/>
    <mergeCell ref="G4:T4"/>
    <mergeCell ref="U4:V5"/>
  </mergeCells>
  <printOptions horizontalCentered="1"/>
  <pageMargins left="0.5" right="0.5" top="0.75" bottom="0.75" header="0.3" footer="0.3"/>
  <pageSetup paperSize="3" scale="73" orientation="landscape" horizontalDpi="4294967292" verticalDpi="4294967292"/>
  <extLst>
    <ext xmlns:mx="http://schemas.microsoft.com/office/mac/excel/2008/main" uri="{64002731-A6B0-56B0-2670-7721B7C09600}">
      <mx:PLV Mode="0" OnePage="0" WScale="10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enableFormatConditionsCalculation="0">
    <pageSetUpPr fitToPage="1"/>
  </sheetPr>
  <dimension ref="A1:AB56"/>
  <sheetViews>
    <sheetView showGridLines="0" workbookViewId="0"/>
  </sheetViews>
  <sheetFormatPr baseColWidth="10" defaultColWidth="8.83203125" defaultRowHeight="14" x14ac:dyDescent="0"/>
  <cols>
    <col min="3" max="3" width="36.83203125" customWidth="1"/>
    <col min="4" max="4" width="10.33203125" customWidth="1"/>
    <col min="5" max="28" width="10.83203125" customWidth="1"/>
  </cols>
  <sheetData>
    <row r="1" spans="1:28" s="33" customFormat="1" ht="15" customHeight="1">
      <c r="A1" s="28"/>
      <c r="B1" s="29"/>
      <c r="C1" s="29"/>
      <c r="D1" s="29"/>
      <c r="E1" s="30"/>
      <c r="F1" s="30"/>
      <c r="G1" s="30"/>
      <c r="H1" s="30"/>
      <c r="I1" s="30"/>
      <c r="J1" s="30"/>
      <c r="K1" s="30"/>
      <c r="L1" s="30"/>
      <c r="M1" s="30"/>
      <c r="N1" s="30"/>
      <c r="O1" s="30"/>
      <c r="P1" s="30"/>
      <c r="Q1" s="30"/>
      <c r="R1" s="30"/>
      <c r="S1" s="30"/>
      <c r="T1" s="30"/>
      <c r="U1" s="30"/>
      <c r="V1" s="30"/>
      <c r="W1" s="30"/>
      <c r="X1" s="30"/>
      <c r="Y1" s="31"/>
      <c r="Z1" s="32"/>
      <c r="AA1" s="30"/>
      <c r="AB1" s="30"/>
    </row>
    <row r="2" spans="1:28" s="39" customFormat="1" ht="15" customHeight="1">
      <c r="A2" s="34"/>
      <c r="B2" s="35" t="str">
        <f>CONCATENATE("Number and percentage of public school students with and without disabilities receiving ",LOWER(A7), " by gender and race/ethnicity, for state: School Year 2011-12")</f>
        <v>Number and percentage of public school students with and without disabilities receiving disciplinary actions by gender and race/ethnicity, for state: School Year 2011-12</v>
      </c>
      <c r="C2" s="36"/>
      <c r="D2" s="36"/>
      <c r="E2" s="37"/>
      <c r="F2" s="37"/>
      <c r="G2" s="37"/>
      <c r="H2" s="37"/>
      <c r="I2" s="37"/>
      <c r="J2" s="37"/>
      <c r="K2" s="37"/>
      <c r="L2" s="37"/>
      <c r="M2" s="37"/>
      <c r="N2" s="37"/>
      <c r="O2" s="37"/>
      <c r="P2" s="37"/>
      <c r="Q2" s="37"/>
      <c r="R2" s="37"/>
      <c r="S2" s="37"/>
      <c r="T2" s="37"/>
      <c r="U2" s="38"/>
      <c r="V2" s="38"/>
      <c r="W2" s="37"/>
      <c r="X2" s="37"/>
    </row>
    <row r="3" spans="1:28" s="44" customFormat="1" ht="15" customHeight="1" thickBot="1">
      <c r="A3" s="28"/>
      <c r="B3" s="40"/>
      <c r="C3" s="40"/>
      <c r="D3" s="40"/>
      <c r="E3" s="41"/>
      <c r="F3" s="41"/>
      <c r="G3" s="42"/>
      <c r="H3" s="42"/>
      <c r="I3" s="42"/>
      <c r="J3" s="42"/>
      <c r="K3" s="42"/>
      <c r="L3" s="42"/>
      <c r="M3" s="42"/>
      <c r="N3" s="42"/>
      <c r="O3" s="42"/>
      <c r="P3" s="42"/>
      <c r="Q3" s="42"/>
      <c r="R3" s="42"/>
      <c r="S3" s="42"/>
      <c r="T3" s="42"/>
      <c r="U3" s="42"/>
      <c r="V3" s="42"/>
      <c r="W3" s="42"/>
      <c r="X3" s="42"/>
      <c r="Y3" s="42"/>
      <c r="Z3" s="43"/>
      <c r="AA3" s="42"/>
      <c r="AB3" s="42"/>
    </row>
    <row r="4" spans="1:28" s="46" customFormat="1" ht="25" customHeight="1">
      <c r="A4" s="45"/>
      <c r="B4" s="166"/>
      <c r="C4" s="168" t="s">
        <v>17</v>
      </c>
      <c r="D4" s="170" t="s">
        <v>0</v>
      </c>
      <c r="E4" s="172" t="s">
        <v>18</v>
      </c>
      <c r="F4" s="173"/>
      <c r="G4" s="172" t="s">
        <v>19</v>
      </c>
      <c r="H4" s="173"/>
      <c r="I4" s="172" t="s">
        <v>20</v>
      </c>
      <c r="J4" s="173"/>
      <c r="K4" s="178" t="s">
        <v>21</v>
      </c>
      <c r="L4" s="179"/>
      <c r="M4" s="179"/>
      <c r="N4" s="179"/>
      <c r="O4" s="179"/>
      <c r="P4" s="179"/>
      <c r="Q4" s="179"/>
      <c r="R4" s="179"/>
      <c r="S4" s="179"/>
      <c r="T4" s="179"/>
      <c r="U4" s="179"/>
      <c r="V4" s="179"/>
      <c r="W4" s="179"/>
      <c r="X4" s="180"/>
      <c r="Y4" s="172" t="s">
        <v>22</v>
      </c>
      <c r="Z4" s="173"/>
      <c r="AA4" s="185" t="s">
        <v>23</v>
      </c>
      <c r="AB4" s="187" t="s">
        <v>24</v>
      </c>
    </row>
    <row r="5" spans="1:28" s="46" customFormat="1" ht="25" customHeight="1">
      <c r="A5" s="45"/>
      <c r="B5" s="166"/>
      <c r="C5" s="169"/>
      <c r="D5" s="171"/>
      <c r="E5" s="174"/>
      <c r="F5" s="175"/>
      <c r="G5" s="174"/>
      <c r="H5" s="175"/>
      <c r="I5" s="174"/>
      <c r="J5" s="175"/>
      <c r="K5" s="182" t="s">
        <v>25</v>
      </c>
      <c r="L5" s="183"/>
      <c r="M5" s="184" t="s">
        <v>26</v>
      </c>
      <c r="N5" s="183"/>
      <c r="O5" s="176" t="s">
        <v>27</v>
      </c>
      <c r="P5" s="183"/>
      <c r="Q5" s="176" t="s">
        <v>28</v>
      </c>
      <c r="R5" s="183"/>
      <c r="S5" s="176" t="s">
        <v>29</v>
      </c>
      <c r="T5" s="183"/>
      <c r="U5" s="176" t="s">
        <v>30</v>
      </c>
      <c r="V5" s="183"/>
      <c r="W5" s="176" t="s">
        <v>31</v>
      </c>
      <c r="X5" s="177"/>
      <c r="Y5" s="174"/>
      <c r="Z5" s="175"/>
      <c r="AA5" s="186"/>
      <c r="AB5" s="189"/>
    </row>
    <row r="6" spans="1:28" s="46" customFormat="1" ht="15" customHeight="1" thickBot="1">
      <c r="A6" s="45"/>
      <c r="B6" s="167"/>
      <c r="C6" s="47"/>
      <c r="D6" s="48"/>
      <c r="E6" s="49" t="s">
        <v>32</v>
      </c>
      <c r="F6" s="50" t="s">
        <v>33</v>
      </c>
      <c r="G6" s="49" t="s">
        <v>32</v>
      </c>
      <c r="H6" s="50" t="s">
        <v>33</v>
      </c>
      <c r="I6" s="49" t="s">
        <v>32</v>
      </c>
      <c r="J6" s="50" t="s">
        <v>33</v>
      </c>
      <c r="K6" s="49" t="s">
        <v>32</v>
      </c>
      <c r="L6" s="51" t="s">
        <v>34</v>
      </c>
      <c r="M6" s="52" t="s">
        <v>32</v>
      </c>
      <c r="N6" s="51" t="s">
        <v>34</v>
      </c>
      <c r="O6" s="52" t="s">
        <v>32</v>
      </c>
      <c r="P6" s="51" t="s">
        <v>34</v>
      </c>
      <c r="Q6" s="52" t="s">
        <v>32</v>
      </c>
      <c r="R6" s="51" t="s">
        <v>34</v>
      </c>
      <c r="S6" s="52" t="s">
        <v>32</v>
      </c>
      <c r="T6" s="51" t="s">
        <v>34</v>
      </c>
      <c r="U6" s="52" t="s">
        <v>32</v>
      </c>
      <c r="V6" s="51" t="s">
        <v>34</v>
      </c>
      <c r="W6" s="52" t="s">
        <v>32</v>
      </c>
      <c r="X6" s="53" t="s">
        <v>34</v>
      </c>
      <c r="Y6" s="52" t="s">
        <v>32</v>
      </c>
      <c r="Z6" s="50" t="s">
        <v>33</v>
      </c>
      <c r="AA6" s="54"/>
      <c r="AB6" s="55"/>
    </row>
    <row r="7" spans="1:28" s="6" customFormat="1" ht="15" customHeight="1">
      <c r="A7" s="1" t="s">
        <v>1</v>
      </c>
      <c r="B7" s="162" t="s">
        <v>16</v>
      </c>
      <c r="C7" s="2"/>
      <c r="D7" s="3" t="s">
        <v>2</v>
      </c>
      <c r="E7" s="67">
        <v>102</v>
      </c>
      <c r="F7" s="68">
        <v>76.691729323308294</v>
      </c>
      <c r="G7" s="67">
        <v>0</v>
      </c>
      <c r="H7" s="68">
        <v>0</v>
      </c>
      <c r="I7" s="67">
        <v>102</v>
      </c>
      <c r="J7" s="68">
        <v>76.691729323308294</v>
      </c>
      <c r="K7" s="106" t="s">
        <v>40</v>
      </c>
      <c r="L7" s="70">
        <v>1.5037593984962401</v>
      </c>
      <c r="M7" s="71">
        <v>4</v>
      </c>
      <c r="N7" s="70">
        <v>3.0075187969924801</v>
      </c>
      <c r="O7" s="71">
        <v>4</v>
      </c>
      <c r="P7" s="70">
        <v>3.0075187969924801</v>
      </c>
      <c r="Q7" s="71">
        <v>18</v>
      </c>
      <c r="R7" s="70">
        <v>13.533834586466201</v>
      </c>
      <c r="S7" s="71">
        <v>74</v>
      </c>
      <c r="T7" s="70">
        <v>55.639097744360903</v>
      </c>
      <c r="U7" s="71">
        <v>0</v>
      </c>
      <c r="V7" s="70">
        <v>0</v>
      </c>
      <c r="W7" s="72">
        <v>0</v>
      </c>
      <c r="X7" s="68">
        <v>0</v>
      </c>
      <c r="Y7" s="67">
        <v>18</v>
      </c>
      <c r="Z7" s="73">
        <v>13.533834586466201</v>
      </c>
      <c r="AA7" s="4">
        <v>595</v>
      </c>
      <c r="AB7" s="5">
        <v>98.823529411764696</v>
      </c>
    </row>
    <row r="8" spans="1:28" s="6" customFormat="1" ht="15" customHeight="1">
      <c r="A8" s="1" t="s">
        <v>1</v>
      </c>
      <c r="B8" s="163" t="s">
        <v>16</v>
      </c>
      <c r="C8" s="7" t="s">
        <v>3</v>
      </c>
      <c r="D8" s="8" t="s">
        <v>4</v>
      </c>
      <c r="E8" s="69">
        <v>31</v>
      </c>
      <c r="F8" s="68">
        <v>23.308270676691698</v>
      </c>
      <c r="G8" s="69">
        <v>0</v>
      </c>
      <c r="H8" s="68">
        <v>0</v>
      </c>
      <c r="I8" s="69">
        <v>31</v>
      </c>
      <c r="J8" s="68">
        <v>23.308270676691698</v>
      </c>
      <c r="K8" s="69">
        <v>0</v>
      </c>
      <c r="L8" s="70">
        <v>0</v>
      </c>
      <c r="M8" s="97" t="s">
        <v>40</v>
      </c>
      <c r="N8" s="70">
        <v>1.5037593984962401</v>
      </c>
      <c r="O8" s="71">
        <v>0</v>
      </c>
      <c r="P8" s="70">
        <v>0</v>
      </c>
      <c r="Q8" s="71">
        <v>6</v>
      </c>
      <c r="R8" s="70">
        <v>4.5112781954887202</v>
      </c>
      <c r="S8" s="71">
        <v>21</v>
      </c>
      <c r="T8" s="70">
        <v>15.789473684210501</v>
      </c>
      <c r="U8" s="71">
        <v>0</v>
      </c>
      <c r="V8" s="70">
        <v>0</v>
      </c>
      <c r="W8" s="98" t="s">
        <v>40</v>
      </c>
      <c r="X8" s="68">
        <v>1.5037593984962401</v>
      </c>
      <c r="Y8" s="69">
        <v>6</v>
      </c>
      <c r="Z8" s="73">
        <v>4.5112781954887202</v>
      </c>
      <c r="AA8" s="4">
        <v>595</v>
      </c>
      <c r="AB8" s="5">
        <v>98.823529411764696</v>
      </c>
    </row>
    <row r="9" spans="1:28" s="6" customFormat="1" ht="15" customHeight="1">
      <c r="A9" s="1" t="s">
        <v>1</v>
      </c>
      <c r="B9" s="163" t="s">
        <v>16</v>
      </c>
      <c r="C9" s="9"/>
      <c r="D9" s="10" t="s">
        <v>5</v>
      </c>
      <c r="E9" s="74">
        <v>133</v>
      </c>
      <c r="F9" s="75">
        <v>100</v>
      </c>
      <c r="G9" s="74">
        <v>0</v>
      </c>
      <c r="H9" s="75">
        <v>0</v>
      </c>
      <c r="I9" s="74">
        <v>133</v>
      </c>
      <c r="J9" s="75">
        <v>100</v>
      </c>
      <c r="K9" s="107" t="s">
        <v>40</v>
      </c>
      <c r="L9" s="76">
        <v>1.5037593984962401</v>
      </c>
      <c r="M9" s="77">
        <v>6</v>
      </c>
      <c r="N9" s="76">
        <v>4.5112781954887202</v>
      </c>
      <c r="O9" s="77">
        <v>4</v>
      </c>
      <c r="P9" s="76">
        <v>3.0075187969924801</v>
      </c>
      <c r="Q9" s="77">
        <v>24</v>
      </c>
      <c r="R9" s="76">
        <v>18.045112781954899</v>
      </c>
      <c r="S9" s="77">
        <v>95</v>
      </c>
      <c r="T9" s="76">
        <v>71.428571428571402</v>
      </c>
      <c r="U9" s="77">
        <v>0</v>
      </c>
      <c r="V9" s="76">
        <v>0</v>
      </c>
      <c r="W9" s="100" t="s">
        <v>40</v>
      </c>
      <c r="X9" s="75">
        <v>1.5037593984962401</v>
      </c>
      <c r="Y9" s="74">
        <v>24</v>
      </c>
      <c r="Z9" s="79">
        <v>18.045112781954899</v>
      </c>
      <c r="AA9" s="11">
        <v>595</v>
      </c>
      <c r="AB9" s="12">
        <v>98.823529411764696</v>
      </c>
    </row>
    <row r="10" spans="1:28" s="6" customFormat="1" ht="15" customHeight="1">
      <c r="A10" s="1" t="s">
        <v>1</v>
      </c>
      <c r="B10" s="163" t="s">
        <v>16</v>
      </c>
      <c r="C10" s="13"/>
      <c r="D10" s="14" t="s">
        <v>2</v>
      </c>
      <c r="E10" s="80">
        <v>3856</v>
      </c>
      <c r="F10" s="81">
        <v>71.752884257536294</v>
      </c>
      <c r="G10" s="80">
        <v>83</v>
      </c>
      <c r="H10" s="81">
        <v>1.54447339039821</v>
      </c>
      <c r="I10" s="80">
        <v>3773</v>
      </c>
      <c r="J10" s="81">
        <v>70.208410867138099</v>
      </c>
      <c r="K10" s="80">
        <v>38</v>
      </c>
      <c r="L10" s="82">
        <v>0.72133637053910404</v>
      </c>
      <c r="M10" s="83">
        <v>19</v>
      </c>
      <c r="N10" s="82">
        <v>0.36066818526955202</v>
      </c>
      <c r="O10" s="83">
        <v>58</v>
      </c>
      <c r="P10" s="82">
        <v>1.1009870918754701</v>
      </c>
      <c r="Q10" s="83">
        <v>249</v>
      </c>
      <c r="R10" s="82">
        <v>4.7266514806378099</v>
      </c>
      <c r="S10" s="83">
        <v>3364</v>
      </c>
      <c r="T10" s="82">
        <v>63.857251328777501</v>
      </c>
      <c r="U10" s="102" t="s">
        <v>40</v>
      </c>
      <c r="V10" s="82">
        <v>3.7965072133637097E-2</v>
      </c>
      <c r="W10" s="84">
        <v>43</v>
      </c>
      <c r="X10" s="81">
        <v>0.81624905087319699</v>
      </c>
      <c r="Y10" s="80">
        <v>149</v>
      </c>
      <c r="Z10" s="85">
        <v>2.7726088574618499</v>
      </c>
      <c r="AA10" s="15">
        <v>595</v>
      </c>
      <c r="AB10" s="16">
        <v>98.823529411764696</v>
      </c>
    </row>
    <row r="11" spans="1:28" s="6" customFormat="1" ht="15" customHeight="1">
      <c r="A11" s="1" t="s">
        <v>1</v>
      </c>
      <c r="B11" s="163" t="s">
        <v>16</v>
      </c>
      <c r="C11" s="13" t="s">
        <v>6</v>
      </c>
      <c r="D11" s="17" t="s">
        <v>4</v>
      </c>
      <c r="E11" s="80">
        <v>1518</v>
      </c>
      <c r="F11" s="81">
        <v>28.247115742463698</v>
      </c>
      <c r="G11" s="80">
        <v>23</v>
      </c>
      <c r="H11" s="81">
        <v>0.42798660215854101</v>
      </c>
      <c r="I11" s="80">
        <v>1495</v>
      </c>
      <c r="J11" s="81">
        <v>27.819129140305201</v>
      </c>
      <c r="K11" s="80">
        <v>24</v>
      </c>
      <c r="L11" s="82">
        <v>0.45558086560364502</v>
      </c>
      <c r="M11" s="83">
        <v>5</v>
      </c>
      <c r="N11" s="82">
        <v>9.49126803340926E-2</v>
      </c>
      <c r="O11" s="83">
        <v>30</v>
      </c>
      <c r="P11" s="82">
        <v>0.56947608200455602</v>
      </c>
      <c r="Q11" s="83">
        <v>77</v>
      </c>
      <c r="R11" s="82">
        <v>1.46165527714503</v>
      </c>
      <c r="S11" s="83">
        <v>1336</v>
      </c>
      <c r="T11" s="82">
        <v>25.360668185269599</v>
      </c>
      <c r="U11" s="83">
        <v>0</v>
      </c>
      <c r="V11" s="82">
        <v>0</v>
      </c>
      <c r="W11" s="84">
        <v>23</v>
      </c>
      <c r="X11" s="81">
        <v>0.43659832953682598</v>
      </c>
      <c r="Y11" s="80">
        <v>55</v>
      </c>
      <c r="Z11" s="85">
        <v>1.0234462225530301</v>
      </c>
      <c r="AA11" s="15">
        <v>595</v>
      </c>
      <c r="AB11" s="16">
        <v>98.823529411764696</v>
      </c>
    </row>
    <row r="12" spans="1:28" s="6" customFormat="1" ht="15" customHeight="1">
      <c r="A12" s="1" t="s">
        <v>1</v>
      </c>
      <c r="B12" s="163" t="s">
        <v>16</v>
      </c>
      <c r="C12" s="18"/>
      <c r="D12" s="19" t="s">
        <v>5</v>
      </c>
      <c r="E12" s="86">
        <v>5374</v>
      </c>
      <c r="F12" s="87">
        <v>100</v>
      </c>
      <c r="G12" s="86">
        <v>106</v>
      </c>
      <c r="H12" s="87">
        <v>1.9724599925567501</v>
      </c>
      <c r="I12" s="86">
        <v>5268</v>
      </c>
      <c r="J12" s="87">
        <v>98.027540007443307</v>
      </c>
      <c r="K12" s="86">
        <v>62</v>
      </c>
      <c r="L12" s="88">
        <v>1.17691723614275</v>
      </c>
      <c r="M12" s="89">
        <v>24</v>
      </c>
      <c r="N12" s="88">
        <v>0.45558086560364502</v>
      </c>
      <c r="O12" s="89">
        <v>88</v>
      </c>
      <c r="P12" s="88">
        <v>1.67046317388003</v>
      </c>
      <c r="Q12" s="89">
        <v>326</v>
      </c>
      <c r="R12" s="88">
        <v>6.1883067577828399</v>
      </c>
      <c r="S12" s="89">
        <v>4700</v>
      </c>
      <c r="T12" s="88">
        <v>89.217919514047097</v>
      </c>
      <c r="U12" s="103" t="s">
        <v>40</v>
      </c>
      <c r="V12" s="88">
        <v>3.7965072133637097E-2</v>
      </c>
      <c r="W12" s="90">
        <v>66</v>
      </c>
      <c r="X12" s="87">
        <v>1.25284738041002</v>
      </c>
      <c r="Y12" s="86">
        <v>204</v>
      </c>
      <c r="Z12" s="91">
        <v>3.7960550800148898</v>
      </c>
      <c r="AA12" s="20">
        <v>595</v>
      </c>
      <c r="AB12" s="21">
        <v>98.823529411764696</v>
      </c>
    </row>
    <row r="13" spans="1:28" s="6" customFormat="1" ht="15" customHeight="1">
      <c r="A13" s="1" t="s">
        <v>1</v>
      </c>
      <c r="B13" s="163" t="s">
        <v>16</v>
      </c>
      <c r="C13" s="7"/>
      <c r="D13" s="8" t="s">
        <v>2</v>
      </c>
      <c r="E13" s="69">
        <v>3101</v>
      </c>
      <c r="F13" s="68">
        <v>72.453271028037406</v>
      </c>
      <c r="G13" s="69">
        <v>55</v>
      </c>
      <c r="H13" s="68">
        <v>1.28504672897196</v>
      </c>
      <c r="I13" s="69">
        <v>3046</v>
      </c>
      <c r="J13" s="68">
        <v>71.1682242990654</v>
      </c>
      <c r="K13" s="69">
        <v>25</v>
      </c>
      <c r="L13" s="70">
        <v>0.59269796111901396</v>
      </c>
      <c r="M13" s="71">
        <v>21</v>
      </c>
      <c r="N13" s="70">
        <v>0.49786628733997201</v>
      </c>
      <c r="O13" s="71">
        <v>56</v>
      </c>
      <c r="P13" s="70">
        <v>1.32764343290659</v>
      </c>
      <c r="Q13" s="71">
        <v>192</v>
      </c>
      <c r="R13" s="70">
        <v>4.5519203413940303</v>
      </c>
      <c r="S13" s="71">
        <v>2718</v>
      </c>
      <c r="T13" s="70">
        <v>64.438122332859194</v>
      </c>
      <c r="U13" s="71">
        <v>4</v>
      </c>
      <c r="V13" s="70">
        <v>9.4831673779042197E-2</v>
      </c>
      <c r="W13" s="72">
        <v>30</v>
      </c>
      <c r="X13" s="68">
        <v>0.71123755334281602</v>
      </c>
      <c r="Y13" s="69">
        <v>118</v>
      </c>
      <c r="Z13" s="73">
        <v>2.7570093457943901</v>
      </c>
      <c r="AA13" s="4">
        <v>595</v>
      </c>
      <c r="AB13" s="5">
        <v>98.823529411764696</v>
      </c>
    </row>
    <row r="14" spans="1:28" s="6" customFormat="1" ht="15" customHeight="1">
      <c r="A14" s="1" t="s">
        <v>1</v>
      </c>
      <c r="B14" s="163" t="s">
        <v>16</v>
      </c>
      <c r="C14" s="7" t="s">
        <v>7</v>
      </c>
      <c r="D14" s="22" t="s">
        <v>4</v>
      </c>
      <c r="E14" s="69">
        <v>1179</v>
      </c>
      <c r="F14" s="68">
        <v>27.546728971962601</v>
      </c>
      <c r="G14" s="69">
        <v>7</v>
      </c>
      <c r="H14" s="68">
        <v>0.16355140186915901</v>
      </c>
      <c r="I14" s="69">
        <v>1172</v>
      </c>
      <c r="J14" s="68">
        <v>27.383177570093501</v>
      </c>
      <c r="K14" s="69">
        <v>11</v>
      </c>
      <c r="L14" s="70">
        <v>0.26078710289236601</v>
      </c>
      <c r="M14" s="71">
        <v>12</v>
      </c>
      <c r="N14" s="70">
        <v>0.28449502133712701</v>
      </c>
      <c r="O14" s="71">
        <v>25</v>
      </c>
      <c r="P14" s="70">
        <v>0.59269796111901396</v>
      </c>
      <c r="Q14" s="71">
        <v>71</v>
      </c>
      <c r="R14" s="70">
        <v>1.6832622095780001</v>
      </c>
      <c r="S14" s="71">
        <v>1035</v>
      </c>
      <c r="T14" s="70">
        <v>24.5376955903272</v>
      </c>
      <c r="U14" s="97" t="s">
        <v>40</v>
      </c>
      <c r="V14" s="70">
        <v>4.7415836889521099E-2</v>
      </c>
      <c r="W14" s="72">
        <v>16</v>
      </c>
      <c r="X14" s="68">
        <v>0.37932669511616901</v>
      </c>
      <c r="Y14" s="69">
        <v>51</v>
      </c>
      <c r="Z14" s="73">
        <v>1.1915887850467299</v>
      </c>
      <c r="AA14" s="4">
        <v>595</v>
      </c>
      <c r="AB14" s="5">
        <v>98.823529411764696</v>
      </c>
    </row>
    <row r="15" spans="1:28" s="6" customFormat="1" ht="15" customHeight="1">
      <c r="A15" s="1" t="s">
        <v>1</v>
      </c>
      <c r="B15" s="163" t="s">
        <v>16</v>
      </c>
      <c r="C15" s="9"/>
      <c r="D15" s="10" t="s">
        <v>5</v>
      </c>
      <c r="E15" s="74">
        <v>4280</v>
      </c>
      <c r="F15" s="75">
        <v>100</v>
      </c>
      <c r="G15" s="74">
        <v>62</v>
      </c>
      <c r="H15" s="75">
        <v>1.44859813084112</v>
      </c>
      <c r="I15" s="74">
        <v>4218</v>
      </c>
      <c r="J15" s="75">
        <v>98.551401869158894</v>
      </c>
      <c r="K15" s="74">
        <v>36</v>
      </c>
      <c r="L15" s="76">
        <v>0.85348506401138002</v>
      </c>
      <c r="M15" s="77">
        <v>33</v>
      </c>
      <c r="N15" s="76">
        <v>0.78236130867709797</v>
      </c>
      <c r="O15" s="77">
        <v>81</v>
      </c>
      <c r="P15" s="76">
        <v>1.9203413940256</v>
      </c>
      <c r="Q15" s="77">
        <v>263</v>
      </c>
      <c r="R15" s="76">
        <v>6.23518255097202</v>
      </c>
      <c r="S15" s="77">
        <v>3753</v>
      </c>
      <c r="T15" s="76">
        <v>88.975817923186298</v>
      </c>
      <c r="U15" s="77">
        <v>6</v>
      </c>
      <c r="V15" s="76">
        <v>0.142247510668563</v>
      </c>
      <c r="W15" s="78">
        <v>46</v>
      </c>
      <c r="X15" s="75">
        <v>1.0905642484589899</v>
      </c>
      <c r="Y15" s="74">
        <v>169</v>
      </c>
      <c r="Z15" s="79">
        <v>3.9485981308411202</v>
      </c>
      <c r="AA15" s="11">
        <v>595</v>
      </c>
      <c r="AB15" s="12">
        <v>98.823529411764696</v>
      </c>
    </row>
    <row r="16" spans="1:28" s="6" customFormat="1" ht="15" customHeight="1">
      <c r="A16" s="1" t="s">
        <v>1</v>
      </c>
      <c r="B16" s="163" t="s">
        <v>16</v>
      </c>
      <c r="C16" s="13"/>
      <c r="D16" s="14" t="s">
        <v>2</v>
      </c>
      <c r="E16" s="80">
        <v>2217</v>
      </c>
      <c r="F16" s="81">
        <v>76.580310880829003</v>
      </c>
      <c r="G16" s="80">
        <v>32</v>
      </c>
      <c r="H16" s="81">
        <v>1.1053540587219299</v>
      </c>
      <c r="I16" s="80">
        <v>2185</v>
      </c>
      <c r="J16" s="81">
        <v>75.474956822107103</v>
      </c>
      <c r="K16" s="80">
        <v>19</v>
      </c>
      <c r="L16" s="82">
        <v>0.66596565019277998</v>
      </c>
      <c r="M16" s="83">
        <v>8</v>
      </c>
      <c r="N16" s="82">
        <v>0.28040658955485498</v>
      </c>
      <c r="O16" s="83">
        <v>40</v>
      </c>
      <c r="P16" s="82">
        <v>1.4020329477742699</v>
      </c>
      <c r="Q16" s="83">
        <v>146</v>
      </c>
      <c r="R16" s="82">
        <v>5.1174202593760896</v>
      </c>
      <c r="S16" s="83">
        <v>1950</v>
      </c>
      <c r="T16" s="82">
        <v>68.349106203995802</v>
      </c>
      <c r="U16" s="83">
        <v>0</v>
      </c>
      <c r="V16" s="82">
        <v>0</v>
      </c>
      <c r="W16" s="84">
        <v>22</v>
      </c>
      <c r="X16" s="81">
        <v>0.77111812127585</v>
      </c>
      <c r="Y16" s="80">
        <v>84</v>
      </c>
      <c r="Z16" s="85">
        <v>2.90155440414508</v>
      </c>
      <c r="AA16" s="15">
        <v>595</v>
      </c>
      <c r="AB16" s="16">
        <v>98.823529411764696</v>
      </c>
    </row>
    <row r="17" spans="1:28" s="6" customFormat="1" ht="15" customHeight="1">
      <c r="A17" s="1" t="s">
        <v>1</v>
      </c>
      <c r="B17" s="163" t="s">
        <v>16</v>
      </c>
      <c r="C17" s="13" t="s">
        <v>8</v>
      </c>
      <c r="D17" s="17" t="s">
        <v>4</v>
      </c>
      <c r="E17" s="80">
        <v>678</v>
      </c>
      <c r="F17" s="81">
        <v>23.419689119171</v>
      </c>
      <c r="G17" s="80">
        <v>10</v>
      </c>
      <c r="H17" s="81">
        <v>0.34542314335060398</v>
      </c>
      <c r="I17" s="80">
        <v>668</v>
      </c>
      <c r="J17" s="81">
        <v>23.074265975820399</v>
      </c>
      <c r="K17" s="80">
        <v>6</v>
      </c>
      <c r="L17" s="82">
        <v>0.21030494216614101</v>
      </c>
      <c r="M17" s="102" t="s">
        <v>40</v>
      </c>
      <c r="N17" s="82">
        <v>7.0101647388713606E-2</v>
      </c>
      <c r="O17" s="83">
        <v>16</v>
      </c>
      <c r="P17" s="82">
        <v>0.56081317910970896</v>
      </c>
      <c r="Q17" s="83">
        <v>35</v>
      </c>
      <c r="R17" s="82">
        <v>1.2267788293024899</v>
      </c>
      <c r="S17" s="83">
        <v>599</v>
      </c>
      <c r="T17" s="82">
        <v>20.9954433929197</v>
      </c>
      <c r="U17" s="83">
        <v>0</v>
      </c>
      <c r="V17" s="82">
        <v>0</v>
      </c>
      <c r="W17" s="84">
        <v>10</v>
      </c>
      <c r="X17" s="81">
        <v>0.35050823694356797</v>
      </c>
      <c r="Y17" s="80">
        <v>22</v>
      </c>
      <c r="Z17" s="85">
        <v>0.75993091537132995</v>
      </c>
      <c r="AA17" s="15">
        <v>595</v>
      </c>
      <c r="AB17" s="16">
        <v>98.823529411764696</v>
      </c>
    </row>
    <row r="18" spans="1:28" s="6" customFormat="1" ht="15" customHeight="1">
      <c r="A18" s="1" t="s">
        <v>1</v>
      </c>
      <c r="B18" s="163" t="s">
        <v>16</v>
      </c>
      <c r="C18" s="18"/>
      <c r="D18" s="19" t="s">
        <v>5</v>
      </c>
      <c r="E18" s="86">
        <v>2895</v>
      </c>
      <c r="F18" s="87">
        <v>100</v>
      </c>
      <c r="G18" s="86">
        <v>42</v>
      </c>
      <c r="H18" s="87">
        <v>1.45077720207254</v>
      </c>
      <c r="I18" s="86">
        <v>2853</v>
      </c>
      <c r="J18" s="87">
        <v>98.549222797927499</v>
      </c>
      <c r="K18" s="86">
        <v>25</v>
      </c>
      <c r="L18" s="88">
        <v>0.87627059235892002</v>
      </c>
      <c r="M18" s="89">
        <v>10</v>
      </c>
      <c r="N18" s="88">
        <v>0.35050823694356797</v>
      </c>
      <c r="O18" s="89">
        <v>56</v>
      </c>
      <c r="P18" s="88">
        <v>1.9628461268839801</v>
      </c>
      <c r="Q18" s="89">
        <v>181</v>
      </c>
      <c r="R18" s="88">
        <v>6.3441990886785797</v>
      </c>
      <c r="S18" s="89">
        <v>2549</v>
      </c>
      <c r="T18" s="88">
        <v>89.344549596915499</v>
      </c>
      <c r="U18" s="89">
        <v>0</v>
      </c>
      <c r="V18" s="88">
        <v>0</v>
      </c>
      <c r="W18" s="90">
        <v>32</v>
      </c>
      <c r="X18" s="87">
        <v>1.1216263582194199</v>
      </c>
      <c r="Y18" s="86">
        <v>106</v>
      </c>
      <c r="Z18" s="91">
        <v>3.6614853195164101</v>
      </c>
      <c r="AA18" s="20">
        <v>595</v>
      </c>
      <c r="AB18" s="21">
        <v>98.823529411764696</v>
      </c>
    </row>
    <row r="19" spans="1:28" s="6" customFormat="1" ht="15" customHeight="1">
      <c r="A19" s="1" t="s">
        <v>1</v>
      </c>
      <c r="B19" s="163" t="s">
        <v>16</v>
      </c>
      <c r="C19" s="7"/>
      <c r="D19" s="8" t="s">
        <v>2</v>
      </c>
      <c r="E19" s="69">
        <v>5315</v>
      </c>
      <c r="F19" s="68">
        <v>74.066332218506105</v>
      </c>
      <c r="G19" s="69">
        <v>87</v>
      </c>
      <c r="H19" s="68">
        <v>1.2123745819398</v>
      </c>
      <c r="I19" s="69">
        <v>5228</v>
      </c>
      <c r="J19" s="68">
        <v>72.853957636566307</v>
      </c>
      <c r="K19" s="69">
        <v>44</v>
      </c>
      <c r="L19" s="70">
        <v>0.62225993494555198</v>
      </c>
      <c r="M19" s="71">
        <v>29</v>
      </c>
      <c r="N19" s="70">
        <v>0.41012586621411401</v>
      </c>
      <c r="O19" s="71">
        <v>96</v>
      </c>
      <c r="P19" s="70">
        <v>1.3576580398811999</v>
      </c>
      <c r="Q19" s="71">
        <v>338</v>
      </c>
      <c r="R19" s="70">
        <v>4.7800876820817404</v>
      </c>
      <c r="S19" s="71">
        <v>4665</v>
      </c>
      <c r="T19" s="70">
        <v>65.973695375477305</v>
      </c>
      <c r="U19" s="71">
        <v>4</v>
      </c>
      <c r="V19" s="70">
        <v>5.6569084995050201E-2</v>
      </c>
      <c r="W19" s="72">
        <v>52</v>
      </c>
      <c r="X19" s="68">
        <v>0.73539810493565305</v>
      </c>
      <c r="Y19" s="69">
        <v>202</v>
      </c>
      <c r="Z19" s="73">
        <v>2.8149386845038999</v>
      </c>
      <c r="AA19" s="4">
        <v>595</v>
      </c>
      <c r="AB19" s="5">
        <v>98.823529411764696</v>
      </c>
    </row>
    <row r="20" spans="1:28" s="6" customFormat="1" ht="15" customHeight="1">
      <c r="A20" s="1" t="s">
        <v>1</v>
      </c>
      <c r="B20" s="163" t="s">
        <v>16</v>
      </c>
      <c r="C20" s="7" t="s">
        <v>9</v>
      </c>
      <c r="D20" s="22" t="s">
        <v>4</v>
      </c>
      <c r="E20" s="69">
        <v>1861</v>
      </c>
      <c r="F20" s="68">
        <v>25.933667781493899</v>
      </c>
      <c r="G20" s="69">
        <v>18</v>
      </c>
      <c r="H20" s="68">
        <v>0.25083612040133801</v>
      </c>
      <c r="I20" s="69">
        <v>1843</v>
      </c>
      <c r="J20" s="68">
        <v>25.6828316610925</v>
      </c>
      <c r="K20" s="69">
        <v>18</v>
      </c>
      <c r="L20" s="70">
        <v>0.25456088247772601</v>
      </c>
      <c r="M20" s="71">
        <v>15</v>
      </c>
      <c r="N20" s="70">
        <v>0.212134068731438</v>
      </c>
      <c r="O20" s="71">
        <v>41</v>
      </c>
      <c r="P20" s="70">
        <v>0.579833121199265</v>
      </c>
      <c r="Q20" s="71">
        <v>107</v>
      </c>
      <c r="R20" s="70">
        <v>1.5132230236175901</v>
      </c>
      <c r="S20" s="71">
        <v>1633</v>
      </c>
      <c r="T20" s="70">
        <v>23.094328949229201</v>
      </c>
      <c r="U20" s="97" t="s">
        <v>40</v>
      </c>
      <c r="V20" s="70">
        <v>2.82845424975251E-2</v>
      </c>
      <c r="W20" s="72">
        <v>27</v>
      </c>
      <c r="X20" s="68">
        <v>0.38184132371658902</v>
      </c>
      <c r="Y20" s="69">
        <v>73</v>
      </c>
      <c r="Z20" s="73">
        <v>1.01727982162765</v>
      </c>
      <c r="AA20" s="4">
        <v>595</v>
      </c>
      <c r="AB20" s="5">
        <v>98.823529411764696</v>
      </c>
    </row>
    <row r="21" spans="1:28" s="6" customFormat="1" ht="15" customHeight="1">
      <c r="A21" s="1" t="s">
        <v>1</v>
      </c>
      <c r="B21" s="163" t="s">
        <v>16</v>
      </c>
      <c r="C21" s="9"/>
      <c r="D21" s="10" t="s">
        <v>5</v>
      </c>
      <c r="E21" s="74">
        <v>7176</v>
      </c>
      <c r="F21" s="75">
        <v>100</v>
      </c>
      <c r="G21" s="74">
        <v>105</v>
      </c>
      <c r="H21" s="75">
        <v>1.46321070234114</v>
      </c>
      <c r="I21" s="74">
        <v>7071</v>
      </c>
      <c r="J21" s="75">
        <v>98.536789297658899</v>
      </c>
      <c r="K21" s="74">
        <v>62</v>
      </c>
      <c r="L21" s="76">
        <v>0.876820817423278</v>
      </c>
      <c r="M21" s="77">
        <v>44</v>
      </c>
      <c r="N21" s="76">
        <v>0.62225993494555198</v>
      </c>
      <c r="O21" s="77">
        <v>137</v>
      </c>
      <c r="P21" s="76">
        <v>1.9374911610804699</v>
      </c>
      <c r="Q21" s="77">
        <v>445</v>
      </c>
      <c r="R21" s="76">
        <v>6.2933107056993398</v>
      </c>
      <c r="S21" s="77">
        <v>6298</v>
      </c>
      <c r="T21" s="76">
        <v>89.068024324706499</v>
      </c>
      <c r="U21" s="77">
        <v>6</v>
      </c>
      <c r="V21" s="76">
        <v>8.4853627492575301E-2</v>
      </c>
      <c r="W21" s="78">
        <v>79</v>
      </c>
      <c r="X21" s="75">
        <v>1.11723942865224</v>
      </c>
      <c r="Y21" s="74">
        <v>275</v>
      </c>
      <c r="Z21" s="79">
        <v>3.8322185061315501</v>
      </c>
      <c r="AA21" s="11">
        <v>595</v>
      </c>
      <c r="AB21" s="12">
        <v>98.823529411764696</v>
      </c>
    </row>
    <row r="22" spans="1:28" s="6" customFormat="1" ht="15" customHeight="1">
      <c r="A22" s="1" t="s">
        <v>1</v>
      </c>
      <c r="B22" s="163" t="s">
        <v>16</v>
      </c>
      <c r="C22" s="13"/>
      <c r="D22" s="14" t="s">
        <v>2</v>
      </c>
      <c r="E22" s="80">
        <v>39</v>
      </c>
      <c r="F22" s="81">
        <v>79.591836734693899</v>
      </c>
      <c r="G22" s="101" t="s">
        <v>40</v>
      </c>
      <c r="H22" s="81">
        <v>4.0816326530612201</v>
      </c>
      <c r="I22" s="80">
        <v>37</v>
      </c>
      <c r="J22" s="81">
        <v>75.510204081632693</v>
      </c>
      <c r="K22" s="80">
        <v>0</v>
      </c>
      <c r="L22" s="82">
        <v>0</v>
      </c>
      <c r="M22" s="102" t="s">
        <v>40</v>
      </c>
      <c r="N22" s="82">
        <v>4.2553191489361701</v>
      </c>
      <c r="O22" s="102" t="s">
        <v>40</v>
      </c>
      <c r="P22" s="82">
        <v>4.2553191489361701</v>
      </c>
      <c r="Q22" s="83">
        <v>4</v>
      </c>
      <c r="R22" s="82">
        <v>8.5106382978723403</v>
      </c>
      <c r="S22" s="83">
        <v>29</v>
      </c>
      <c r="T22" s="82">
        <v>61.702127659574501</v>
      </c>
      <c r="U22" s="83">
        <v>0</v>
      </c>
      <c r="V22" s="82">
        <v>0</v>
      </c>
      <c r="W22" s="84">
        <v>0</v>
      </c>
      <c r="X22" s="81">
        <v>0</v>
      </c>
      <c r="Y22" s="80">
        <v>4</v>
      </c>
      <c r="Z22" s="85">
        <v>8.1632653061224492</v>
      </c>
      <c r="AA22" s="15">
        <v>595</v>
      </c>
      <c r="AB22" s="16">
        <v>98.823529411764696</v>
      </c>
    </row>
    <row r="23" spans="1:28" s="6" customFormat="1" ht="15" customHeight="1">
      <c r="A23" s="1" t="s">
        <v>1</v>
      </c>
      <c r="B23" s="163" t="s">
        <v>16</v>
      </c>
      <c r="C23" s="13" t="s">
        <v>10</v>
      </c>
      <c r="D23" s="17" t="s">
        <v>4</v>
      </c>
      <c r="E23" s="80">
        <v>10</v>
      </c>
      <c r="F23" s="81">
        <v>20.408163265306101</v>
      </c>
      <c r="G23" s="80">
        <v>0</v>
      </c>
      <c r="H23" s="81">
        <v>0</v>
      </c>
      <c r="I23" s="80">
        <v>10</v>
      </c>
      <c r="J23" s="81">
        <v>20.408163265306101</v>
      </c>
      <c r="K23" s="80">
        <v>0</v>
      </c>
      <c r="L23" s="82">
        <v>0</v>
      </c>
      <c r="M23" s="83">
        <v>0</v>
      </c>
      <c r="N23" s="82">
        <v>0</v>
      </c>
      <c r="O23" s="83">
        <v>0</v>
      </c>
      <c r="P23" s="82">
        <v>0</v>
      </c>
      <c r="Q23" s="102" t="s">
        <v>40</v>
      </c>
      <c r="R23" s="82">
        <v>4.2553191489361701</v>
      </c>
      <c r="S23" s="83">
        <v>8</v>
      </c>
      <c r="T23" s="82">
        <v>17.021276595744698</v>
      </c>
      <c r="U23" s="83">
        <v>0</v>
      </c>
      <c r="V23" s="82">
        <v>0</v>
      </c>
      <c r="W23" s="84">
        <v>0</v>
      </c>
      <c r="X23" s="81">
        <v>0</v>
      </c>
      <c r="Y23" s="80">
        <v>0</v>
      </c>
      <c r="Z23" s="85">
        <v>0</v>
      </c>
      <c r="AA23" s="15">
        <v>595</v>
      </c>
      <c r="AB23" s="16">
        <v>98.823529411764696</v>
      </c>
    </row>
    <row r="24" spans="1:28" s="6" customFormat="1" ht="15" customHeight="1">
      <c r="A24" s="1" t="s">
        <v>1</v>
      </c>
      <c r="B24" s="163" t="s">
        <v>16</v>
      </c>
      <c r="C24" s="18"/>
      <c r="D24" s="19" t="s">
        <v>5</v>
      </c>
      <c r="E24" s="86">
        <v>49</v>
      </c>
      <c r="F24" s="87">
        <v>100</v>
      </c>
      <c r="G24" s="108" t="s">
        <v>40</v>
      </c>
      <c r="H24" s="87">
        <v>4.0816326530612201</v>
      </c>
      <c r="I24" s="86">
        <v>47</v>
      </c>
      <c r="J24" s="87">
        <v>95.918367346938794</v>
      </c>
      <c r="K24" s="86">
        <v>0</v>
      </c>
      <c r="L24" s="88">
        <v>0</v>
      </c>
      <c r="M24" s="103" t="s">
        <v>40</v>
      </c>
      <c r="N24" s="88">
        <v>4.2553191489361701</v>
      </c>
      <c r="O24" s="103" t="s">
        <v>40</v>
      </c>
      <c r="P24" s="88">
        <v>4.2553191489361701</v>
      </c>
      <c r="Q24" s="89">
        <v>6</v>
      </c>
      <c r="R24" s="88">
        <v>12.7659574468085</v>
      </c>
      <c r="S24" s="89">
        <v>37</v>
      </c>
      <c r="T24" s="88">
        <v>78.723404255319195</v>
      </c>
      <c r="U24" s="89">
        <v>0</v>
      </c>
      <c r="V24" s="88">
        <v>0</v>
      </c>
      <c r="W24" s="90">
        <v>0</v>
      </c>
      <c r="X24" s="87">
        <v>0</v>
      </c>
      <c r="Y24" s="86">
        <v>4</v>
      </c>
      <c r="Z24" s="91">
        <v>8.1632653061224492</v>
      </c>
      <c r="AA24" s="20">
        <v>595</v>
      </c>
      <c r="AB24" s="21">
        <v>98.823529411764696</v>
      </c>
    </row>
    <row r="25" spans="1:28" s="6" customFormat="1" ht="15" customHeight="1">
      <c r="A25" s="1" t="s">
        <v>1</v>
      </c>
      <c r="B25" s="163" t="s">
        <v>16</v>
      </c>
      <c r="C25" s="7"/>
      <c r="D25" s="8" t="s">
        <v>2</v>
      </c>
      <c r="E25" s="69">
        <v>61</v>
      </c>
      <c r="F25" s="68">
        <v>93.846153846153797</v>
      </c>
      <c r="G25" s="69">
        <v>0</v>
      </c>
      <c r="H25" s="68">
        <v>0</v>
      </c>
      <c r="I25" s="69">
        <v>61</v>
      </c>
      <c r="J25" s="68">
        <v>93.846153846153797</v>
      </c>
      <c r="K25" s="69">
        <v>0</v>
      </c>
      <c r="L25" s="70">
        <v>0</v>
      </c>
      <c r="M25" s="71">
        <v>0</v>
      </c>
      <c r="N25" s="70">
        <v>0</v>
      </c>
      <c r="O25" s="97" t="s">
        <v>40</v>
      </c>
      <c r="P25" s="70">
        <v>3.0769230769230802</v>
      </c>
      <c r="Q25" s="97" t="s">
        <v>40</v>
      </c>
      <c r="R25" s="70">
        <v>3.0769230769230802</v>
      </c>
      <c r="S25" s="71">
        <v>55</v>
      </c>
      <c r="T25" s="70">
        <v>84.615384615384599</v>
      </c>
      <c r="U25" s="71">
        <v>0</v>
      </c>
      <c r="V25" s="70">
        <v>0</v>
      </c>
      <c r="W25" s="98" t="s">
        <v>40</v>
      </c>
      <c r="X25" s="68">
        <v>3.0769230769230802</v>
      </c>
      <c r="Y25" s="69">
        <v>0</v>
      </c>
      <c r="Z25" s="73">
        <v>0</v>
      </c>
      <c r="AA25" s="4">
        <v>595</v>
      </c>
      <c r="AB25" s="5">
        <v>98.823529411764696</v>
      </c>
    </row>
    <row r="26" spans="1:28" s="6" customFormat="1" ht="15" customHeight="1">
      <c r="A26" s="1" t="s">
        <v>1</v>
      </c>
      <c r="B26" s="163" t="s">
        <v>16</v>
      </c>
      <c r="C26" s="7" t="s">
        <v>11</v>
      </c>
      <c r="D26" s="22" t="s">
        <v>4</v>
      </c>
      <c r="E26" s="69">
        <v>4</v>
      </c>
      <c r="F26" s="68">
        <v>6.1538461538461497</v>
      </c>
      <c r="G26" s="69">
        <v>0</v>
      </c>
      <c r="H26" s="68">
        <v>0</v>
      </c>
      <c r="I26" s="69">
        <v>4</v>
      </c>
      <c r="J26" s="68">
        <v>6.1538461538461497</v>
      </c>
      <c r="K26" s="69">
        <v>0</v>
      </c>
      <c r="L26" s="70">
        <v>0</v>
      </c>
      <c r="M26" s="71">
        <v>0</v>
      </c>
      <c r="N26" s="70">
        <v>0</v>
      </c>
      <c r="O26" s="71">
        <v>0</v>
      </c>
      <c r="P26" s="70">
        <v>0</v>
      </c>
      <c r="Q26" s="71">
        <v>0</v>
      </c>
      <c r="R26" s="70">
        <v>0</v>
      </c>
      <c r="S26" s="71">
        <v>4</v>
      </c>
      <c r="T26" s="70">
        <v>6.1538461538461497</v>
      </c>
      <c r="U26" s="71">
        <v>0</v>
      </c>
      <c r="V26" s="70">
        <v>0</v>
      </c>
      <c r="W26" s="72">
        <v>0</v>
      </c>
      <c r="X26" s="68">
        <v>0</v>
      </c>
      <c r="Y26" s="69">
        <v>0</v>
      </c>
      <c r="Z26" s="73">
        <v>0</v>
      </c>
      <c r="AA26" s="4">
        <v>595</v>
      </c>
      <c r="AB26" s="5">
        <v>98.823529411764696</v>
      </c>
    </row>
    <row r="27" spans="1:28" s="6" customFormat="1" ht="15" customHeight="1">
      <c r="A27" s="1" t="s">
        <v>1</v>
      </c>
      <c r="B27" s="163" t="s">
        <v>16</v>
      </c>
      <c r="C27" s="9"/>
      <c r="D27" s="10" t="s">
        <v>5</v>
      </c>
      <c r="E27" s="74">
        <v>65</v>
      </c>
      <c r="F27" s="75">
        <v>100</v>
      </c>
      <c r="G27" s="74">
        <v>0</v>
      </c>
      <c r="H27" s="75">
        <v>0</v>
      </c>
      <c r="I27" s="74">
        <v>65</v>
      </c>
      <c r="J27" s="75">
        <v>100</v>
      </c>
      <c r="K27" s="74">
        <v>0</v>
      </c>
      <c r="L27" s="76">
        <v>0</v>
      </c>
      <c r="M27" s="77">
        <v>0</v>
      </c>
      <c r="N27" s="76">
        <v>0</v>
      </c>
      <c r="O27" s="99" t="s">
        <v>40</v>
      </c>
      <c r="P27" s="76">
        <v>3.0769230769230802</v>
      </c>
      <c r="Q27" s="99" t="s">
        <v>40</v>
      </c>
      <c r="R27" s="76">
        <v>3.0769230769230802</v>
      </c>
      <c r="S27" s="77">
        <v>59</v>
      </c>
      <c r="T27" s="76">
        <v>90.769230769230802</v>
      </c>
      <c r="U27" s="77">
        <v>0</v>
      </c>
      <c r="V27" s="76">
        <v>0</v>
      </c>
      <c r="W27" s="100" t="s">
        <v>40</v>
      </c>
      <c r="X27" s="75">
        <v>3.0769230769230802</v>
      </c>
      <c r="Y27" s="74">
        <v>0</v>
      </c>
      <c r="Z27" s="79">
        <v>0</v>
      </c>
      <c r="AA27" s="11">
        <v>595</v>
      </c>
      <c r="AB27" s="12">
        <v>98.823529411764696</v>
      </c>
    </row>
    <row r="28" spans="1:28" s="6" customFormat="1" ht="15" customHeight="1">
      <c r="A28" s="1" t="s">
        <v>1</v>
      </c>
      <c r="B28" s="163" t="s">
        <v>16</v>
      </c>
      <c r="C28" s="13"/>
      <c r="D28" s="14" t="s">
        <v>2</v>
      </c>
      <c r="E28" s="80">
        <v>97</v>
      </c>
      <c r="F28" s="81">
        <v>87.387387387387406</v>
      </c>
      <c r="G28" s="101" t="s">
        <v>40</v>
      </c>
      <c r="H28" s="81">
        <v>1.8018018018018001</v>
      </c>
      <c r="I28" s="80">
        <v>95</v>
      </c>
      <c r="J28" s="81">
        <v>85.585585585585605</v>
      </c>
      <c r="K28" s="80">
        <v>0</v>
      </c>
      <c r="L28" s="82">
        <v>0</v>
      </c>
      <c r="M28" s="102" t="s">
        <v>40</v>
      </c>
      <c r="N28" s="82">
        <v>1.8348623853210999</v>
      </c>
      <c r="O28" s="83">
        <v>4</v>
      </c>
      <c r="P28" s="82">
        <v>3.6697247706421998</v>
      </c>
      <c r="Q28" s="83">
        <v>4</v>
      </c>
      <c r="R28" s="82">
        <v>3.6697247706421998</v>
      </c>
      <c r="S28" s="83">
        <v>83</v>
      </c>
      <c r="T28" s="82">
        <v>76.146788990825698</v>
      </c>
      <c r="U28" s="83">
        <v>0</v>
      </c>
      <c r="V28" s="82">
        <v>0</v>
      </c>
      <c r="W28" s="104" t="s">
        <v>40</v>
      </c>
      <c r="X28" s="81">
        <v>1.8348623853210999</v>
      </c>
      <c r="Y28" s="80">
        <v>4</v>
      </c>
      <c r="Z28" s="85">
        <v>3.6036036036036001</v>
      </c>
      <c r="AA28" s="15">
        <v>595</v>
      </c>
      <c r="AB28" s="16">
        <v>98.823529411764696</v>
      </c>
    </row>
    <row r="29" spans="1:28" s="6" customFormat="1" ht="15" customHeight="1">
      <c r="A29" s="1" t="s">
        <v>1</v>
      </c>
      <c r="B29" s="163" t="s">
        <v>16</v>
      </c>
      <c r="C29" s="13" t="s">
        <v>12</v>
      </c>
      <c r="D29" s="17" t="s">
        <v>4</v>
      </c>
      <c r="E29" s="80">
        <v>14</v>
      </c>
      <c r="F29" s="81">
        <v>12.612612612612599</v>
      </c>
      <c r="G29" s="80">
        <v>0</v>
      </c>
      <c r="H29" s="81">
        <v>0</v>
      </c>
      <c r="I29" s="80">
        <v>14</v>
      </c>
      <c r="J29" s="81">
        <v>12.612612612612599</v>
      </c>
      <c r="K29" s="80">
        <v>0</v>
      </c>
      <c r="L29" s="82">
        <v>0</v>
      </c>
      <c r="M29" s="83">
        <v>0</v>
      </c>
      <c r="N29" s="82">
        <v>0</v>
      </c>
      <c r="O29" s="83">
        <v>0</v>
      </c>
      <c r="P29" s="82">
        <v>0</v>
      </c>
      <c r="Q29" s="102" t="s">
        <v>40</v>
      </c>
      <c r="R29" s="82">
        <v>1.8348623853210999</v>
      </c>
      <c r="S29" s="83">
        <v>12</v>
      </c>
      <c r="T29" s="82">
        <v>11.0091743119266</v>
      </c>
      <c r="U29" s="83">
        <v>0</v>
      </c>
      <c r="V29" s="82">
        <v>0</v>
      </c>
      <c r="W29" s="84">
        <v>0</v>
      </c>
      <c r="X29" s="81">
        <v>0</v>
      </c>
      <c r="Y29" s="80">
        <v>0</v>
      </c>
      <c r="Z29" s="85">
        <v>0</v>
      </c>
      <c r="AA29" s="15">
        <v>595</v>
      </c>
      <c r="AB29" s="16">
        <v>98.823529411764696</v>
      </c>
    </row>
    <row r="30" spans="1:28" s="6" customFormat="1" ht="15" customHeight="1">
      <c r="A30" s="1" t="s">
        <v>1</v>
      </c>
      <c r="B30" s="163" t="s">
        <v>16</v>
      </c>
      <c r="C30" s="18"/>
      <c r="D30" s="19" t="s">
        <v>5</v>
      </c>
      <c r="E30" s="86">
        <v>111</v>
      </c>
      <c r="F30" s="87">
        <v>100</v>
      </c>
      <c r="G30" s="108" t="s">
        <v>40</v>
      </c>
      <c r="H30" s="87">
        <v>1.8018018018018001</v>
      </c>
      <c r="I30" s="86">
        <v>109</v>
      </c>
      <c r="J30" s="87">
        <v>98.198198198198199</v>
      </c>
      <c r="K30" s="86">
        <v>0</v>
      </c>
      <c r="L30" s="88">
        <v>0</v>
      </c>
      <c r="M30" s="103" t="s">
        <v>40</v>
      </c>
      <c r="N30" s="88">
        <v>1.8348623853210999</v>
      </c>
      <c r="O30" s="89">
        <v>4</v>
      </c>
      <c r="P30" s="88">
        <v>3.6697247706421998</v>
      </c>
      <c r="Q30" s="89">
        <v>6</v>
      </c>
      <c r="R30" s="88">
        <v>5.5045871559632999</v>
      </c>
      <c r="S30" s="89">
        <v>95</v>
      </c>
      <c r="T30" s="88">
        <v>87.155963302752298</v>
      </c>
      <c r="U30" s="89">
        <v>0</v>
      </c>
      <c r="V30" s="88">
        <v>0</v>
      </c>
      <c r="W30" s="105" t="s">
        <v>40</v>
      </c>
      <c r="X30" s="87">
        <v>1.8348623853210999</v>
      </c>
      <c r="Y30" s="86">
        <v>4</v>
      </c>
      <c r="Z30" s="91">
        <v>3.6036036036036001</v>
      </c>
      <c r="AA30" s="20">
        <v>595</v>
      </c>
      <c r="AB30" s="21">
        <v>98.823529411764696</v>
      </c>
    </row>
    <row r="31" spans="1:28" s="6" customFormat="1" ht="15" customHeight="1">
      <c r="A31" s="1" t="s">
        <v>1</v>
      </c>
      <c r="B31" s="163" t="s">
        <v>16</v>
      </c>
      <c r="C31" s="7"/>
      <c r="D31" s="23" t="s">
        <v>2</v>
      </c>
      <c r="E31" s="69">
        <v>20</v>
      </c>
      <c r="F31" s="68">
        <v>74.074074074074105</v>
      </c>
      <c r="G31" s="106" t="s">
        <v>40</v>
      </c>
      <c r="H31" s="68">
        <v>7.4074074074074101</v>
      </c>
      <c r="I31" s="69">
        <v>18</v>
      </c>
      <c r="J31" s="68">
        <v>66.6666666666667</v>
      </c>
      <c r="K31" s="69">
        <v>0</v>
      </c>
      <c r="L31" s="70">
        <v>0</v>
      </c>
      <c r="M31" s="71">
        <v>0</v>
      </c>
      <c r="N31" s="70">
        <v>0</v>
      </c>
      <c r="O31" s="97" t="s">
        <v>40</v>
      </c>
      <c r="P31" s="70">
        <v>8</v>
      </c>
      <c r="Q31" s="97" t="s">
        <v>40</v>
      </c>
      <c r="R31" s="70">
        <v>8</v>
      </c>
      <c r="S31" s="71">
        <v>14</v>
      </c>
      <c r="T31" s="70">
        <v>56</v>
      </c>
      <c r="U31" s="71">
        <v>0</v>
      </c>
      <c r="V31" s="70">
        <v>0</v>
      </c>
      <c r="W31" s="72">
        <v>0</v>
      </c>
      <c r="X31" s="68">
        <v>0</v>
      </c>
      <c r="Y31" s="69">
        <v>0</v>
      </c>
      <c r="Z31" s="73">
        <v>0</v>
      </c>
      <c r="AA31" s="4">
        <v>595</v>
      </c>
      <c r="AB31" s="5">
        <v>98.823529411764696</v>
      </c>
    </row>
    <row r="32" spans="1:28" s="6" customFormat="1" ht="15" customHeight="1">
      <c r="A32" s="1" t="s">
        <v>1</v>
      </c>
      <c r="B32" s="163" t="s">
        <v>16</v>
      </c>
      <c r="C32" s="7" t="s">
        <v>13</v>
      </c>
      <c r="D32" s="22" t="s">
        <v>4</v>
      </c>
      <c r="E32" s="69">
        <v>7</v>
      </c>
      <c r="F32" s="68">
        <v>25.925925925925899</v>
      </c>
      <c r="G32" s="69">
        <v>0</v>
      </c>
      <c r="H32" s="68">
        <v>0</v>
      </c>
      <c r="I32" s="69">
        <v>7</v>
      </c>
      <c r="J32" s="68">
        <v>25.925925925925899</v>
      </c>
      <c r="K32" s="69">
        <v>0</v>
      </c>
      <c r="L32" s="70">
        <v>0</v>
      </c>
      <c r="M32" s="71">
        <v>0</v>
      </c>
      <c r="N32" s="70">
        <v>0</v>
      </c>
      <c r="O32" s="71">
        <v>0</v>
      </c>
      <c r="P32" s="70">
        <v>0</v>
      </c>
      <c r="Q32" s="71">
        <v>0</v>
      </c>
      <c r="R32" s="70">
        <v>0</v>
      </c>
      <c r="S32" s="71">
        <v>7</v>
      </c>
      <c r="T32" s="70">
        <v>28</v>
      </c>
      <c r="U32" s="71">
        <v>0</v>
      </c>
      <c r="V32" s="70">
        <v>0</v>
      </c>
      <c r="W32" s="72">
        <v>0</v>
      </c>
      <c r="X32" s="68">
        <v>0</v>
      </c>
      <c r="Y32" s="69">
        <v>0</v>
      </c>
      <c r="Z32" s="73">
        <v>0</v>
      </c>
      <c r="AA32" s="4">
        <v>595</v>
      </c>
      <c r="AB32" s="5">
        <v>98.823529411764696</v>
      </c>
    </row>
    <row r="33" spans="1:28" s="6" customFormat="1" ht="15" customHeight="1">
      <c r="A33" s="1" t="s">
        <v>1</v>
      </c>
      <c r="B33" s="163" t="s">
        <v>16</v>
      </c>
      <c r="C33" s="9"/>
      <c r="D33" s="10" t="s">
        <v>5</v>
      </c>
      <c r="E33" s="74">
        <v>27</v>
      </c>
      <c r="F33" s="75">
        <v>100</v>
      </c>
      <c r="G33" s="107" t="s">
        <v>40</v>
      </c>
      <c r="H33" s="75">
        <v>7.4074074074074101</v>
      </c>
      <c r="I33" s="74">
        <v>25</v>
      </c>
      <c r="J33" s="75">
        <v>92.592592592592595</v>
      </c>
      <c r="K33" s="74">
        <v>0</v>
      </c>
      <c r="L33" s="76">
        <v>0</v>
      </c>
      <c r="M33" s="77">
        <v>0</v>
      </c>
      <c r="N33" s="76">
        <v>0</v>
      </c>
      <c r="O33" s="99" t="s">
        <v>40</v>
      </c>
      <c r="P33" s="76">
        <v>8</v>
      </c>
      <c r="Q33" s="99" t="s">
        <v>40</v>
      </c>
      <c r="R33" s="76">
        <v>8</v>
      </c>
      <c r="S33" s="77">
        <v>21</v>
      </c>
      <c r="T33" s="76">
        <v>84</v>
      </c>
      <c r="U33" s="77">
        <v>0</v>
      </c>
      <c r="V33" s="76">
        <v>0</v>
      </c>
      <c r="W33" s="78">
        <v>0</v>
      </c>
      <c r="X33" s="75">
        <v>0</v>
      </c>
      <c r="Y33" s="74">
        <v>0</v>
      </c>
      <c r="Z33" s="79">
        <v>0</v>
      </c>
      <c r="AA33" s="11">
        <v>595</v>
      </c>
      <c r="AB33" s="12">
        <v>98.823529411764696</v>
      </c>
    </row>
    <row r="34" spans="1:28" s="6" customFormat="1" ht="15" customHeight="1">
      <c r="A34" s="1" t="s">
        <v>1</v>
      </c>
      <c r="B34" s="163" t="s">
        <v>16</v>
      </c>
      <c r="C34" s="13"/>
      <c r="D34" s="14" t="s">
        <v>2</v>
      </c>
      <c r="E34" s="80">
        <v>515</v>
      </c>
      <c r="F34" s="81">
        <v>74.207492795389001</v>
      </c>
      <c r="G34" s="80">
        <v>11</v>
      </c>
      <c r="H34" s="81">
        <v>1.5850144092219001</v>
      </c>
      <c r="I34" s="80">
        <v>504</v>
      </c>
      <c r="J34" s="81">
        <v>72.622478386167103</v>
      </c>
      <c r="K34" s="80">
        <v>4</v>
      </c>
      <c r="L34" s="82">
        <v>0.58737151248164499</v>
      </c>
      <c r="M34" s="83">
        <v>6</v>
      </c>
      <c r="N34" s="82">
        <v>0.88105726872246704</v>
      </c>
      <c r="O34" s="83">
        <v>10</v>
      </c>
      <c r="P34" s="82">
        <v>1.4684287812041099</v>
      </c>
      <c r="Q34" s="83">
        <v>33</v>
      </c>
      <c r="R34" s="82">
        <v>4.8458149779735704</v>
      </c>
      <c r="S34" s="83">
        <v>445</v>
      </c>
      <c r="T34" s="82">
        <v>65.345080763582999</v>
      </c>
      <c r="U34" s="102" t="s">
        <v>40</v>
      </c>
      <c r="V34" s="82">
        <v>0.29368575624082199</v>
      </c>
      <c r="W34" s="84">
        <v>4</v>
      </c>
      <c r="X34" s="81">
        <v>0.58737151248164499</v>
      </c>
      <c r="Y34" s="80">
        <v>13</v>
      </c>
      <c r="Z34" s="85">
        <v>1.8731988472622501</v>
      </c>
      <c r="AA34" s="15">
        <v>595</v>
      </c>
      <c r="AB34" s="16">
        <v>98.823529411764696</v>
      </c>
    </row>
    <row r="35" spans="1:28" s="6" customFormat="1" ht="15" customHeight="1">
      <c r="A35" s="1" t="s">
        <v>1</v>
      </c>
      <c r="B35" s="163" t="s">
        <v>16</v>
      </c>
      <c r="C35" s="13" t="s">
        <v>14</v>
      </c>
      <c r="D35" s="17" t="s">
        <v>4</v>
      </c>
      <c r="E35" s="80">
        <v>179</v>
      </c>
      <c r="F35" s="81">
        <v>25.792507204610999</v>
      </c>
      <c r="G35" s="101" t="s">
        <v>40</v>
      </c>
      <c r="H35" s="81">
        <v>0.28818443804034599</v>
      </c>
      <c r="I35" s="80">
        <v>177</v>
      </c>
      <c r="J35" s="81">
        <v>25.504322766570599</v>
      </c>
      <c r="K35" s="101" t="s">
        <v>40</v>
      </c>
      <c r="L35" s="82">
        <v>0.29368575624082199</v>
      </c>
      <c r="M35" s="102" t="s">
        <v>40</v>
      </c>
      <c r="N35" s="82">
        <v>0.29368575624082199</v>
      </c>
      <c r="O35" s="83">
        <v>4</v>
      </c>
      <c r="P35" s="82">
        <v>0.58737151248164499</v>
      </c>
      <c r="Q35" s="83">
        <v>11</v>
      </c>
      <c r="R35" s="82">
        <v>1.61527165932452</v>
      </c>
      <c r="S35" s="83">
        <v>156</v>
      </c>
      <c r="T35" s="82">
        <v>22.907488986784099</v>
      </c>
      <c r="U35" s="83">
        <v>0</v>
      </c>
      <c r="V35" s="82">
        <v>0</v>
      </c>
      <c r="W35" s="104" t="s">
        <v>40</v>
      </c>
      <c r="X35" s="81">
        <v>0.29368575624082199</v>
      </c>
      <c r="Y35" s="80">
        <v>4</v>
      </c>
      <c r="Z35" s="85">
        <v>0.57636887608069198</v>
      </c>
      <c r="AA35" s="15">
        <v>595</v>
      </c>
      <c r="AB35" s="16">
        <v>98.823529411764696</v>
      </c>
    </row>
    <row r="36" spans="1:28" s="6" customFormat="1" ht="15" customHeight="1">
      <c r="A36" s="1" t="s">
        <v>1</v>
      </c>
      <c r="B36" s="163" t="s">
        <v>16</v>
      </c>
      <c r="C36" s="18"/>
      <c r="D36" s="19" t="s">
        <v>5</v>
      </c>
      <c r="E36" s="86">
        <v>694</v>
      </c>
      <c r="F36" s="87">
        <v>100</v>
      </c>
      <c r="G36" s="86">
        <v>13</v>
      </c>
      <c r="H36" s="87">
        <v>1.8731988472622501</v>
      </c>
      <c r="I36" s="86">
        <v>681</v>
      </c>
      <c r="J36" s="87">
        <v>98.126801152737798</v>
      </c>
      <c r="K36" s="86">
        <v>6</v>
      </c>
      <c r="L36" s="88">
        <v>0.88105726872246704</v>
      </c>
      <c r="M36" s="89">
        <v>8</v>
      </c>
      <c r="N36" s="88">
        <v>1.17474302496329</v>
      </c>
      <c r="O36" s="89">
        <v>14</v>
      </c>
      <c r="P36" s="88">
        <v>2.0558002936857598</v>
      </c>
      <c r="Q36" s="89">
        <v>44</v>
      </c>
      <c r="R36" s="88">
        <v>6.4610866372980897</v>
      </c>
      <c r="S36" s="89">
        <v>601</v>
      </c>
      <c r="T36" s="88">
        <v>88.252569750367101</v>
      </c>
      <c r="U36" s="103" t="s">
        <v>40</v>
      </c>
      <c r="V36" s="88">
        <v>0.29368575624082199</v>
      </c>
      <c r="W36" s="90">
        <v>6</v>
      </c>
      <c r="X36" s="87">
        <v>0.88105726872246704</v>
      </c>
      <c r="Y36" s="86">
        <v>17</v>
      </c>
      <c r="Z36" s="91">
        <v>2.4495677233429398</v>
      </c>
      <c r="AA36" s="20">
        <v>595</v>
      </c>
      <c r="AB36" s="21">
        <v>98.823529411764696</v>
      </c>
    </row>
    <row r="37" spans="1:28" s="6" customFormat="1" ht="15" customHeight="1">
      <c r="A37" s="1" t="s">
        <v>1</v>
      </c>
      <c r="B37" s="163" t="s">
        <v>16</v>
      </c>
      <c r="C37" s="7"/>
      <c r="D37" s="8" t="s">
        <v>2</v>
      </c>
      <c r="E37" s="69">
        <v>85</v>
      </c>
      <c r="F37" s="68">
        <v>80.952380952380906</v>
      </c>
      <c r="G37" s="106" t="s">
        <v>40</v>
      </c>
      <c r="H37" s="68">
        <v>1.9047619047619</v>
      </c>
      <c r="I37" s="69">
        <v>83</v>
      </c>
      <c r="J37" s="68">
        <v>79.047619047619094</v>
      </c>
      <c r="K37" s="69">
        <v>0</v>
      </c>
      <c r="L37" s="70">
        <v>0</v>
      </c>
      <c r="M37" s="97" t="s">
        <v>40</v>
      </c>
      <c r="N37" s="70">
        <v>1.98019801980198</v>
      </c>
      <c r="O37" s="97" t="s">
        <v>40</v>
      </c>
      <c r="P37" s="70">
        <v>1.98019801980198</v>
      </c>
      <c r="Q37" s="97" t="s">
        <v>40</v>
      </c>
      <c r="R37" s="70">
        <v>1.98019801980198</v>
      </c>
      <c r="S37" s="71">
        <v>75</v>
      </c>
      <c r="T37" s="70">
        <v>74.257425742574299</v>
      </c>
      <c r="U37" s="71">
        <v>0</v>
      </c>
      <c r="V37" s="70">
        <v>0</v>
      </c>
      <c r="W37" s="98" t="s">
        <v>40</v>
      </c>
      <c r="X37" s="68">
        <v>1.98019801980198</v>
      </c>
      <c r="Y37" s="106" t="s">
        <v>40</v>
      </c>
      <c r="Z37" s="73">
        <v>1.9047619047619</v>
      </c>
      <c r="AA37" s="4">
        <v>595</v>
      </c>
      <c r="AB37" s="5">
        <v>98.823529411764696</v>
      </c>
    </row>
    <row r="38" spans="1:28" s="6" customFormat="1" ht="15" customHeight="1">
      <c r="A38" s="1" t="s">
        <v>1</v>
      </c>
      <c r="B38" s="163" t="s">
        <v>16</v>
      </c>
      <c r="C38" s="7" t="s">
        <v>15</v>
      </c>
      <c r="D38" s="22" t="s">
        <v>4</v>
      </c>
      <c r="E38" s="69">
        <v>20</v>
      </c>
      <c r="F38" s="68">
        <v>19.047619047619001</v>
      </c>
      <c r="G38" s="106" t="s">
        <v>40</v>
      </c>
      <c r="H38" s="68">
        <v>1.9047619047619</v>
      </c>
      <c r="I38" s="69">
        <v>18</v>
      </c>
      <c r="J38" s="68">
        <v>17.1428571428571</v>
      </c>
      <c r="K38" s="69">
        <v>0</v>
      </c>
      <c r="L38" s="70">
        <v>0</v>
      </c>
      <c r="M38" s="71">
        <v>0</v>
      </c>
      <c r="N38" s="70">
        <v>0</v>
      </c>
      <c r="O38" s="71">
        <v>0</v>
      </c>
      <c r="P38" s="70">
        <v>0</v>
      </c>
      <c r="Q38" s="71">
        <v>0</v>
      </c>
      <c r="R38" s="70">
        <v>0</v>
      </c>
      <c r="S38" s="71">
        <v>18</v>
      </c>
      <c r="T38" s="70">
        <v>17.821782178217799</v>
      </c>
      <c r="U38" s="71">
        <v>0</v>
      </c>
      <c r="V38" s="70">
        <v>0</v>
      </c>
      <c r="W38" s="72">
        <v>0</v>
      </c>
      <c r="X38" s="68">
        <v>0</v>
      </c>
      <c r="Y38" s="69">
        <v>0</v>
      </c>
      <c r="Z38" s="73">
        <v>0</v>
      </c>
      <c r="AA38" s="4">
        <v>595</v>
      </c>
      <c r="AB38" s="5">
        <v>98.823529411764696</v>
      </c>
    </row>
    <row r="39" spans="1:28" s="6" customFormat="1" ht="15" customHeight="1" thickBot="1">
      <c r="A39" s="1" t="s">
        <v>1</v>
      </c>
      <c r="B39" s="164" t="s">
        <v>16</v>
      </c>
      <c r="C39" s="24"/>
      <c r="D39" s="25" t="s">
        <v>5</v>
      </c>
      <c r="E39" s="92">
        <v>105</v>
      </c>
      <c r="F39" s="93">
        <v>100</v>
      </c>
      <c r="G39" s="92">
        <v>4</v>
      </c>
      <c r="H39" s="93">
        <v>3.8095238095238102</v>
      </c>
      <c r="I39" s="92">
        <v>101</v>
      </c>
      <c r="J39" s="93">
        <v>96.190476190476204</v>
      </c>
      <c r="K39" s="92">
        <v>0</v>
      </c>
      <c r="L39" s="94">
        <v>0</v>
      </c>
      <c r="M39" s="109" t="s">
        <v>40</v>
      </c>
      <c r="N39" s="94">
        <v>1.98019801980198</v>
      </c>
      <c r="O39" s="109" t="s">
        <v>40</v>
      </c>
      <c r="P39" s="94">
        <v>1.98019801980198</v>
      </c>
      <c r="Q39" s="109" t="s">
        <v>40</v>
      </c>
      <c r="R39" s="94">
        <v>1.98019801980198</v>
      </c>
      <c r="S39" s="95">
        <v>93</v>
      </c>
      <c r="T39" s="94">
        <v>92.079207920792101</v>
      </c>
      <c r="U39" s="95">
        <v>0</v>
      </c>
      <c r="V39" s="94">
        <v>0</v>
      </c>
      <c r="W39" s="112" t="s">
        <v>40</v>
      </c>
      <c r="X39" s="93">
        <v>1.98019801980198</v>
      </c>
      <c r="Y39" s="110" t="s">
        <v>40</v>
      </c>
      <c r="Z39" s="96">
        <v>1.9047619047619</v>
      </c>
      <c r="AA39" s="26">
        <v>595</v>
      </c>
      <c r="AB39" s="27">
        <v>98.823529411764696</v>
      </c>
    </row>
    <row r="40" spans="1:28" s="6" customFormat="1" ht="15" customHeight="1">
      <c r="A40" s="1"/>
      <c r="B40" s="56"/>
      <c r="C40" s="56"/>
      <c r="D40" s="56"/>
      <c r="E40" s="57"/>
      <c r="F40" s="57"/>
      <c r="G40" s="57"/>
      <c r="H40" s="57"/>
      <c r="I40" s="57"/>
      <c r="J40" s="57"/>
      <c r="K40" s="57"/>
      <c r="L40" s="57"/>
      <c r="M40" s="57"/>
      <c r="N40" s="57"/>
      <c r="O40" s="57"/>
      <c r="P40" s="57"/>
      <c r="Q40" s="57"/>
      <c r="R40" s="57"/>
      <c r="S40" s="57"/>
      <c r="T40" s="57"/>
      <c r="U40" s="57"/>
      <c r="V40" s="57"/>
      <c r="W40" s="57"/>
      <c r="X40" s="57"/>
      <c r="Y40" s="58"/>
      <c r="Z40" s="59"/>
      <c r="AA40" s="57"/>
      <c r="AB40" s="57"/>
    </row>
    <row r="41" spans="1:28" s="6" customFormat="1" ht="15" customHeight="1">
      <c r="A41" s="60"/>
      <c r="B41" s="56" t="s">
        <v>35</v>
      </c>
      <c r="C41" s="56"/>
      <c r="D41" s="56"/>
      <c r="E41" s="58"/>
      <c r="F41" s="58"/>
      <c r="G41" s="58"/>
      <c r="H41" s="58"/>
      <c r="I41" s="58"/>
      <c r="J41" s="58"/>
      <c r="K41" s="57"/>
      <c r="L41" s="57"/>
      <c r="M41" s="57"/>
      <c r="N41" s="57"/>
      <c r="O41" s="57"/>
      <c r="P41" s="57"/>
      <c r="Q41" s="57"/>
      <c r="R41" s="57"/>
      <c r="S41" s="57"/>
      <c r="T41" s="57"/>
      <c r="U41" s="57"/>
      <c r="V41" s="57"/>
      <c r="W41" s="57"/>
      <c r="X41" s="57"/>
      <c r="Y41" s="58"/>
      <c r="Z41" s="58"/>
      <c r="AA41" s="57"/>
      <c r="AB41" s="57"/>
    </row>
    <row r="42" spans="1:28" s="6" customFormat="1" ht="15" customHeight="1">
      <c r="A42" s="60"/>
      <c r="B42" s="61" t="s">
        <v>36</v>
      </c>
      <c r="C42" s="61"/>
      <c r="D42" s="61"/>
      <c r="E42" s="58"/>
      <c r="F42" s="58"/>
      <c r="G42" s="58"/>
      <c r="H42" s="58"/>
      <c r="I42" s="58"/>
      <c r="J42" s="58"/>
      <c r="K42" s="57"/>
      <c r="L42" s="57"/>
      <c r="M42" s="57"/>
      <c r="N42" s="57"/>
      <c r="O42" s="57"/>
      <c r="P42" s="57"/>
      <c r="Q42" s="57"/>
      <c r="R42" s="57"/>
      <c r="S42" s="57"/>
      <c r="T42" s="57"/>
      <c r="U42" s="57"/>
      <c r="V42" s="57"/>
      <c r="W42" s="57"/>
      <c r="X42" s="57"/>
      <c r="Y42" s="58"/>
      <c r="Z42" s="58"/>
      <c r="AA42" s="57"/>
      <c r="AB42" s="57"/>
    </row>
    <row r="43" spans="1:28" s="6" customFormat="1" ht="15" customHeight="1">
      <c r="A43" s="60"/>
      <c r="B43" s="61" t="s">
        <v>37</v>
      </c>
      <c r="C43" s="61"/>
      <c r="D43" s="61"/>
      <c r="E43" s="58"/>
      <c r="F43" s="58"/>
      <c r="G43" s="58"/>
      <c r="H43" s="58"/>
      <c r="I43" s="58"/>
      <c r="J43" s="58"/>
      <c r="K43" s="57"/>
      <c r="L43" s="57"/>
      <c r="M43" s="57"/>
      <c r="N43" s="57"/>
      <c r="O43" s="57"/>
      <c r="P43" s="57"/>
      <c r="Q43" s="57"/>
      <c r="R43" s="57"/>
      <c r="S43" s="57"/>
      <c r="T43" s="57"/>
      <c r="U43" s="57"/>
      <c r="V43" s="57"/>
      <c r="W43" s="57"/>
      <c r="X43" s="57"/>
      <c r="Y43" s="58"/>
      <c r="Z43" s="58"/>
      <c r="AA43" s="57"/>
      <c r="AB43" s="57"/>
    </row>
    <row r="44" spans="1:28" s="6" customFormat="1" ht="15" customHeight="1">
      <c r="A44" s="60"/>
      <c r="B44" s="61" t="str">
        <f>CONCATENATE("NOTE: Table reads:  Of all ", E48," public school students who received corporal punishment, ",G48," (",TEXT(H9,"0.0"),"%) were students with disabilities served solely under Section 504 and ", I48," (",TEXT(J9,"0.0"),"%) were students without disabilities or with disabilities served under IDEA.")</f>
        <v>NOTE: Table reads:  Of all 133 public school students who received corporal punishment, 0 (0.0%) were students with disabilities served solely under Section 504 and 133 (100.0%) were students without disabilities or with disabilities served under IDEA.</v>
      </c>
      <c r="C44" s="61"/>
      <c r="D44" s="61"/>
      <c r="E44" s="58"/>
      <c r="F44" s="58"/>
      <c r="G44" s="58"/>
      <c r="H44" s="58"/>
      <c r="I44" s="58"/>
      <c r="J44" s="58"/>
      <c r="K44" s="57"/>
      <c r="L44" s="57"/>
      <c r="M44" s="57"/>
      <c r="N44" s="57"/>
      <c r="O44" s="57"/>
      <c r="P44" s="57"/>
      <c r="Q44" s="57"/>
      <c r="R44" s="57"/>
      <c r="S44" s="57"/>
      <c r="T44" s="57"/>
      <c r="U44" s="57"/>
      <c r="V44" s="57"/>
      <c r="W44" s="57"/>
      <c r="X44" s="57"/>
      <c r="Y44" s="58"/>
      <c r="Z44" s="59"/>
      <c r="AA44" s="57"/>
      <c r="AB44" s="57"/>
    </row>
    <row r="45" spans="1:28" s="6" customFormat="1" ht="15" customHeight="1">
      <c r="A45" s="60"/>
      <c r="B45" s="61" t="str">
        <f>CONCATENATE("            Table reads:  Of all ",TEXT(I9,"#,##0")," public school students without disabilities or with disabilities served under IDEA who received corporal punishment, ",K48," (",TEXT(L9,"0.0"),"%) were American Indian or Alaska Native.")</f>
        <v xml:space="preserve">            Table reads:  Of all 133 public school students without disabilities or with disabilities served under IDEA who received corporal punishment, 1-3 (1.5%) were American Indian or Alaska Native.</v>
      </c>
      <c r="C45" s="61"/>
      <c r="D45" s="61"/>
      <c r="E45" s="58"/>
      <c r="F45" s="58"/>
      <c r="G45" s="58"/>
      <c r="H45" s="58"/>
      <c r="I45" s="58"/>
      <c r="J45" s="58"/>
      <c r="K45" s="57"/>
      <c r="L45" s="57"/>
      <c r="M45" s="57"/>
      <c r="N45" s="57"/>
      <c r="O45" s="57"/>
      <c r="P45" s="57"/>
      <c r="Q45" s="57"/>
      <c r="R45" s="57"/>
      <c r="S45" s="57"/>
      <c r="T45" s="57"/>
      <c r="U45" s="57"/>
      <c r="V45" s="57"/>
      <c r="W45" s="57"/>
      <c r="X45" s="57"/>
      <c r="Y45" s="58"/>
      <c r="Z45" s="58"/>
      <c r="AA45" s="57"/>
      <c r="AB45" s="57"/>
    </row>
    <row r="46" spans="1:28" s="6" customFormat="1" ht="15" customHeight="1">
      <c r="A46" s="1"/>
      <c r="B46" s="61" t="s">
        <v>38</v>
      </c>
      <c r="C46" s="58"/>
      <c r="D46" s="58"/>
      <c r="E46" s="58"/>
      <c r="F46" s="58"/>
      <c r="G46" s="58"/>
      <c r="H46" s="57"/>
      <c r="I46" s="57"/>
      <c r="J46" s="57"/>
      <c r="K46" s="57"/>
      <c r="L46" s="57"/>
      <c r="M46" s="57"/>
      <c r="N46" s="57"/>
      <c r="O46" s="57"/>
      <c r="P46" s="57"/>
      <c r="Q46" s="57"/>
      <c r="R46" s="57"/>
      <c r="S46" s="57"/>
      <c r="T46" s="57"/>
      <c r="U46" s="57"/>
      <c r="V46" s="58"/>
      <c r="W46" s="58"/>
      <c r="X46" s="57"/>
      <c r="Y46" s="57"/>
    </row>
    <row r="47" spans="1:28" s="64" customFormat="1" ht="14" customHeight="1">
      <c r="A47" s="60"/>
      <c r="B47" s="59" t="s">
        <v>39</v>
      </c>
      <c r="C47" s="6"/>
      <c r="D47" s="6"/>
      <c r="E47" s="62"/>
      <c r="F47" s="62"/>
      <c r="G47" s="62"/>
      <c r="H47" s="62"/>
      <c r="I47" s="62"/>
      <c r="J47" s="62"/>
      <c r="K47" s="63"/>
      <c r="L47" s="63"/>
      <c r="M47" s="63"/>
      <c r="N47" s="63"/>
      <c r="O47" s="63"/>
      <c r="P47" s="63"/>
      <c r="Q47" s="63"/>
      <c r="R47" s="63"/>
      <c r="S47" s="63"/>
      <c r="T47" s="63"/>
      <c r="U47" s="63"/>
      <c r="V47" s="63"/>
      <c r="W47" s="63"/>
      <c r="X47" s="63"/>
      <c r="Y47" s="62"/>
    </row>
    <row r="48" spans="1:28" s="113" customFormat="1">
      <c r="E48" s="113" t="str">
        <f>IF(ISTEXT(E9),LEFT(E9,3),TEXT(E9,"#,##0"))</f>
        <v>133</v>
      </c>
      <c r="G48" s="113" t="str">
        <f>IF(ISTEXT(G9),LEFT(G9,3),TEXT(G9,"#,##0"))</f>
        <v>0</v>
      </c>
      <c r="I48" s="113" t="str">
        <f>IF(ISTEXT(I9),LEFT(I9,3),TEXT(I9,"#,##0"))</f>
        <v>133</v>
      </c>
      <c r="K48" s="113" t="str">
        <f>IF(ISTEXT(K9),LEFT(K9,3),TEXT(K9,"#,##0"))</f>
        <v>1-3</v>
      </c>
      <c r="M48" s="113" t="str">
        <f>IF(ISTEXT(M9),LEFT(M9,3),TEXT(M9,"#,##0"))</f>
        <v>6</v>
      </c>
    </row>
    <row r="49" s="161" customFormat="1"/>
    <row r="50" s="161" customFormat="1"/>
    <row r="51" s="161" customFormat="1"/>
    <row r="52" s="161" customFormat="1"/>
    <row r="53" s="161" customFormat="1"/>
    <row r="54" s="161" customFormat="1"/>
    <row r="55" s="161" customFormat="1"/>
    <row r="56" s="161" customFormat="1"/>
  </sheetData>
  <mergeCells count="18">
    <mergeCell ref="Y4:Z5"/>
    <mergeCell ref="AA4:AA5"/>
    <mergeCell ref="AB4:AB5"/>
    <mergeCell ref="K5:L5"/>
    <mergeCell ref="M5:N5"/>
    <mergeCell ref="O5:P5"/>
    <mergeCell ref="Q5:R5"/>
    <mergeCell ref="S5:T5"/>
    <mergeCell ref="U5:V5"/>
    <mergeCell ref="W5:X5"/>
    <mergeCell ref="I4:J5"/>
    <mergeCell ref="K4:X4"/>
    <mergeCell ref="G4:H5"/>
    <mergeCell ref="B7:B39"/>
    <mergeCell ref="B4:B6"/>
    <mergeCell ref="C4:C5"/>
    <mergeCell ref="D4:D5"/>
    <mergeCell ref="E4:F5"/>
  </mergeCells>
  <phoneticPr fontId="12" type="noConversion"/>
  <printOptions horizontalCentered="1"/>
  <pageMargins left="0.5" right="0.5" top="0.75" bottom="0.75" header="0.3" footer="0.3"/>
  <pageSetup paperSize="3" scale="6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ME SwD</vt:lpstr>
      <vt:lpstr>ME SwoD</vt:lpstr>
      <vt:lpstr>ME Total</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dc:creator>
  <cp:lastModifiedBy>Victor Bandeira de Mello</cp:lastModifiedBy>
  <cp:lastPrinted>2015-07-13T03:00:40Z</cp:lastPrinted>
  <dcterms:created xsi:type="dcterms:W3CDTF">2015-07-13T02:21:06Z</dcterms:created>
  <dcterms:modified xsi:type="dcterms:W3CDTF">2015-07-14T00:56:14Z</dcterms:modified>
</cp:coreProperties>
</file>