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codeName="ThisWorkbook" autoCompressPictures="0"/>
  <bookViews>
    <workbookView xWindow="3580" yWindow="1120" windowWidth="41000" windowHeight="17460" tabRatio="913"/>
  </bookViews>
  <sheets>
    <sheet name="MN SwD" sheetId="129" r:id="rId1"/>
    <sheet name="MN SwoD" sheetId="76" r:id="rId2"/>
    <sheet name="MN Total" sheetId="25" r:id="rId3"/>
  </sheets>
  <definedNames>
    <definedName name="AK">#REF!</definedName>
    <definedName name="AL">#REF!</definedName>
    <definedName name="AR">#REF!</definedName>
    <definedName name="AZ">#REF!</definedName>
    <definedName name="CA">#REF!</definedName>
    <definedName name="CO">#REF!</definedName>
    <definedName name="CT">#REF!</definedName>
    <definedName name="DC">#REF!</definedName>
    <definedName name="DE">#REF!</definedName>
    <definedName name="FL">#REF!</definedName>
    <definedName name="GA">#REF!</definedName>
    <definedName name="HI">#REF!</definedName>
    <definedName name="IA">#REF!</definedName>
    <definedName name="ID">#REF!</definedName>
    <definedName name="IL">#REF!</definedName>
    <definedName name="IN">#REF!</definedName>
    <definedName name="KS">#REF!</definedName>
    <definedName name="KY">#REF!</definedName>
    <definedName name="LA">#REF!</definedName>
    <definedName name="MA">#REF!</definedName>
    <definedName name="MD">#REF!</definedName>
    <definedName name="ME">#REF!</definedName>
    <definedName name="MI">#REF!</definedName>
    <definedName name="MN">'MN Total'!$A$6:$AB$39</definedName>
    <definedName name="MO">#REF!</definedName>
    <definedName name="MS">#REF!</definedName>
    <definedName name="MT">#REF!</definedName>
    <definedName name="NC">#REF!</definedName>
    <definedName name="ND">#REF!</definedName>
    <definedName name="NE">#REF!</definedName>
    <definedName name="NH">#REF!</definedName>
    <definedName name="NJ">#REF!</definedName>
    <definedName name="NM">#REF!</definedName>
    <definedName name="NV">#REF!</definedName>
    <definedName name="NY">#REF!</definedName>
    <definedName name="OH">#REF!</definedName>
    <definedName name="OK">#REF!</definedName>
    <definedName name="OR">#REF!</definedName>
    <definedName name="PA">#REF!</definedName>
    <definedName name="_xlnm.Print_Area" localSheetId="0">'MN SwD'!$B$1:$AB$48</definedName>
    <definedName name="_xlnm.Print_Area" localSheetId="1">'MN SwoD'!$B$1:$X$44</definedName>
    <definedName name="RI">#REF!</definedName>
    <definedName name="SC">#REF!</definedName>
    <definedName name="SD">#REF!</definedName>
    <definedName name="TN">#REF!</definedName>
    <definedName name="TX">#REF!</definedName>
    <definedName name="US">#REF!</definedName>
    <definedName name="UT">#REF!</definedName>
    <definedName name="VA">#REF!</definedName>
    <definedName name="VT">#REF!</definedName>
    <definedName name="WA">#REF!</definedName>
    <definedName name="WI">#REF!</definedName>
    <definedName name="WV">#REF!</definedName>
    <definedName name="WY">#REF!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48" i="129" l="1"/>
  <c r="K48" i="129"/>
  <c r="I48" i="129"/>
  <c r="G48" i="129"/>
  <c r="E48" i="129"/>
  <c r="B45" i="129"/>
  <c r="B44" i="129"/>
  <c r="B2" i="129"/>
  <c r="M48" i="76"/>
  <c r="K48" i="76"/>
  <c r="I48" i="76"/>
  <c r="G48" i="76"/>
  <c r="E48" i="76"/>
  <c r="B41" i="76"/>
  <c r="B2" i="76"/>
  <c r="M48" i="25"/>
  <c r="K48" i="25"/>
  <c r="I48" i="25"/>
  <c r="G48" i="25"/>
  <c r="E48" i="25"/>
  <c r="B45" i="25"/>
  <c r="B44" i="25"/>
  <c r="B2" i="25"/>
</calcChain>
</file>

<file path=xl/sharedStrings.xml><?xml version="1.0" encoding="utf-8"?>
<sst xmlns="http://schemas.openxmlformats.org/spreadsheetml/2006/main" count="551" uniqueCount="54">
  <si>
    <t>Gender</t>
  </si>
  <si>
    <t>Disciplinary Actions</t>
  </si>
  <si>
    <t>Male</t>
  </si>
  <si>
    <t>Corporal punishment</t>
  </si>
  <si>
    <t>Female</t>
  </si>
  <si>
    <t>Total</t>
  </si>
  <si>
    <t>One or more in-school suspensions</t>
  </si>
  <si>
    <t>Only one out-of-school suspension</t>
  </si>
  <si>
    <t>More than one out-of-school suspension</t>
  </si>
  <si>
    <t>One or more out-of-school suspensions</t>
  </si>
  <si>
    <t>Expulsions with educational services</t>
  </si>
  <si>
    <t>Expulsions without educational services</t>
  </si>
  <si>
    <t>Expulsions with or without educational services</t>
  </si>
  <si>
    <t>Expulsions under zero-tolerance policies</t>
  </si>
  <si>
    <t>Referral to law enforcement</t>
  </si>
  <si>
    <t>School-related arrests</t>
  </si>
  <si>
    <t>Minnesota</t>
  </si>
  <si>
    <t>Discipline</t>
  </si>
  <si>
    <t>Students With and Without Disabilities</t>
  </si>
  <si>
    <t>Students With Disabilities Served Only Under Section 504</t>
  </si>
  <si>
    <t>Students Without Disabilities and With Disabilities Served Under IDEA</t>
  </si>
  <si>
    <r>
      <t>Race/Ethnicity of Students Without Disabilities and Those With Disabilities Served Under IDEA</t>
    </r>
    <r>
      <rPr>
        <b/>
        <vertAlign val="superscript"/>
        <sz val="10"/>
        <rFont val="Arial"/>
      </rPr>
      <t>1</t>
    </r>
  </si>
  <si>
    <t>English Language Learners With and Without Disabilities</t>
  </si>
  <si>
    <r>
      <t>Number of Schools</t>
    </r>
    <r>
      <rPr>
        <b/>
        <sz val="10"/>
        <color indexed="9"/>
        <rFont val="Arial"/>
      </rPr>
      <t>a</t>
    </r>
  </si>
  <si>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</si>
  <si>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</si>
  <si>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</si>
  <si>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</si>
  <si>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</si>
  <si>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</si>
  <si>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</si>
  <si>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</si>
  <si>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</si>
  <si>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r>
      <t>Percent</t>
    </r>
    <r>
      <rPr>
        <b/>
        <vertAlign val="superscript"/>
        <sz val="10"/>
        <rFont val="Arial"/>
      </rPr>
      <t>2</t>
    </r>
  </si>
  <si>
    <t>Percent </t>
  </si>
  <si>
    <r>
      <rPr>
        <vertAlign val="superscript"/>
        <sz val="10"/>
        <rFont val="Arial"/>
        <family val="2"/>
      </rPr>
      <t>1</t>
    </r>
    <r>
      <rPr>
        <sz val="10"/>
        <rFont val="Arial"/>
        <family val="2"/>
      </rPr>
      <t xml:space="preserve"> Data by race/ethnicity were collected only for students without disabilities and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</si>
  <si>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without disabilities and students with disabilities served under IDEA.</t>
  </si>
  <si>
    <r>
      <rPr>
        <vertAlign val="superscript"/>
        <sz val="10"/>
        <rFont val="Arial"/>
        <family val="2"/>
      </rPr>
      <t>2</t>
    </r>
    <r>
      <rPr>
        <sz val="10"/>
        <rFont val="Arial"/>
        <family val="2"/>
      </rPr>
      <t xml:space="preserve"> Percentage over all public school students without disabilities and students with disabilities (both served under IDEA and served solely under Section 504).</t>
    </r>
  </si>
  <si>
    <t xml:space="preserve">            The ‘1-3’ reference indicates that the data have been suppressed based on the schools’ reported n-size, and that the midpoint was used to calculate the total.</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</si>
  <si>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</si>
  <si>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 xml:space="preserve">1-3 </t>
  </si>
  <si>
    <t>Students Without Disabilities</t>
  </si>
  <si>
    <t>Race/Ethnicity of Students Without Disabilities</t>
  </si>
  <si>
    <t xml:space="preserve">English Language Learners Without Disabilities </t>
  </si>
  <si>
    <t>Percent</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</si>
  <si>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</si>
  <si>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Students With Disabilities</t>
  </si>
  <si>
    <t>Students  With Disabilities Served Under  IDEA</t>
  </si>
  <si>
    <r>
      <t>Race/Ethnicity of Students With Disabilities Served Under IDEA</t>
    </r>
    <r>
      <rPr>
        <b/>
        <vertAlign val="superscript"/>
        <sz val="10"/>
        <rFont val="Arial"/>
      </rPr>
      <t>1</t>
    </r>
  </si>
  <si>
    <t xml:space="preserve">English Language Learners With Disabilities </t>
  </si>
  <si>
    <r>
      <rPr>
        <vertAlign val="superscript"/>
        <sz val="10"/>
        <rFont val="Arial"/>
        <family val="2"/>
      </rPr>
      <t>1</t>
    </r>
    <r>
      <rPr>
        <sz val="10"/>
        <rFont val="Arial"/>
        <family val="2"/>
      </rPr>
      <t xml:space="preserve"> Discipline data by race/ethnicity were collected only for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</si>
  <si>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 disabilities served under IDEA.</t>
  </si>
  <si>
    <r>
      <rPr>
        <vertAlign val="superscript"/>
        <sz val="10"/>
        <rFont val="Arial"/>
        <family val="2"/>
      </rPr>
      <t>2</t>
    </r>
    <r>
      <rPr>
        <sz val="10"/>
        <rFont val="Arial"/>
        <family val="2"/>
      </rPr>
      <t xml:space="preserve"> Percentage denominator is the total number of public school students with disabilities (i.e., students with disabilities served under IDEA and students with disabilities served solely under Section 504).</t>
    </r>
  </si>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</sst>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_)"/>
  </numFmts>
  <fonts count="26" x14ac:knownFonts="1">
    <font>
      <sz val="11"/>
      <color theme="1"/>
      <name val="Calibri"/>
      <family val="2"/>
      <scheme val="minor"/>
    </font>
    <font>
      <sz val="10"/>
      <name val="MS Sans Serif"/>
      <family val="2"/>
    </font>
    <font>
      <b/>
      <sz val="11"/>
      <name val="Arial"/>
    </font>
    <font>
      <sz val="10"/>
      <name val="Arial"/>
      <family val="2"/>
    </font>
    <font>
      <sz val="11"/>
      <name val="Arial"/>
    </font>
    <font>
      <b/>
      <sz val="14"/>
      <name val="Arial"/>
    </font>
    <font>
      <b/>
      <sz val="10"/>
      <name val="Arial"/>
      <family val="2"/>
    </font>
    <font>
      <sz val="14"/>
      <name val="Arial"/>
    </font>
    <font>
      <b/>
      <vertAlign val="superscript"/>
      <sz val="10"/>
      <name val="Arial"/>
    </font>
    <font>
      <b/>
      <sz val="10"/>
      <color indexed="9"/>
      <name val="Arial"/>
    </font>
    <font>
      <vertAlign val="superscript"/>
      <sz val="10"/>
      <name val="Arial"/>
      <family val="2"/>
    </font>
    <font>
      <u/>
      <sz val="10"/>
      <color indexed="56"/>
      <name val="Arial"/>
    </font>
    <font>
      <sz val="8"/>
      <name val="Calibri"/>
      <family val="2"/>
    </font>
    <font>
      <sz val="11"/>
      <color theme="1"/>
      <name val="Calibri"/>
      <family val="2"/>
      <scheme val="minor"/>
    </font>
    <font>
      <sz val="10"/>
      <color theme="1"/>
      <name val="Arial Narrow"/>
      <family val="2"/>
    </font>
    <font>
      <sz val="10"/>
      <color theme="0"/>
      <name val="Arial"/>
    </font>
    <font>
      <sz val="11"/>
      <color theme="0"/>
      <name val="Arial"/>
    </font>
    <font>
      <sz val="14"/>
      <color theme="0"/>
      <name val="Arial"/>
    </font>
    <font>
      <sz val="10"/>
      <color theme="1"/>
      <name val="Arial"/>
    </font>
    <font>
      <sz val="11"/>
      <color theme="0"/>
      <name val="Calibri"/>
      <scheme val="minor"/>
    </font>
    <font>
      <sz val="10"/>
      <color theme="0" tint="-0.499984740745262"/>
      <name val="Arial"/>
      <family val="2"/>
    </font>
    <font>
      <sz val="11"/>
      <color theme="0" tint="-0.499984740745262"/>
      <name val="Calibri"/>
      <family val="2"/>
      <scheme val="minor"/>
    </font>
    <font>
      <b/>
      <sz val="11"/>
      <color theme="0" tint="-0.499984740745262"/>
      <name val="Calibri"/>
      <scheme val="minor"/>
    </font>
    <font>
      <b/>
      <sz val="10"/>
      <color theme="0"/>
      <name val="Arial"/>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57">
    <border>
      <left/>
      <right/>
      <top/>
      <bottom/>
      <diagonal/>
    </border>
    <border>
      <left/>
      <right/>
      <top style="medium">
        <color auto="1"/>
      </top>
      <bottom/>
      <diagonal/>
    </border>
    <border>
      <left style="thin">
        <color auto="1"/>
      </left>
      <right style="thin">
        <color auto="1"/>
      </right>
      <top style="medium">
        <color auto="1"/>
      </top>
      <bottom/>
      <diagonal/>
    </border>
    <border>
      <left style="thin">
        <color auto="1"/>
      </left>
      <right style="hair">
        <color auto="1"/>
      </right>
      <top/>
      <bottom/>
      <diagonal/>
    </border>
    <border>
      <left style="hair">
        <color auto="1"/>
      </left>
      <right/>
      <top/>
      <bottom/>
      <diagonal/>
    </border>
    <border>
      <left style="thin">
        <color auto="1"/>
      </left>
      <right style="thin">
        <color auto="1"/>
      </right>
      <top/>
      <bottom/>
      <diagonal/>
    </border>
    <border>
      <left/>
      <right/>
      <top/>
      <bottom style="thin">
        <color auto="1"/>
      </bottom>
      <diagonal/>
    </border>
    <border>
      <left style="thin">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hair">
        <color auto="1"/>
      </left>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thin">
        <color auto="1"/>
      </top>
      <bottom/>
      <diagonal/>
    </border>
    <border>
      <left/>
      <right/>
      <top/>
      <bottom style="medium">
        <color auto="1"/>
      </bottom>
      <diagonal/>
    </border>
    <border>
      <left style="thin">
        <color auto="1"/>
      </left>
      <right style="thin">
        <color auto="1"/>
      </right>
      <top/>
      <bottom style="medium">
        <color auto="1"/>
      </bottom>
      <diagonal/>
    </border>
    <border>
      <left style="thin">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style="thin">
        <color auto="1"/>
      </left>
      <right/>
      <top style="medium">
        <color auto="1"/>
      </top>
      <bottom/>
      <diagonal/>
    </border>
    <border>
      <left/>
      <right style="thin">
        <color auto="1"/>
      </right>
      <top/>
      <bottom/>
      <diagonal/>
    </border>
    <border>
      <left style="thin">
        <color auto="1"/>
      </left>
      <right/>
      <top/>
      <bottom/>
      <diagonal/>
    </border>
    <border>
      <left/>
      <right style="hair">
        <color auto="1"/>
      </right>
      <top/>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style="hair">
        <color auto="1"/>
      </right>
      <top style="hair">
        <color auto="1"/>
      </top>
      <bottom style="thin">
        <color auto="1"/>
      </bottom>
      <diagonal/>
    </border>
    <border>
      <left/>
      <right/>
      <top style="hair">
        <color auto="1"/>
      </top>
      <bottom style="thin">
        <color auto="1"/>
      </bottom>
      <diagonal/>
    </border>
    <border>
      <left style="thin">
        <color auto="1"/>
      </left>
      <right/>
      <top style="hair">
        <color auto="1"/>
      </top>
      <bottom style="medium">
        <color auto="1"/>
      </bottom>
      <diagonal/>
    </border>
    <border>
      <left/>
      <right style="thin">
        <color auto="1"/>
      </right>
      <top style="hair">
        <color auto="1"/>
      </top>
      <bottom style="medium">
        <color auto="1"/>
      </bottom>
      <diagonal/>
    </border>
    <border>
      <left/>
      <right style="hair">
        <color auto="1"/>
      </right>
      <top style="hair">
        <color auto="1"/>
      </top>
      <bottom style="medium">
        <color auto="1"/>
      </bottom>
      <diagonal/>
    </border>
    <border>
      <left/>
      <right/>
      <top style="hair">
        <color auto="1"/>
      </top>
      <bottom style="medium">
        <color auto="1"/>
      </bottom>
      <diagonal/>
    </border>
    <border>
      <left/>
      <right style="thin">
        <color auto="1"/>
      </right>
      <top style="medium">
        <color auto="1"/>
      </top>
      <bottom/>
      <diagonal/>
    </border>
    <border>
      <left/>
      <right style="hair">
        <color auto="1"/>
      </right>
      <top style="medium">
        <color auto="1"/>
      </top>
      <bottom/>
      <diagonal/>
    </border>
    <border>
      <left style="hair">
        <color auto="1"/>
      </left>
      <right/>
      <top style="medium">
        <color auto="1"/>
      </top>
      <bottom/>
      <diagonal/>
    </border>
    <border>
      <left style="thin">
        <color auto="1"/>
      </left>
      <right style="hair">
        <color auto="1"/>
      </right>
      <top style="medium">
        <color auto="1"/>
      </top>
      <bottom/>
      <diagonal/>
    </border>
    <border>
      <left style="thin">
        <color auto="1"/>
      </left>
      <right style="hair">
        <color auto="1"/>
      </right>
      <top style="thin">
        <color auto="1"/>
      </top>
      <bottom/>
      <diagonal/>
    </border>
    <border>
      <left style="hair">
        <color auto="1"/>
      </left>
      <right/>
      <top style="thin">
        <color auto="1"/>
      </top>
      <bottom/>
      <diagonal/>
    </border>
    <border>
      <left style="thin">
        <color auto="1"/>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right/>
      <top/>
      <bottom style="hair">
        <color auto="1"/>
      </bottom>
      <diagonal/>
    </border>
    <border>
      <left style="hair">
        <color auto="1"/>
      </left>
      <right/>
      <top/>
      <bottom style="hair">
        <color auto="1"/>
      </bottom>
      <diagonal/>
    </border>
    <border>
      <left style="thin">
        <color auto="1"/>
      </left>
      <right style="hair">
        <color auto="1"/>
      </right>
      <top/>
      <bottom style="hair">
        <color auto="1"/>
      </bottom>
      <diagonal/>
    </border>
    <border>
      <left/>
      <right style="hair">
        <color auto="1"/>
      </right>
      <top/>
      <bottom style="medium">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9">
    <xf numFmtId="0" fontId="0" fillId="0" borderId="0"/>
    <xf numFmtId="0" fontId="1" fillId="0" borderId="0"/>
    <xf numFmtId="0" fontId="13" fillId="0" borderId="0"/>
    <xf numFmtId="0" fontId="1" fillId="0" borderId="0"/>
    <xf numFmtId="0" fontId="14"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cellStyleXfs>
  <cellXfs count="190">
    <xf numFmtId="0" fontId="0" fillId="0" borderId="0" xfId="0"/>
    <xf numFmtId="0" fontId="15" fillId="0" borderId="0" xfId="1" applyFont="1" applyFill="1"/>
    <xf numFmtId="37" fontId="3" fillId="2" borderId="1" xfId="3" applyNumberFormat="1" applyFont="1" applyFill="1" applyBorder="1" applyAlignment="1">
      <alignment horizontal="left" vertical="center"/>
    </xf>
    <xf numFmtId="37" fontId="3" fillId="2" borderId="2" xfId="3" applyNumberFormat="1" applyFont="1" applyFill="1" applyBorder="1" applyAlignment="1">
      <alignment horizontal="left" vertical="center"/>
    </xf>
    <xf numFmtId="37" fontId="3" fillId="2" borderId="3" xfId="1" applyNumberFormat="1" applyFont="1" applyFill="1" applyBorder="1"/>
    <xf numFmtId="165" fontId="3" fillId="2" borderId="4" xfId="2" applyNumberFormat="1" applyFont="1" applyFill="1" applyBorder="1"/>
    <xf numFmtId="0" fontId="3" fillId="0" borderId="0" xfId="1" applyFont="1" applyFill="1"/>
    <xf numFmtId="37" fontId="3" fillId="2" borderId="0" xfId="3" applyNumberFormat="1" applyFont="1" applyFill="1" applyBorder="1" applyAlignment="1">
      <alignment horizontal="left" vertical="center"/>
    </xf>
    <xf numFmtId="37" fontId="3" fillId="2" borderId="5" xfId="3" applyNumberFormat="1" applyFont="1" applyFill="1" applyBorder="1" applyAlignment="1">
      <alignment horizontal="left" vertical="center"/>
    </xf>
    <xf numFmtId="37" fontId="3" fillId="2" borderId="6" xfId="3" applyNumberFormat="1" applyFont="1" applyFill="1" applyBorder="1" applyAlignment="1">
      <alignment horizontal="left" vertical="center"/>
    </xf>
    <xf numFmtId="37" fontId="3" fillId="2" borderId="7" xfId="3" applyNumberFormat="1" applyFont="1" applyFill="1" applyBorder="1" applyAlignment="1">
      <alignment horizontal="left" vertical="center"/>
    </xf>
    <xf numFmtId="37" fontId="3" fillId="2" borderId="8" xfId="1" applyNumberFormat="1" applyFont="1" applyFill="1" applyBorder="1"/>
    <xf numFmtId="165" fontId="3" fillId="2" borderId="9" xfId="2" applyNumberFormat="1" applyFont="1" applyFill="1" applyBorder="1"/>
    <xf numFmtId="37" fontId="3" fillId="0" borderId="0" xfId="3" applyNumberFormat="1" applyFont="1" applyFill="1" applyBorder="1" applyAlignment="1">
      <alignment horizontal="left" vertical="center"/>
    </xf>
    <xf numFmtId="37" fontId="3" fillId="0" borderId="5" xfId="3" applyNumberFormat="1" applyFont="1" applyFill="1" applyBorder="1" applyAlignment="1">
      <alignment horizontal="left" vertical="center"/>
    </xf>
    <xf numFmtId="37" fontId="3" fillId="0" borderId="3" xfId="1" applyNumberFormat="1" applyFont="1" applyFill="1" applyBorder="1"/>
    <xf numFmtId="165" fontId="3" fillId="0" borderId="4" xfId="2" applyNumberFormat="1" applyFont="1" applyFill="1" applyBorder="1"/>
    <xf numFmtId="37" fontId="3" fillId="0" borderId="10" xfId="3" applyNumberFormat="1" applyFont="1" applyFill="1" applyBorder="1" applyAlignment="1">
      <alignment horizontal="left" vertical="center"/>
    </xf>
    <xf numFmtId="37" fontId="3" fillId="0" borderId="6" xfId="3" applyNumberFormat="1" applyFont="1" applyFill="1" applyBorder="1" applyAlignment="1">
      <alignment horizontal="left" vertical="center"/>
    </xf>
    <xf numFmtId="37" fontId="3" fillId="0" borderId="7" xfId="3" applyNumberFormat="1" applyFont="1" applyFill="1" applyBorder="1" applyAlignment="1">
      <alignment horizontal="left" vertical="center"/>
    </xf>
    <xf numFmtId="37" fontId="3" fillId="0" borderId="8" xfId="1" applyNumberFormat="1" applyFont="1" applyFill="1" applyBorder="1"/>
    <xf numFmtId="165" fontId="3" fillId="0" borderId="9" xfId="2" applyNumberFormat="1" applyFont="1" applyFill="1" applyBorder="1"/>
    <xf numFmtId="37" fontId="3" fillId="2" borderId="10" xfId="3" applyNumberFormat="1" applyFont="1" applyFill="1" applyBorder="1" applyAlignment="1">
      <alignment horizontal="left" vertical="center"/>
    </xf>
    <xf numFmtId="37" fontId="3" fillId="2" borderId="11" xfId="3" applyNumberFormat="1" applyFont="1" applyFill="1" applyBorder="1" applyAlignment="1">
      <alignment horizontal="left" vertical="center"/>
    </xf>
    <xf numFmtId="37" fontId="3" fillId="2" borderId="12" xfId="3" applyNumberFormat="1" applyFont="1" applyFill="1" applyBorder="1" applyAlignment="1">
      <alignment horizontal="left" vertical="center"/>
    </xf>
    <xf numFmtId="37" fontId="3" fillId="2" borderId="13" xfId="3" applyNumberFormat="1" applyFont="1" applyFill="1" applyBorder="1" applyAlignment="1">
      <alignment horizontal="left" vertical="center"/>
    </xf>
    <xf numFmtId="37" fontId="3" fillId="2" borderId="14" xfId="1" applyNumberFormat="1" applyFont="1" applyFill="1" applyBorder="1"/>
    <xf numFmtId="165" fontId="3" fillId="2" borderId="15" xfId="2" applyNumberFormat="1" applyFont="1" applyFill="1" applyBorder="1"/>
    <xf numFmtId="0" fontId="16" fillId="0" borderId="0" xfId="2" applyFont="1"/>
    <xf numFmtId="0" fontId="4" fillId="0" borderId="0" xfId="1" applyFont="1" applyFill="1"/>
    <xf numFmtId="1" fontId="4" fillId="0" borderId="0" xfId="4" applyNumberFormat="1" applyFont="1" applyAlignment="1">
      <alignment wrapText="1"/>
    </xf>
    <xf numFmtId="1" fontId="4" fillId="0" borderId="0" xfId="4" applyNumberFormat="1" applyFont="1" applyBorder="1" applyAlignment="1">
      <alignment wrapText="1"/>
    </xf>
    <xf numFmtId="0" fontId="4" fillId="0" borderId="0" xfId="2" applyFont="1" applyBorder="1"/>
    <xf numFmtId="0" fontId="4" fillId="0" borderId="0" xfId="2" applyFont="1"/>
    <xf numFmtId="0" fontId="17" fillId="0" borderId="0" xfId="2" applyFont="1" applyAlignment="1">
      <alignment horizontal="left"/>
    </xf>
    <xf numFmtId="0" fontId="5" fillId="0" borderId="0" xfId="4" applyFont="1" applyAlignment="1">
      <alignment horizontal="left"/>
    </xf>
    <xf numFmtId="0" fontId="6" fillId="0" borderId="0" xfId="4" applyFont="1" applyAlignment="1">
      <alignment horizontal="left"/>
    </xf>
    <xf numFmtId="0" fontId="5" fillId="0" borderId="0" xfId="4" applyFont="1" applyAlignment="1">
      <alignment horizontal="right" wrapText="1"/>
    </xf>
    <xf numFmtId="0" fontId="7" fillId="0" borderId="0" xfId="2" applyFont="1" applyBorder="1" applyAlignment="1">
      <alignment horizontal="right"/>
    </xf>
    <xf numFmtId="0" fontId="7" fillId="0" borderId="0" xfId="2" applyFont="1" applyAlignment="1">
      <alignment horizontal="left"/>
    </xf>
    <xf numFmtId="0" fontId="2" fillId="0" borderId="12" xfId="4" applyFont="1" applyBorder="1"/>
    <xf numFmtId="1" fontId="4" fillId="0" borderId="12" xfId="4" applyNumberFormat="1" applyFont="1" applyBorder="1" applyAlignment="1">
      <alignment wrapText="1"/>
    </xf>
    <xf numFmtId="1" fontId="3" fillId="0" borderId="12" xfId="4" applyNumberFormat="1" applyFont="1" applyBorder="1" applyAlignment="1">
      <alignment wrapText="1"/>
    </xf>
    <xf numFmtId="0" fontId="3" fillId="0" borderId="0" xfId="2" applyFont="1" applyBorder="1"/>
    <xf numFmtId="0" fontId="3" fillId="0" borderId="0" xfId="2" applyFont="1"/>
    <xf numFmtId="0" fontId="15" fillId="0" borderId="0" xfId="2" applyFont="1" applyFill="1" applyAlignment="1"/>
    <xf numFmtId="0" fontId="3" fillId="0" borderId="0" xfId="2" applyFont="1" applyFill="1" applyAlignment="1"/>
    <xf numFmtId="37" fontId="6" fillId="0" borderId="16" xfId="0" applyNumberFormat="1" applyFont="1" applyBorder="1" applyAlignment="1"/>
    <xf numFmtId="37" fontId="6" fillId="0" borderId="13" xfId="0" applyNumberFormat="1" applyFont="1" applyBorder="1" applyAlignment="1"/>
    <xf numFmtId="1" fontId="6" fillId="0" borderId="17" xfId="3" applyNumberFormat="1" applyFont="1" applyFill="1" applyBorder="1" applyAlignment="1">
      <alignment horizontal="right" wrapText="1"/>
    </xf>
    <xf numFmtId="1" fontId="6" fillId="0" borderId="16" xfId="3" applyNumberFormat="1" applyFont="1" applyFill="1" applyBorder="1" applyAlignment="1">
      <alignment horizontal="right" wrapText="1"/>
    </xf>
    <xf numFmtId="1" fontId="6" fillId="0" borderId="18" xfId="0" applyNumberFormat="1" applyFont="1" applyBorder="1" applyAlignment="1">
      <alignment horizontal="right" wrapText="1"/>
    </xf>
    <xf numFmtId="1" fontId="6" fillId="0" borderId="12" xfId="3" applyNumberFormat="1" applyFont="1" applyFill="1" applyBorder="1" applyAlignment="1">
      <alignment horizontal="right" wrapText="1"/>
    </xf>
    <xf numFmtId="1" fontId="6" fillId="0" borderId="19" xfId="0" applyNumberFormat="1" applyFont="1" applyBorder="1" applyAlignment="1">
      <alignment horizontal="right" wrapText="1"/>
    </xf>
    <xf numFmtId="1" fontId="6" fillId="0" borderId="20" xfId="3" applyNumberFormat="1" applyFont="1" applyFill="1" applyBorder="1" applyAlignment="1">
      <alignment wrapText="1"/>
    </xf>
    <xf numFmtId="1" fontId="6" fillId="0" borderId="21" xfId="3" applyNumberFormat="1" applyFont="1" applyFill="1" applyBorder="1" applyAlignment="1">
      <alignment wrapText="1"/>
    </xf>
    <xf numFmtId="0" fontId="3" fillId="0" borderId="0" xfId="2" quotePrefix="1" applyFont="1" applyFill="1"/>
    <xf numFmtId="0" fontId="3" fillId="0" borderId="0" xfId="2" applyFont="1" applyFill="1"/>
    <xf numFmtId="0" fontId="3" fillId="0" borderId="0" xfId="2" applyFont="1" applyFill="1" applyBorder="1"/>
    <xf numFmtId="0" fontId="3" fillId="0" borderId="0" xfId="1" applyFont="1" applyFill="1" applyBorder="1"/>
    <xf numFmtId="0" fontId="4" fillId="0" borderId="0" xfId="1" applyFont="1"/>
    <xf numFmtId="0" fontId="3" fillId="0" borderId="0" xfId="2" quotePrefix="1" applyFont="1" applyFill="1" applyAlignment="1">
      <alignment horizontal="left"/>
    </xf>
    <xf numFmtId="0" fontId="15" fillId="3" borderId="0" xfId="2" applyFont="1" applyFill="1" applyBorder="1"/>
    <xf numFmtId="0" fontId="18" fillId="0" borderId="0" xfId="2" applyFont="1"/>
    <xf numFmtId="0" fontId="3" fillId="0" borderId="0" xfId="1" applyFont="1"/>
    <xf numFmtId="0" fontId="4" fillId="3" borderId="0" xfId="2" applyFont="1" applyFill="1" applyBorder="1"/>
    <xf numFmtId="0" fontId="4" fillId="3" borderId="0" xfId="1" applyFont="1" applyFill="1" applyBorder="1"/>
    <xf numFmtId="164" fontId="3" fillId="2" borderId="22" xfId="2" applyNumberFormat="1" applyFont="1" applyFill="1" applyBorder="1" applyAlignment="1">
      <alignment horizontal="right"/>
    </xf>
    <xf numFmtId="165" fontId="3" fillId="2" borderId="23" xfId="2" applyNumberFormat="1" applyFont="1" applyFill="1" applyBorder="1" applyAlignment="1">
      <alignment horizontal="right"/>
    </xf>
    <xf numFmtId="164" fontId="3" fillId="2" borderId="24" xfId="2" applyNumberFormat="1" applyFont="1" applyFill="1" applyBorder="1" applyAlignment="1">
      <alignment horizontal="right"/>
    </xf>
    <xf numFmtId="165" fontId="3" fillId="2" borderId="25" xfId="2" applyNumberFormat="1" applyFont="1" applyFill="1" applyBorder="1" applyAlignment="1">
      <alignment horizontal="right"/>
    </xf>
    <xf numFmtId="164" fontId="3" fillId="2" borderId="0" xfId="2" applyNumberFormat="1" applyFont="1" applyFill="1" applyBorder="1" applyAlignment="1">
      <alignment horizontal="right"/>
    </xf>
    <xf numFmtId="164" fontId="3" fillId="2" borderId="4" xfId="2" applyNumberFormat="1" applyFont="1" applyFill="1" applyBorder="1" applyAlignment="1">
      <alignment horizontal="right"/>
    </xf>
    <xf numFmtId="165" fontId="3" fillId="2" borderId="0" xfId="2" applyNumberFormat="1" applyFont="1" applyFill="1" applyBorder="1" applyAlignment="1">
      <alignment horizontal="right"/>
    </xf>
    <xf numFmtId="164" fontId="3" fillId="2" borderId="26" xfId="2" applyNumberFormat="1" applyFont="1" applyFill="1" applyBorder="1" applyAlignment="1">
      <alignment horizontal="right"/>
    </xf>
    <xf numFmtId="165" fontId="3" fillId="2" borderId="27" xfId="2" applyNumberFormat="1" applyFont="1" applyFill="1" applyBorder="1" applyAlignment="1">
      <alignment horizontal="right"/>
    </xf>
    <xf numFmtId="165" fontId="3" fillId="2" borderId="28" xfId="2" applyNumberFormat="1" applyFont="1" applyFill="1" applyBorder="1" applyAlignment="1">
      <alignment horizontal="right"/>
    </xf>
    <xf numFmtId="164" fontId="3" fillId="2" borderId="29" xfId="2" applyNumberFormat="1" applyFont="1" applyFill="1" applyBorder="1" applyAlignment="1">
      <alignment horizontal="right"/>
    </xf>
    <xf numFmtId="164" fontId="3" fillId="2" borderId="9" xfId="2" applyNumberFormat="1" applyFont="1" applyFill="1" applyBorder="1" applyAlignment="1">
      <alignment horizontal="right"/>
    </xf>
    <xf numFmtId="165" fontId="3" fillId="2" borderId="29" xfId="2" applyNumberFormat="1" applyFont="1" applyFill="1" applyBorder="1" applyAlignment="1">
      <alignment horizontal="right"/>
    </xf>
    <xf numFmtId="164" fontId="3" fillId="0" borderId="24" xfId="2" applyNumberFormat="1" applyFont="1" applyFill="1" applyBorder="1" applyAlignment="1">
      <alignment horizontal="right"/>
    </xf>
    <xf numFmtId="165" fontId="3" fillId="0" borderId="23" xfId="2" applyNumberFormat="1" applyFont="1" applyFill="1" applyBorder="1" applyAlignment="1">
      <alignment horizontal="right"/>
    </xf>
    <xf numFmtId="165" fontId="3" fillId="0" borderId="25" xfId="2" applyNumberFormat="1" applyFont="1" applyFill="1" applyBorder="1" applyAlignment="1">
      <alignment horizontal="right"/>
    </xf>
    <xf numFmtId="164" fontId="3" fillId="0" borderId="0" xfId="2" applyNumberFormat="1" applyFont="1" applyFill="1" applyBorder="1" applyAlignment="1">
      <alignment horizontal="right"/>
    </xf>
    <xf numFmtId="164" fontId="3" fillId="0" borderId="4" xfId="2" applyNumberFormat="1" applyFont="1" applyFill="1" applyBorder="1" applyAlignment="1">
      <alignment horizontal="right"/>
    </xf>
    <xf numFmtId="165" fontId="3" fillId="0" borderId="0" xfId="2" applyNumberFormat="1" applyFont="1" applyFill="1" applyBorder="1" applyAlignment="1">
      <alignment horizontal="right"/>
    </xf>
    <xf numFmtId="164" fontId="3" fillId="0" borderId="26" xfId="2" applyNumberFormat="1" applyFont="1" applyFill="1" applyBorder="1" applyAlignment="1">
      <alignment horizontal="right"/>
    </xf>
    <xf numFmtId="165" fontId="3" fillId="0" borderId="27" xfId="2" applyNumberFormat="1" applyFont="1" applyFill="1" applyBorder="1" applyAlignment="1">
      <alignment horizontal="right"/>
    </xf>
    <xf numFmtId="165" fontId="3" fillId="0" borderId="28" xfId="2" applyNumberFormat="1" applyFont="1" applyFill="1" applyBorder="1" applyAlignment="1">
      <alignment horizontal="right"/>
    </xf>
    <xf numFmtId="164" fontId="3" fillId="0" borderId="29" xfId="2" applyNumberFormat="1" applyFont="1" applyFill="1" applyBorder="1" applyAlignment="1">
      <alignment horizontal="right"/>
    </xf>
    <xf numFmtId="164" fontId="3" fillId="0" borderId="9" xfId="2" applyNumberFormat="1" applyFont="1" applyFill="1" applyBorder="1" applyAlignment="1">
      <alignment horizontal="right"/>
    </xf>
    <xf numFmtId="165" fontId="3" fillId="0" borderId="29" xfId="2" applyNumberFormat="1" applyFont="1" applyFill="1" applyBorder="1" applyAlignment="1">
      <alignment horizontal="right"/>
    </xf>
    <xf numFmtId="164" fontId="3" fillId="2" borderId="30" xfId="2" applyNumberFormat="1" applyFont="1" applyFill="1" applyBorder="1" applyAlignment="1">
      <alignment horizontal="right"/>
    </xf>
    <xf numFmtId="165" fontId="3" fillId="2" borderId="31" xfId="2" applyNumberFormat="1" applyFont="1" applyFill="1" applyBorder="1" applyAlignment="1">
      <alignment horizontal="right"/>
    </xf>
    <xf numFmtId="165" fontId="3" fillId="2" borderId="32" xfId="2" applyNumberFormat="1" applyFont="1" applyFill="1" applyBorder="1" applyAlignment="1">
      <alignment horizontal="right"/>
    </xf>
    <xf numFmtId="164" fontId="3" fillId="2" borderId="33" xfId="2" applyNumberFormat="1" applyFont="1" applyFill="1" applyBorder="1" applyAlignment="1">
      <alignment horizontal="right"/>
    </xf>
    <xf numFmtId="164" fontId="3" fillId="2" borderId="15" xfId="2" applyNumberFormat="1" applyFont="1" applyFill="1" applyBorder="1" applyAlignment="1">
      <alignment horizontal="right"/>
    </xf>
    <xf numFmtId="165" fontId="3" fillId="2" borderId="33" xfId="2" applyNumberFormat="1" applyFont="1" applyFill="1" applyBorder="1" applyAlignment="1">
      <alignment horizontal="right"/>
    </xf>
    <xf numFmtId="164" fontId="3" fillId="2" borderId="0" xfId="2" quotePrefix="1" applyNumberFormat="1" applyFont="1" applyFill="1" applyBorder="1" applyAlignment="1">
      <alignment horizontal="right"/>
    </xf>
    <xf numFmtId="164" fontId="3" fillId="2" borderId="4" xfId="2" quotePrefix="1" applyNumberFormat="1" applyFont="1" applyFill="1" applyBorder="1" applyAlignment="1">
      <alignment horizontal="right"/>
    </xf>
    <xf numFmtId="164" fontId="3" fillId="2" borderId="29" xfId="2" quotePrefix="1" applyNumberFormat="1" applyFont="1" applyFill="1" applyBorder="1" applyAlignment="1">
      <alignment horizontal="right"/>
    </xf>
    <xf numFmtId="164" fontId="3" fillId="2" borderId="9" xfId="2" quotePrefix="1" applyNumberFormat="1" applyFont="1" applyFill="1" applyBorder="1" applyAlignment="1">
      <alignment horizontal="right"/>
    </xf>
    <xf numFmtId="164" fontId="3" fillId="0" borderId="24" xfId="2" quotePrefix="1" applyNumberFormat="1" applyFont="1" applyFill="1" applyBorder="1" applyAlignment="1">
      <alignment horizontal="right"/>
    </xf>
    <xf numFmtId="164" fontId="3" fillId="0" borderId="0" xfId="2" quotePrefix="1" applyNumberFormat="1" applyFont="1" applyFill="1" applyBorder="1" applyAlignment="1">
      <alignment horizontal="right"/>
    </xf>
    <xf numFmtId="164" fontId="3" fillId="0" borderId="29" xfId="2" quotePrefix="1" applyNumberFormat="1" applyFont="1" applyFill="1" applyBorder="1" applyAlignment="1">
      <alignment horizontal="right"/>
    </xf>
    <xf numFmtId="164" fontId="3" fillId="0" borderId="4" xfId="2" quotePrefix="1" applyNumberFormat="1" applyFont="1" applyFill="1" applyBorder="1" applyAlignment="1">
      <alignment horizontal="right"/>
    </xf>
    <xf numFmtId="164" fontId="3" fillId="0" borderId="9" xfId="2" quotePrefix="1" applyNumberFormat="1" applyFont="1" applyFill="1" applyBorder="1" applyAlignment="1">
      <alignment horizontal="right"/>
    </xf>
    <xf numFmtId="164" fontId="3" fillId="2" borderId="24" xfId="2" quotePrefix="1" applyNumberFormat="1" applyFont="1" applyFill="1" applyBorder="1" applyAlignment="1">
      <alignment horizontal="right"/>
    </xf>
    <xf numFmtId="164" fontId="3" fillId="2" borderId="26" xfId="2" quotePrefix="1" applyNumberFormat="1" applyFont="1" applyFill="1" applyBorder="1" applyAlignment="1">
      <alignment horizontal="right"/>
    </xf>
    <xf numFmtId="164" fontId="3" fillId="0" borderId="26" xfId="2" quotePrefix="1" applyNumberFormat="1" applyFont="1" applyFill="1" applyBorder="1" applyAlignment="1">
      <alignment horizontal="right"/>
    </xf>
    <xf numFmtId="164" fontId="3" fillId="2" borderId="33" xfId="2" quotePrefix="1" applyNumberFormat="1" applyFont="1" applyFill="1" applyBorder="1" applyAlignment="1">
      <alignment horizontal="right"/>
    </xf>
    <xf numFmtId="164" fontId="3" fillId="2" borderId="22" xfId="2" quotePrefix="1" applyNumberFormat="1" applyFont="1" applyFill="1" applyBorder="1" applyAlignment="1">
      <alignment horizontal="right"/>
    </xf>
    <xf numFmtId="0" fontId="19" fillId="0" borderId="0" xfId="0" applyFont="1" applyAlignment="1">
      <alignment horizontal="right"/>
    </xf>
    <xf numFmtId="0" fontId="6" fillId="0" borderId="12" xfId="4" applyFont="1" applyBorder="1"/>
    <xf numFmtId="1" fontId="6" fillId="0" borderId="18" xfId="3" applyNumberFormat="1" applyFont="1" applyFill="1" applyBorder="1" applyAlignment="1">
      <alignment horizontal="right" wrapText="1"/>
    </xf>
    <xf numFmtId="1" fontId="6" fillId="0" borderId="19" xfId="3" applyNumberFormat="1" applyFont="1" applyFill="1" applyBorder="1" applyAlignment="1">
      <alignment horizontal="right" wrapText="1"/>
    </xf>
    <xf numFmtId="165" fontId="3" fillId="2" borderId="34" xfId="2" applyNumberFormat="1" applyFont="1" applyFill="1" applyBorder="1" applyAlignment="1">
      <alignment horizontal="right"/>
    </xf>
    <xf numFmtId="165" fontId="3" fillId="2" borderId="35" xfId="2" applyNumberFormat="1" applyFont="1" applyFill="1" applyBorder="1" applyAlignment="1">
      <alignment horizontal="right"/>
    </xf>
    <xf numFmtId="164" fontId="3" fillId="2" borderId="1" xfId="2" quotePrefix="1" applyNumberFormat="1" applyFont="1" applyFill="1" applyBorder="1" applyAlignment="1">
      <alignment horizontal="right"/>
    </xf>
    <xf numFmtId="164" fontId="3" fillId="2" borderId="1" xfId="2" applyNumberFormat="1" applyFont="1" applyFill="1" applyBorder="1" applyAlignment="1">
      <alignment horizontal="right"/>
    </xf>
    <xf numFmtId="164" fontId="3" fillId="2" borderId="36" xfId="2" applyNumberFormat="1" applyFont="1" applyFill="1" applyBorder="1" applyAlignment="1">
      <alignment horizontal="right"/>
    </xf>
    <xf numFmtId="165" fontId="3" fillId="2" borderId="1" xfId="2" applyNumberFormat="1" applyFont="1" applyFill="1" applyBorder="1" applyAlignment="1">
      <alignment horizontal="right"/>
    </xf>
    <xf numFmtId="37" fontId="3" fillId="2" borderId="37" xfId="1" applyNumberFormat="1" applyFont="1" applyFill="1" applyBorder="1" applyAlignment="1">
      <alignment horizontal="right"/>
    </xf>
    <xf numFmtId="165" fontId="3" fillId="2" borderId="36" xfId="2" applyNumberFormat="1" applyFont="1" applyFill="1" applyBorder="1" applyAlignment="1">
      <alignment horizontal="right"/>
    </xf>
    <xf numFmtId="37" fontId="3" fillId="2" borderId="3" xfId="1" applyNumberFormat="1" applyFont="1" applyFill="1" applyBorder="1" applyAlignment="1">
      <alignment horizontal="right"/>
    </xf>
    <xf numFmtId="165" fontId="3" fillId="2" borderId="4" xfId="2" applyNumberFormat="1" applyFont="1" applyFill="1" applyBorder="1" applyAlignment="1">
      <alignment horizontal="right"/>
    </xf>
    <xf numFmtId="37" fontId="3" fillId="2" borderId="8" xfId="1" applyNumberFormat="1" applyFont="1" applyFill="1" applyBorder="1" applyAlignment="1">
      <alignment horizontal="right"/>
    </xf>
    <xf numFmtId="165" fontId="3" fillId="2" borderId="9" xfId="2" applyNumberFormat="1" applyFont="1" applyFill="1" applyBorder="1" applyAlignment="1">
      <alignment horizontal="right"/>
    </xf>
    <xf numFmtId="37" fontId="3" fillId="0" borderId="3" xfId="1" applyNumberFormat="1" applyFont="1" applyFill="1" applyBorder="1" applyAlignment="1">
      <alignment horizontal="right"/>
    </xf>
    <xf numFmtId="165" fontId="3" fillId="0" borderId="4" xfId="2" applyNumberFormat="1" applyFont="1" applyFill="1" applyBorder="1" applyAlignment="1">
      <alignment horizontal="right"/>
    </xf>
    <xf numFmtId="37" fontId="3" fillId="0" borderId="8" xfId="1" applyNumberFormat="1" applyFont="1" applyFill="1" applyBorder="1" applyAlignment="1">
      <alignment horizontal="right"/>
    </xf>
    <xf numFmtId="165" fontId="3" fillId="0" borderId="9" xfId="2" applyNumberFormat="1" applyFont="1" applyFill="1" applyBorder="1" applyAlignment="1">
      <alignment horizontal="right"/>
    </xf>
    <xf numFmtId="37" fontId="3" fillId="2" borderId="38" xfId="1" applyNumberFormat="1" applyFont="1" applyFill="1" applyBorder="1" applyAlignment="1">
      <alignment horizontal="right"/>
    </xf>
    <xf numFmtId="165" fontId="3" fillId="2" borderId="39" xfId="2" applyNumberFormat="1" applyFont="1" applyFill="1" applyBorder="1" applyAlignment="1">
      <alignment horizontal="right"/>
    </xf>
    <xf numFmtId="164" fontId="3" fillId="2" borderId="40" xfId="2" applyNumberFormat="1" applyFont="1" applyFill="1" applyBorder="1" applyAlignment="1">
      <alignment horizontal="right"/>
    </xf>
    <xf numFmtId="165" fontId="3" fillId="2" borderId="41" xfId="2" applyNumberFormat="1" applyFont="1" applyFill="1" applyBorder="1" applyAlignment="1">
      <alignment horizontal="right"/>
    </xf>
    <xf numFmtId="165" fontId="3" fillId="2" borderId="42" xfId="2" applyNumberFormat="1" applyFont="1" applyFill="1" applyBorder="1" applyAlignment="1">
      <alignment horizontal="right"/>
    </xf>
    <xf numFmtId="164" fontId="3" fillId="2" borderId="43" xfId="2" applyNumberFormat="1" applyFont="1" applyFill="1" applyBorder="1" applyAlignment="1">
      <alignment horizontal="right"/>
    </xf>
    <xf numFmtId="165" fontId="3" fillId="2" borderId="43" xfId="2" applyNumberFormat="1" applyFont="1" applyFill="1" applyBorder="1" applyAlignment="1">
      <alignment horizontal="right"/>
    </xf>
    <xf numFmtId="37" fontId="3" fillId="2" borderId="45" xfId="1" applyNumberFormat="1" applyFont="1" applyFill="1" applyBorder="1" applyAlignment="1">
      <alignment horizontal="right"/>
    </xf>
    <xf numFmtId="165" fontId="3" fillId="2" borderId="44" xfId="2" applyNumberFormat="1" applyFont="1" applyFill="1" applyBorder="1" applyAlignment="1">
      <alignment horizontal="right"/>
    </xf>
    <xf numFmtId="164" fontId="3" fillId="2" borderId="17" xfId="2" applyNumberFormat="1" applyFont="1" applyFill="1" applyBorder="1" applyAlignment="1">
      <alignment horizontal="right"/>
    </xf>
    <xf numFmtId="165" fontId="3" fillId="2" borderId="16" xfId="2" applyNumberFormat="1" applyFont="1" applyFill="1" applyBorder="1" applyAlignment="1">
      <alignment horizontal="right"/>
    </xf>
    <xf numFmtId="165" fontId="3" fillId="2" borderId="46" xfId="2" applyNumberFormat="1" applyFont="1" applyFill="1" applyBorder="1" applyAlignment="1">
      <alignment horizontal="right"/>
    </xf>
    <xf numFmtId="164" fontId="3" fillId="2" borderId="12" xfId="2" applyNumberFormat="1" applyFont="1" applyFill="1" applyBorder="1" applyAlignment="1">
      <alignment horizontal="right"/>
    </xf>
    <xf numFmtId="164" fontId="3" fillId="2" borderId="12" xfId="2" quotePrefix="1" applyNumberFormat="1" applyFont="1" applyFill="1" applyBorder="1" applyAlignment="1">
      <alignment horizontal="right"/>
    </xf>
    <xf numFmtId="164" fontId="3" fillId="2" borderId="21" xfId="2" applyNumberFormat="1" applyFont="1" applyFill="1" applyBorder="1" applyAlignment="1">
      <alignment horizontal="right"/>
    </xf>
    <xf numFmtId="165" fontId="3" fillId="2" borderId="12" xfId="2" applyNumberFormat="1" applyFont="1" applyFill="1" applyBorder="1" applyAlignment="1">
      <alignment horizontal="right"/>
    </xf>
    <xf numFmtId="37" fontId="3" fillId="2" borderId="20" xfId="1" applyNumberFormat="1" applyFont="1" applyFill="1" applyBorder="1" applyAlignment="1">
      <alignment horizontal="right"/>
    </xf>
    <xf numFmtId="165" fontId="3" fillId="2" borderId="21" xfId="2" applyNumberFormat="1" applyFont="1" applyFill="1" applyBorder="1" applyAlignment="1">
      <alignment horizontal="right"/>
    </xf>
    <xf numFmtId="164" fontId="3" fillId="2" borderId="43" xfId="2" quotePrefix="1" applyNumberFormat="1" applyFont="1" applyFill="1" applyBorder="1" applyAlignment="1">
      <alignment horizontal="right"/>
    </xf>
    <xf numFmtId="164" fontId="3" fillId="2" borderId="40" xfId="2" quotePrefix="1" applyNumberFormat="1" applyFont="1" applyFill="1" applyBorder="1" applyAlignment="1">
      <alignment horizontal="right"/>
    </xf>
    <xf numFmtId="164" fontId="3" fillId="2" borderId="44" xfId="2" quotePrefix="1" applyNumberFormat="1" applyFont="1" applyFill="1" applyBorder="1" applyAlignment="1">
      <alignment horizontal="right"/>
    </xf>
    <xf numFmtId="0" fontId="7" fillId="0" borderId="0" xfId="2" applyFont="1" applyBorder="1" applyAlignment="1">
      <alignment horizontal="left"/>
    </xf>
    <xf numFmtId="0" fontId="20" fillId="0" borderId="0" xfId="1" applyFont="1" applyFill="1"/>
    <xf numFmtId="37" fontId="3" fillId="2" borderId="14" xfId="1" applyNumberFormat="1" applyFont="1" applyFill="1" applyBorder="1" applyAlignment="1">
      <alignment horizontal="right"/>
    </xf>
    <xf numFmtId="165" fontId="3" fillId="2" borderId="15" xfId="2" applyNumberFormat="1" applyFont="1" applyFill="1" applyBorder="1" applyAlignment="1">
      <alignment horizontal="right"/>
    </xf>
    <xf numFmtId="0" fontId="15" fillId="3" borderId="0" xfId="1" applyFont="1" applyFill="1" applyBorder="1"/>
    <xf numFmtId="0" fontId="16" fillId="0" borderId="0" xfId="1" applyFont="1"/>
    <xf numFmtId="0" fontId="16" fillId="0" borderId="0" xfId="2" applyFont="1" applyBorder="1"/>
    <xf numFmtId="0" fontId="16" fillId="0" borderId="0" xfId="1" applyFont="1" applyBorder="1"/>
    <xf numFmtId="0" fontId="19" fillId="0" borderId="0" xfId="0" applyFont="1"/>
    <xf numFmtId="0" fontId="22" fillId="0" borderId="0" xfId="0" applyFont="1" applyAlignment="1">
      <alignment horizontal="right" wrapText="1"/>
    </xf>
    <xf numFmtId="1" fontId="6" fillId="0" borderId="47" xfId="3" applyNumberFormat="1" applyFont="1" applyFill="1" applyBorder="1" applyAlignment="1">
      <alignment horizontal="center" wrapText="1"/>
    </xf>
    <xf numFmtId="1" fontId="6" fillId="0" borderId="48" xfId="3" applyNumberFormat="1" applyFont="1" applyFill="1" applyBorder="1" applyAlignment="1">
      <alignment horizontal="center" wrapText="1"/>
    </xf>
    <xf numFmtId="1" fontId="6" fillId="0" borderId="49" xfId="3" applyNumberFormat="1" applyFont="1" applyFill="1" applyBorder="1" applyAlignment="1">
      <alignment horizontal="center" wrapText="1"/>
    </xf>
    <xf numFmtId="1" fontId="6" fillId="0" borderId="50" xfId="3" applyNumberFormat="1" applyFont="1" applyFill="1" applyBorder="1" applyAlignment="1">
      <alignment horizontal="center" wrapText="1"/>
    </xf>
    <xf numFmtId="1" fontId="6" fillId="0" borderId="37" xfId="3" applyNumberFormat="1" applyFont="1" applyFill="1" applyBorder="1" applyAlignment="1">
      <alignment horizontal="center" wrapText="1"/>
    </xf>
    <xf numFmtId="1" fontId="6" fillId="0" borderId="3" xfId="3" applyNumberFormat="1" applyFont="1" applyFill="1" applyBorder="1" applyAlignment="1">
      <alignment horizontal="center" wrapText="1"/>
    </xf>
    <xf numFmtId="1" fontId="6" fillId="0" borderId="36" xfId="3" applyNumberFormat="1" applyFont="1" applyFill="1" applyBorder="1" applyAlignment="1">
      <alignment horizontal="center" wrapText="1"/>
    </xf>
    <xf numFmtId="1" fontId="6" fillId="0" borderId="4" xfId="3" applyNumberFormat="1" applyFont="1" applyFill="1" applyBorder="1" applyAlignment="1">
      <alignment horizontal="center" wrapText="1"/>
    </xf>
    <xf numFmtId="0" fontId="21" fillId="0" borderId="0" xfId="0" applyFont="1" applyAlignment="1">
      <alignment horizontal="center" wrapText="1"/>
    </xf>
    <xf numFmtId="37" fontId="2" fillId="0" borderId="1" xfId="1" applyNumberFormat="1" applyFont="1" applyFill="1" applyBorder="1" applyAlignment="1">
      <alignment horizontal="center" vertical="center" textRotation="90"/>
    </xf>
    <xf numFmtId="37" fontId="2" fillId="0" borderId="0" xfId="1" applyNumberFormat="1" applyFont="1" applyFill="1" applyBorder="1" applyAlignment="1">
      <alignment horizontal="center" vertical="center" textRotation="90"/>
    </xf>
    <xf numFmtId="37" fontId="2" fillId="0" borderId="12" xfId="1" applyNumberFormat="1" applyFont="1" applyFill="1" applyBorder="1" applyAlignment="1">
      <alignment horizontal="center" vertical="center" textRotation="90"/>
    </xf>
    <xf numFmtId="0" fontId="6" fillId="0" borderId="0" xfId="3" applyFont="1" applyFill="1" applyBorder="1" applyAlignment="1">
      <alignment horizontal="left"/>
    </xf>
    <xf numFmtId="0" fontId="6" fillId="0" borderId="12" xfId="3" applyFont="1" applyFill="1" applyBorder="1" applyAlignment="1">
      <alignment horizontal="left"/>
    </xf>
    <xf numFmtId="37" fontId="6" fillId="0" borderId="34" xfId="0" applyNumberFormat="1" applyFont="1" applyBorder="1" applyAlignment="1">
      <alignment horizontal="left"/>
    </xf>
    <xf numFmtId="37" fontId="6" fillId="0" borderId="23" xfId="0" applyNumberFormat="1" applyFont="1" applyBorder="1" applyAlignment="1">
      <alignment horizontal="left"/>
    </xf>
    <xf numFmtId="37" fontId="6" fillId="0" borderId="2" xfId="0" applyNumberFormat="1" applyFont="1" applyBorder="1" applyAlignment="1">
      <alignment horizontal="center"/>
    </xf>
    <xf numFmtId="37" fontId="6" fillId="0" borderId="5" xfId="0" applyNumberFormat="1" applyFont="1" applyBorder="1" applyAlignment="1">
      <alignment horizontal="center"/>
    </xf>
    <xf numFmtId="1" fontId="6" fillId="0" borderId="22" xfId="3" applyNumberFormat="1" applyFont="1" applyFill="1" applyBorder="1" applyAlignment="1">
      <alignment horizontal="center" vertical="center" wrapText="1"/>
    </xf>
    <xf numFmtId="1" fontId="6" fillId="0" borderId="34" xfId="3" applyNumberFormat="1" applyFont="1" applyFill="1" applyBorder="1" applyAlignment="1">
      <alignment horizontal="center" vertical="center" wrapText="1"/>
    </xf>
    <xf numFmtId="1" fontId="6" fillId="0" borderId="55" xfId="3" applyNumberFormat="1" applyFont="1" applyFill="1" applyBorder="1" applyAlignment="1">
      <alignment horizontal="center" vertical="center" wrapText="1"/>
    </xf>
    <xf numFmtId="1" fontId="6" fillId="0" borderId="56" xfId="3" applyNumberFormat="1" applyFont="1" applyFill="1" applyBorder="1" applyAlignment="1">
      <alignment horizontal="center" vertical="center" wrapText="1"/>
    </xf>
    <xf numFmtId="1" fontId="6" fillId="0" borderId="51" xfId="3" applyNumberFormat="1" applyFont="1" applyFill="1" applyBorder="1" applyAlignment="1">
      <alignment horizontal="center" wrapText="1"/>
    </xf>
    <xf numFmtId="1" fontId="6" fillId="0" borderId="52" xfId="3" applyNumberFormat="1" applyFont="1" applyFill="1" applyBorder="1" applyAlignment="1">
      <alignment horizontal="center" vertical="center"/>
    </xf>
    <xf numFmtId="1" fontId="6" fillId="0" borderId="53" xfId="3" applyNumberFormat="1" applyFont="1" applyFill="1" applyBorder="1" applyAlignment="1">
      <alignment horizontal="center" vertical="center"/>
    </xf>
    <xf numFmtId="1" fontId="6" fillId="0" borderId="54" xfId="3" applyNumberFormat="1" applyFont="1" applyFill="1" applyBorder="1" applyAlignment="1">
      <alignment horizontal="center" vertical="center"/>
    </xf>
    <xf numFmtId="1" fontId="23" fillId="0" borderId="4" xfId="3" applyNumberFormat="1" applyFont="1" applyFill="1" applyBorder="1" applyAlignment="1">
      <alignment horizontal="center" wrapText="1"/>
    </xf>
  </cellXfs>
  <cellStyles count="9">
    <cellStyle name="Followed Hyperlink" xfId="6" builtinId="9" hidden="1"/>
    <cellStyle name="Followed Hyperlink" xfId="8" builtinId="9" hidden="1"/>
    <cellStyle name="Hyperlink" xfId="5" builtinId="8" hidden="1"/>
    <cellStyle name="Hyperlink" xfId="7" builtinId="8" hidden="1"/>
    <cellStyle name="Normal" xfId="0" builtinId="0"/>
    <cellStyle name="Normal 2 2" xfId="1"/>
    <cellStyle name="Normal 3" xfId="2"/>
    <cellStyle name="Normal 6" xfId="3"/>
    <cellStyle name="Normal 9"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7" enableFormatConditionsCalculation="0">
    <pageSetUpPr fitToPage="1"/>
  </sheetPr>
  <dimension ref="A1:AR56"/>
  <sheetViews>
    <sheetView showGridLines="0" tabSelected="1"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44"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44" s="39" customFormat="1" ht="15" customHeight="1">
      <c r="A2" s="34"/>
      <c r="B2" s="35" t="str">
        <f>CONCATENATE("Number and percentage of public school students with disabilities receiving ",LOWER(A7), " by gender and race/ethnicity, for state: School Year 2011-12")</f>
        <v>Number and percentage of public school students with disabilities receiving disciplinary actions by gender and race/ethnicity, for state: School Year 2011-12</v>
      </c>
      <c r="C2" s="35"/>
      <c r="D2" s="35"/>
      <c r="E2" s="37"/>
      <c r="F2" s="37"/>
      <c r="G2" s="37"/>
      <c r="H2" s="37"/>
      <c r="I2" s="37"/>
      <c r="J2" s="37"/>
      <c r="K2" s="37"/>
      <c r="L2" s="37"/>
      <c r="M2" s="37"/>
      <c r="N2" s="37"/>
      <c r="O2" s="37"/>
      <c r="P2" s="37"/>
      <c r="Q2" s="37"/>
      <c r="R2" s="37"/>
      <c r="S2" s="37"/>
      <c r="T2" s="37"/>
      <c r="U2" s="38"/>
      <c r="V2" s="38"/>
      <c r="W2" s="37"/>
      <c r="X2" s="37"/>
      <c r="Y2" s="153"/>
    </row>
    <row r="3" spans="1:44" s="33" customFormat="1" ht="15" customHeight="1" thickBot="1">
      <c r="A3" s="28"/>
      <c r="B3" s="40"/>
      <c r="C3" s="40"/>
      <c r="D3" s="40"/>
      <c r="E3" s="41"/>
      <c r="F3" s="41"/>
      <c r="G3" s="41"/>
      <c r="H3" s="41"/>
      <c r="I3" s="41"/>
      <c r="J3" s="41"/>
      <c r="K3" s="41"/>
      <c r="L3" s="41"/>
      <c r="M3" s="41"/>
      <c r="N3" s="41"/>
      <c r="O3" s="41"/>
      <c r="P3" s="41"/>
      <c r="Q3" s="41"/>
      <c r="R3" s="41"/>
      <c r="S3" s="41"/>
      <c r="T3" s="41"/>
      <c r="U3" s="41"/>
      <c r="V3" s="41"/>
      <c r="W3" s="41"/>
      <c r="X3" s="41"/>
      <c r="Y3" s="41"/>
      <c r="Z3" s="32"/>
      <c r="AA3" s="41"/>
      <c r="AB3" s="41"/>
    </row>
    <row r="4" spans="1:44" s="46" customFormat="1" ht="25" customHeight="1">
      <c r="A4" s="45"/>
      <c r="B4" s="175"/>
      <c r="C4" s="177" t="s">
        <v>17</v>
      </c>
      <c r="D4" s="179" t="s">
        <v>0</v>
      </c>
      <c r="E4" s="181" t="s">
        <v>46</v>
      </c>
      <c r="F4" s="182"/>
      <c r="G4" s="181" t="s">
        <v>19</v>
      </c>
      <c r="H4" s="182"/>
      <c r="I4" s="181" t="s">
        <v>47</v>
      </c>
      <c r="J4" s="182"/>
      <c r="K4" s="186" t="s">
        <v>48</v>
      </c>
      <c r="L4" s="187"/>
      <c r="M4" s="187"/>
      <c r="N4" s="187"/>
      <c r="O4" s="187"/>
      <c r="P4" s="187"/>
      <c r="Q4" s="187"/>
      <c r="R4" s="187"/>
      <c r="S4" s="187"/>
      <c r="T4" s="187"/>
      <c r="U4" s="187"/>
      <c r="V4" s="187"/>
      <c r="W4" s="187"/>
      <c r="X4" s="188"/>
      <c r="Y4" s="181" t="s">
        <v>49</v>
      </c>
      <c r="Z4" s="182"/>
      <c r="AA4" s="167" t="s">
        <v>23</v>
      </c>
      <c r="AB4" s="169" t="s">
        <v>24</v>
      </c>
      <c r="AC4" s="171"/>
      <c r="AD4" s="171"/>
      <c r="AE4" s="171"/>
      <c r="AF4" s="171"/>
      <c r="AG4" s="162"/>
    </row>
    <row r="5" spans="1:44" s="46" customFormat="1" ht="25" customHeight="1">
      <c r="A5" s="45"/>
      <c r="B5" s="175"/>
      <c r="C5" s="178"/>
      <c r="D5" s="180"/>
      <c r="E5" s="183"/>
      <c r="F5" s="184"/>
      <c r="G5" s="183"/>
      <c r="H5" s="184"/>
      <c r="I5" s="183"/>
      <c r="J5" s="184"/>
      <c r="K5" s="163" t="s">
        <v>25</v>
      </c>
      <c r="L5" s="164"/>
      <c r="M5" s="165" t="s">
        <v>26</v>
      </c>
      <c r="N5" s="164"/>
      <c r="O5" s="166" t="s">
        <v>27</v>
      </c>
      <c r="P5" s="164"/>
      <c r="Q5" s="166" t="s">
        <v>28</v>
      </c>
      <c r="R5" s="164"/>
      <c r="S5" s="166" t="s">
        <v>29</v>
      </c>
      <c r="T5" s="164"/>
      <c r="U5" s="166" t="s">
        <v>30</v>
      </c>
      <c r="V5" s="164"/>
      <c r="W5" s="166" t="s">
        <v>31</v>
      </c>
      <c r="X5" s="185"/>
      <c r="Y5" s="183"/>
      <c r="Z5" s="184"/>
      <c r="AA5" s="168"/>
      <c r="AB5" s="170"/>
      <c r="AC5" s="171"/>
      <c r="AD5" s="171"/>
      <c r="AE5" s="171"/>
      <c r="AF5" s="171"/>
      <c r="AG5" s="162"/>
    </row>
    <row r="6" spans="1:44" s="46" customFormat="1" ht="15" customHeight="1" thickBot="1">
      <c r="A6" s="45"/>
      <c r="B6" s="176"/>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c r="AC6" s="171"/>
      <c r="AD6" s="171"/>
      <c r="AE6" s="171"/>
      <c r="AF6" s="171"/>
      <c r="AG6" s="162"/>
      <c r="AH6"/>
      <c r="AI6"/>
      <c r="AJ6"/>
      <c r="AK6"/>
      <c r="AL6"/>
      <c r="AM6"/>
      <c r="AN6"/>
      <c r="AO6"/>
      <c r="AP6"/>
      <c r="AQ6"/>
      <c r="AR6"/>
    </row>
    <row r="7" spans="1:44" s="6" customFormat="1" ht="15" customHeight="1">
      <c r="A7" s="1" t="s">
        <v>1</v>
      </c>
      <c r="B7" s="172" t="s">
        <v>16</v>
      </c>
      <c r="C7" s="2"/>
      <c r="D7" s="3" t="s">
        <v>2</v>
      </c>
      <c r="E7" s="67">
        <v>48</v>
      </c>
      <c r="F7" s="68">
        <v>77.419354838709694</v>
      </c>
      <c r="G7" s="67">
        <v>0</v>
      </c>
      <c r="H7" s="68">
        <v>0</v>
      </c>
      <c r="I7" s="67">
        <v>48</v>
      </c>
      <c r="J7" s="68">
        <v>77.419354838709694</v>
      </c>
      <c r="K7" s="107" t="s">
        <v>40</v>
      </c>
      <c r="L7" s="70">
        <v>3.2258064516128999</v>
      </c>
      <c r="M7" s="71">
        <v>0</v>
      </c>
      <c r="N7" s="70">
        <v>0</v>
      </c>
      <c r="O7" s="98" t="s">
        <v>40</v>
      </c>
      <c r="P7" s="70">
        <v>3.2258064516128999</v>
      </c>
      <c r="Q7" s="98" t="s">
        <v>40</v>
      </c>
      <c r="R7" s="70">
        <v>3.2258064516128999</v>
      </c>
      <c r="S7" s="71">
        <v>42</v>
      </c>
      <c r="T7" s="70">
        <v>67.741935483871003</v>
      </c>
      <c r="U7" s="71">
        <v>0</v>
      </c>
      <c r="V7" s="70">
        <v>0</v>
      </c>
      <c r="W7" s="72">
        <v>0</v>
      </c>
      <c r="X7" s="68">
        <v>0</v>
      </c>
      <c r="Y7" s="67">
        <v>0</v>
      </c>
      <c r="Z7" s="73">
        <v>0</v>
      </c>
      <c r="AA7" s="124">
        <v>2077</v>
      </c>
      <c r="AB7" s="125">
        <v>99.133365430910004</v>
      </c>
      <c r="AC7" s="154"/>
      <c r="AD7" s="154"/>
      <c r="AE7" s="154"/>
      <c r="AF7" s="154"/>
    </row>
    <row r="8" spans="1:44" s="6" customFormat="1" ht="15" customHeight="1">
      <c r="A8" s="1" t="s">
        <v>1</v>
      </c>
      <c r="B8" s="173" t="s">
        <v>16</v>
      </c>
      <c r="C8" s="7" t="s">
        <v>3</v>
      </c>
      <c r="D8" s="8" t="s">
        <v>4</v>
      </c>
      <c r="E8" s="107">
        <v>14</v>
      </c>
      <c r="F8" s="68">
        <v>22.580645161290299</v>
      </c>
      <c r="G8" s="69">
        <v>0</v>
      </c>
      <c r="H8" s="68">
        <v>0</v>
      </c>
      <c r="I8" s="107">
        <v>14</v>
      </c>
      <c r="J8" s="68">
        <v>22.580645161290299</v>
      </c>
      <c r="K8" s="107" t="s">
        <v>40</v>
      </c>
      <c r="L8" s="70">
        <v>3.2258064516128999</v>
      </c>
      <c r="M8" s="71">
        <v>0</v>
      </c>
      <c r="N8" s="70">
        <v>0</v>
      </c>
      <c r="O8" s="71">
        <v>0</v>
      </c>
      <c r="P8" s="70">
        <v>0</v>
      </c>
      <c r="Q8" s="71">
        <v>0</v>
      </c>
      <c r="R8" s="70">
        <v>0</v>
      </c>
      <c r="S8" s="71">
        <v>12</v>
      </c>
      <c r="T8" s="70">
        <v>19.354838709677399</v>
      </c>
      <c r="U8" s="71">
        <v>0</v>
      </c>
      <c r="V8" s="70">
        <v>0</v>
      </c>
      <c r="W8" s="72">
        <v>0</v>
      </c>
      <c r="X8" s="68">
        <v>0</v>
      </c>
      <c r="Y8" s="69">
        <v>0</v>
      </c>
      <c r="Z8" s="73">
        <v>0</v>
      </c>
      <c r="AA8" s="124">
        <v>2077</v>
      </c>
      <c r="AB8" s="125">
        <v>99.133365430910004</v>
      </c>
      <c r="AC8" s="154"/>
      <c r="AD8" s="154"/>
      <c r="AE8" s="154"/>
      <c r="AF8" s="154"/>
    </row>
    <row r="9" spans="1:44" s="6" customFormat="1" ht="15" customHeight="1">
      <c r="A9" s="1" t="s">
        <v>1</v>
      </c>
      <c r="B9" s="173" t="s">
        <v>16</v>
      </c>
      <c r="C9" s="9"/>
      <c r="D9" s="10" t="s">
        <v>5</v>
      </c>
      <c r="E9" s="74">
        <v>62</v>
      </c>
      <c r="F9" s="75">
        <v>100</v>
      </c>
      <c r="G9" s="74">
        <v>0</v>
      </c>
      <c r="H9" s="75">
        <v>0</v>
      </c>
      <c r="I9" s="74">
        <v>62</v>
      </c>
      <c r="J9" s="75">
        <v>100</v>
      </c>
      <c r="K9" s="74">
        <v>4</v>
      </c>
      <c r="L9" s="76">
        <v>6.4516129032258096</v>
      </c>
      <c r="M9" s="77">
        <v>0</v>
      </c>
      <c r="N9" s="76">
        <v>0</v>
      </c>
      <c r="O9" s="100" t="s">
        <v>40</v>
      </c>
      <c r="P9" s="76">
        <v>3.2258064516128999</v>
      </c>
      <c r="Q9" s="100" t="s">
        <v>40</v>
      </c>
      <c r="R9" s="76">
        <v>3.2258064516128999</v>
      </c>
      <c r="S9" s="77">
        <v>54</v>
      </c>
      <c r="T9" s="76">
        <v>87.096774193548399</v>
      </c>
      <c r="U9" s="77">
        <v>0</v>
      </c>
      <c r="V9" s="76">
        <v>0</v>
      </c>
      <c r="W9" s="78">
        <v>0</v>
      </c>
      <c r="X9" s="75">
        <v>0</v>
      </c>
      <c r="Y9" s="74">
        <v>0</v>
      </c>
      <c r="Z9" s="79">
        <v>0</v>
      </c>
      <c r="AA9" s="126">
        <v>2077</v>
      </c>
      <c r="AB9" s="127">
        <v>99.133365430910004</v>
      </c>
      <c r="AC9" s="154"/>
      <c r="AD9" s="154"/>
      <c r="AE9" s="154"/>
      <c r="AF9" s="154"/>
    </row>
    <row r="10" spans="1:44" s="6" customFormat="1" ht="15" customHeight="1">
      <c r="A10" s="1" t="s">
        <v>1</v>
      </c>
      <c r="B10" s="173" t="s">
        <v>16</v>
      </c>
      <c r="C10" s="13"/>
      <c r="D10" s="14" t="s">
        <v>2</v>
      </c>
      <c r="E10" s="80">
        <v>7050</v>
      </c>
      <c r="F10" s="81">
        <v>78.832606507883298</v>
      </c>
      <c r="G10" s="80">
        <v>114</v>
      </c>
      <c r="H10" s="81">
        <v>1.2747400201274699</v>
      </c>
      <c r="I10" s="80">
        <v>6936</v>
      </c>
      <c r="J10" s="81">
        <v>77.557866487755803</v>
      </c>
      <c r="K10" s="80">
        <v>359</v>
      </c>
      <c r="L10" s="82">
        <v>4.0804728347351702</v>
      </c>
      <c r="M10" s="83">
        <v>103</v>
      </c>
      <c r="N10" s="82">
        <v>1.17072061832235</v>
      </c>
      <c r="O10" s="83">
        <v>543</v>
      </c>
      <c r="P10" s="82">
        <v>6.1718572402818799</v>
      </c>
      <c r="Q10" s="83">
        <v>1642</v>
      </c>
      <c r="R10" s="82">
        <v>18.6633325755854</v>
      </c>
      <c r="S10" s="83">
        <v>4116</v>
      </c>
      <c r="T10" s="82">
        <v>46.783359854512398</v>
      </c>
      <c r="U10" s="83">
        <v>5</v>
      </c>
      <c r="V10" s="82">
        <v>5.6831097976812898E-2</v>
      </c>
      <c r="W10" s="84">
        <v>168</v>
      </c>
      <c r="X10" s="81">
        <v>1.90952489202091</v>
      </c>
      <c r="Y10" s="80">
        <v>265</v>
      </c>
      <c r="Z10" s="85">
        <v>2.96321145029632</v>
      </c>
      <c r="AA10" s="128">
        <v>2077</v>
      </c>
      <c r="AB10" s="129">
        <v>99.133365430910004</v>
      </c>
      <c r="AC10" s="154"/>
      <c r="AD10" s="154"/>
      <c r="AE10" s="154"/>
      <c r="AF10" s="154"/>
    </row>
    <row r="11" spans="1:44" s="6" customFormat="1" ht="15" customHeight="1">
      <c r="A11" s="1" t="s">
        <v>1</v>
      </c>
      <c r="B11" s="173" t="s">
        <v>16</v>
      </c>
      <c r="C11" s="13" t="s">
        <v>6</v>
      </c>
      <c r="D11" s="17" t="s">
        <v>4</v>
      </c>
      <c r="E11" s="80">
        <v>1893</v>
      </c>
      <c r="F11" s="81">
        <v>21.167393492116702</v>
      </c>
      <c r="G11" s="80">
        <v>31</v>
      </c>
      <c r="H11" s="81">
        <v>0.34663983003466398</v>
      </c>
      <c r="I11" s="80">
        <v>1862</v>
      </c>
      <c r="J11" s="81">
        <v>20.820753662082101</v>
      </c>
      <c r="K11" s="80">
        <v>125</v>
      </c>
      <c r="L11" s="82">
        <v>1.42077744942032</v>
      </c>
      <c r="M11" s="103">
        <v>24</v>
      </c>
      <c r="N11" s="82">
        <v>0.27278927028870198</v>
      </c>
      <c r="O11" s="83">
        <v>133</v>
      </c>
      <c r="P11" s="82">
        <v>1.51170720618322</v>
      </c>
      <c r="Q11" s="83">
        <v>582</v>
      </c>
      <c r="R11" s="82">
        <v>6.6151398045010197</v>
      </c>
      <c r="S11" s="83">
        <v>947</v>
      </c>
      <c r="T11" s="82">
        <v>10.7638099568084</v>
      </c>
      <c r="U11" s="83">
        <v>0</v>
      </c>
      <c r="V11" s="82">
        <v>0</v>
      </c>
      <c r="W11" s="84">
        <v>51</v>
      </c>
      <c r="X11" s="81">
        <v>0.57967719936349205</v>
      </c>
      <c r="Y11" s="80">
        <v>62</v>
      </c>
      <c r="Z11" s="85">
        <v>0.69327966006932795</v>
      </c>
      <c r="AA11" s="128">
        <v>2077</v>
      </c>
      <c r="AB11" s="129">
        <v>99.133365430910004</v>
      </c>
      <c r="AC11" s="154"/>
      <c r="AD11" s="154"/>
      <c r="AE11" s="154"/>
      <c r="AF11" s="154"/>
    </row>
    <row r="12" spans="1:44" s="6" customFormat="1" ht="15" customHeight="1">
      <c r="A12" s="1" t="s">
        <v>1</v>
      </c>
      <c r="B12" s="173" t="s">
        <v>16</v>
      </c>
      <c r="C12" s="18"/>
      <c r="D12" s="19" t="s">
        <v>5</v>
      </c>
      <c r="E12" s="86">
        <v>8943</v>
      </c>
      <c r="F12" s="87">
        <v>100</v>
      </c>
      <c r="G12" s="86">
        <v>145</v>
      </c>
      <c r="H12" s="87">
        <v>1.6213798501621399</v>
      </c>
      <c r="I12" s="86">
        <v>8798</v>
      </c>
      <c r="J12" s="87">
        <v>98.3786201498379</v>
      </c>
      <c r="K12" s="86">
        <v>484</v>
      </c>
      <c r="L12" s="88">
        <v>5.50125028415549</v>
      </c>
      <c r="M12" s="89">
        <v>127</v>
      </c>
      <c r="N12" s="88">
        <v>1.44350988861105</v>
      </c>
      <c r="O12" s="89">
        <v>676</v>
      </c>
      <c r="P12" s="88">
        <v>7.6835644464651098</v>
      </c>
      <c r="Q12" s="89">
        <v>2224</v>
      </c>
      <c r="R12" s="88">
        <v>25.278472380086399</v>
      </c>
      <c r="S12" s="89">
        <v>5063</v>
      </c>
      <c r="T12" s="88">
        <v>57.547169811320799</v>
      </c>
      <c r="U12" s="89">
        <v>5</v>
      </c>
      <c r="V12" s="88">
        <v>5.6831097976812898E-2</v>
      </c>
      <c r="W12" s="90">
        <v>219</v>
      </c>
      <c r="X12" s="87">
        <v>2.48920209138441</v>
      </c>
      <c r="Y12" s="86">
        <v>327</v>
      </c>
      <c r="Z12" s="91">
        <v>3.6564911103656499</v>
      </c>
      <c r="AA12" s="130">
        <v>2077</v>
      </c>
      <c r="AB12" s="131">
        <v>99.133365430910004</v>
      </c>
      <c r="AC12" s="154"/>
      <c r="AD12" s="154"/>
      <c r="AE12" s="154"/>
      <c r="AF12" s="154"/>
    </row>
    <row r="13" spans="1:44" s="6" customFormat="1" ht="15" customHeight="1">
      <c r="A13" s="1" t="s">
        <v>1</v>
      </c>
      <c r="B13" s="173" t="s">
        <v>16</v>
      </c>
      <c r="C13" s="7"/>
      <c r="D13" s="8" t="s">
        <v>2</v>
      </c>
      <c r="E13" s="69">
        <v>4934</v>
      </c>
      <c r="F13" s="68">
        <v>77.481155778894504</v>
      </c>
      <c r="G13" s="69">
        <v>70</v>
      </c>
      <c r="H13" s="68">
        <v>1.09924623115578</v>
      </c>
      <c r="I13" s="69">
        <v>4864</v>
      </c>
      <c r="J13" s="68">
        <v>76.381909547738701</v>
      </c>
      <c r="K13" s="69">
        <v>253</v>
      </c>
      <c r="L13" s="70">
        <v>4.0293040293040301</v>
      </c>
      <c r="M13" s="71">
        <v>102</v>
      </c>
      <c r="N13" s="70">
        <v>1.6244624940277099</v>
      </c>
      <c r="O13" s="71">
        <v>427</v>
      </c>
      <c r="P13" s="70">
        <v>6.8004459308807101</v>
      </c>
      <c r="Q13" s="71">
        <v>1413</v>
      </c>
      <c r="R13" s="70">
        <v>22.503583373148601</v>
      </c>
      <c r="S13" s="71">
        <v>2525</v>
      </c>
      <c r="T13" s="70">
        <v>40.213409778627202</v>
      </c>
      <c r="U13" s="98" t="s">
        <v>40</v>
      </c>
      <c r="V13" s="70">
        <v>3.1852205765249199E-2</v>
      </c>
      <c r="W13" s="72">
        <v>142</v>
      </c>
      <c r="X13" s="68">
        <v>2.2615066093327001</v>
      </c>
      <c r="Y13" s="69">
        <v>211</v>
      </c>
      <c r="Z13" s="73">
        <v>3.3134422110552801</v>
      </c>
      <c r="AA13" s="124">
        <v>2077</v>
      </c>
      <c r="AB13" s="125">
        <v>99.133365430910004</v>
      </c>
      <c r="AC13" s="154"/>
      <c r="AD13" s="154"/>
      <c r="AE13" s="154"/>
      <c r="AF13" s="154"/>
    </row>
    <row r="14" spans="1:44" s="6" customFormat="1" ht="15" customHeight="1">
      <c r="A14" s="1" t="s">
        <v>1</v>
      </c>
      <c r="B14" s="173" t="s">
        <v>16</v>
      </c>
      <c r="C14" s="7" t="s">
        <v>7</v>
      </c>
      <c r="D14" s="22" t="s">
        <v>4</v>
      </c>
      <c r="E14" s="69">
        <v>1434</v>
      </c>
      <c r="F14" s="68">
        <v>22.5188442211055</v>
      </c>
      <c r="G14" s="69">
        <v>19</v>
      </c>
      <c r="H14" s="68">
        <v>0.29836683417085402</v>
      </c>
      <c r="I14" s="69">
        <v>1415</v>
      </c>
      <c r="J14" s="68">
        <v>22.2204773869347</v>
      </c>
      <c r="K14" s="69">
        <v>82</v>
      </c>
      <c r="L14" s="70">
        <v>1.3059404363752201</v>
      </c>
      <c r="M14" s="71">
        <v>22</v>
      </c>
      <c r="N14" s="70">
        <v>0.35037426341774203</v>
      </c>
      <c r="O14" s="71">
        <v>121</v>
      </c>
      <c r="P14" s="70">
        <v>1.9270584487975799</v>
      </c>
      <c r="Q14" s="71">
        <v>585</v>
      </c>
      <c r="R14" s="70">
        <v>9.3167701863354004</v>
      </c>
      <c r="S14" s="71">
        <v>557</v>
      </c>
      <c r="T14" s="70">
        <v>8.8708393056219101</v>
      </c>
      <c r="U14" s="71">
        <v>0</v>
      </c>
      <c r="V14" s="70">
        <v>0</v>
      </c>
      <c r="W14" s="72">
        <v>48</v>
      </c>
      <c r="X14" s="68">
        <v>0.76445293836598205</v>
      </c>
      <c r="Y14" s="69">
        <v>65</v>
      </c>
      <c r="Z14" s="73">
        <v>1.02072864321608</v>
      </c>
      <c r="AA14" s="124">
        <v>2077</v>
      </c>
      <c r="AB14" s="125">
        <v>99.133365430910004</v>
      </c>
      <c r="AC14" s="154"/>
      <c r="AD14" s="154"/>
      <c r="AE14" s="154"/>
      <c r="AF14" s="154"/>
    </row>
    <row r="15" spans="1:44" s="6" customFormat="1" ht="15" customHeight="1">
      <c r="A15" s="1" t="s">
        <v>1</v>
      </c>
      <c r="B15" s="173" t="s">
        <v>16</v>
      </c>
      <c r="C15" s="9"/>
      <c r="D15" s="10" t="s">
        <v>5</v>
      </c>
      <c r="E15" s="74">
        <v>6368</v>
      </c>
      <c r="F15" s="75">
        <v>100</v>
      </c>
      <c r="G15" s="74">
        <v>89</v>
      </c>
      <c r="H15" s="75">
        <v>1.3976130653266301</v>
      </c>
      <c r="I15" s="74">
        <v>6279</v>
      </c>
      <c r="J15" s="75">
        <v>98.602386934673405</v>
      </c>
      <c r="K15" s="74">
        <v>335</v>
      </c>
      <c r="L15" s="76">
        <v>5.3352444656792501</v>
      </c>
      <c r="M15" s="77">
        <v>124</v>
      </c>
      <c r="N15" s="76">
        <v>1.97483675744545</v>
      </c>
      <c r="O15" s="77">
        <v>548</v>
      </c>
      <c r="P15" s="76">
        <v>8.7275043796782903</v>
      </c>
      <c r="Q15" s="77">
        <v>1998</v>
      </c>
      <c r="R15" s="76">
        <v>31.820353559484001</v>
      </c>
      <c r="S15" s="77">
        <v>3082</v>
      </c>
      <c r="T15" s="76">
        <v>49.084249084249102</v>
      </c>
      <c r="U15" s="100" t="s">
        <v>40</v>
      </c>
      <c r="V15" s="76">
        <v>3.1852205765249199E-2</v>
      </c>
      <c r="W15" s="78">
        <v>190</v>
      </c>
      <c r="X15" s="75">
        <v>3.02595954769868</v>
      </c>
      <c r="Y15" s="74">
        <v>276</v>
      </c>
      <c r="Z15" s="79">
        <v>4.3341708542713597</v>
      </c>
      <c r="AA15" s="126">
        <v>2077</v>
      </c>
      <c r="AB15" s="127">
        <v>99.133365430910004</v>
      </c>
      <c r="AC15" s="154"/>
      <c r="AD15" s="154"/>
      <c r="AE15" s="154"/>
      <c r="AF15" s="154"/>
    </row>
    <row r="16" spans="1:44" s="6" customFormat="1" ht="15" customHeight="1">
      <c r="A16" s="1" t="s">
        <v>1</v>
      </c>
      <c r="B16" s="173" t="s">
        <v>16</v>
      </c>
      <c r="C16" s="13"/>
      <c r="D16" s="14" t="s">
        <v>2</v>
      </c>
      <c r="E16" s="80">
        <v>4158</v>
      </c>
      <c r="F16" s="81">
        <v>80.316785783272195</v>
      </c>
      <c r="G16" s="80">
        <v>21</v>
      </c>
      <c r="H16" s="81">
        <v>0.40564033223874801</v>
      </c>
      <c r="I16" s="80">
        <v>4137</v>
      </c>
      <c r="J16" s="81">
        <v>79.911145451033406</v>
      </c>
      <c r="K16" s="80">
        <v>246</v>
      </c>
      <c r="L16" s="82">
        <v>4.7729918509895199</v>
      </c>
      <c r="M16" s="83">
        <v>67</v>
      </c>
      <c r="N16" s="82">
        <v>1.2999611951882</v>
      </c>
      <c r="O16" s="83">
        <v>294</v>
      </c>
      <c r="P16" s="82">
        <v>5.7043073341094299</v>
      </c>
      <c r="Q16" s="83">
        <v>1699</v>
      </c>
      <c r="R16" s="82">
        <v>32.964687621265</v>
      </c>
      <c r="S16" s="83">
        <v>1736</v>
      </c>
      <c r="T16" s="82">
        <v>33.682576639503303</v>
      </c>
      <c r="U16" s="83">
        <v>0</v>
      </c>
      <c r="V16" s="82">
        <v>0</v>
      </c>
      <c r="W16" s="84">
        <v>95</v>
      </c>
      <c r="X16" s="81">
        <v>1.84322856034148</v>
      </c>
      <c r="Y16" s="80">
        <v>156</v>
      </c>
      <c r="Z16" s="85">
        <v>3.0133281823449898</v>
      </c>
      <c r="AA16" s="128">
        <v>2077</v>
      </c>
      <c r="AB16" s="129">
        <v>99.133365430910004</v>
      </c>
      <c r="AC16" s="154"/>
      <c r="AD16" s="154"/>
      <c r="AE16" s="154"/>
      <c r="AF16" s="154"/>
    </row>
    <row r="17" spans="1:32" s="6" customFormat="1" ht="15" customHeight="1">
      <c r="A17" s="1" t="s">
        <v>1</v>
      </c>
      <c r="B17" s="173" t="s">
        <v>16</v>
      </c>
      <c r="C17" s="13" t="s">
        <v>8</v>
      </c>
      <c r="D17" s="17" t="s">
        <v>4</v>
      </c>
      <c r="E17" s="80">
        <v>1019</v>
      </c>
      <c r="F17" s="81">
        <v>19.683214216727801</v>
      </c>
      <c r="G17" s="102" t="s">
        <v>40</v>
      </c>
      <c r="H17" s="81">
        <v>3.8632412594166499E-2</v>
      </c>
      <c r="I17" s="80">
        <v>1017</v>
      </c>
      <c r="J17" s="81">
        <v>19.644581804133701</v>
      </c>
      <c r="K17" s="80">
        <v>62</v>
      </c>
      <c r="L17" s="82">
        <v>1.2029491656965501</v>
      </c>
      <c r="M17" s="83">
        <v>6</v>
      </c>
      <c r="N17" s="82">
        <v>0.116414435389988</v>
      </c>
      <c r="O17" s="83">
        <v>56</v>
      </c>
      <c r="P17" s="82">
        <v>1.08653473030656</v>
      </c>
      <c r="Q17" s="83">
        <v>548</v>
      </c>
      <c r="R17" s="82">
        <v>10.6325184322856</v>
      </c>
      <c r="S17" s="83">
        <v>307</v>
      </c>
      <c r="T17" s="82">
        <v>5.9565386107877396</v>
      </c>
      <c r="U17" s="103" t="s">
        <v>40</v>
      </c>
      <c r="V17" s="82">
        <v>3.88048117966628E-2</v>
      </c>
      <c r="W17" s="84">
        <v>36</v>
      </c>
      <c r="X17" s="81">
        <v>0.69848661233993004</v>
      </c>
      <c r="Y17" s="80">
        <v>31</v>
      </c>
      <c r="Z17" s="85">
        <v>0.59880239520958101</v>
      </c>
      <c r="AA17" s="128">
        <v>2077</v>
      </c>
      <c r="AB17" s="129">
        <v>99.133365430910004</v>
      </c>
      <c r="AC17" s="154"/>
      <c r="AD17" s="154"/>
      <c r="AE17" s="154"/>
      <c r="AF17" s="154"/>
    </row>
    <row r="18" spans="1:32" s="6" customFormat="1" ht="15" customHeight="1">
      <c r="A18" s="1" t="s">
        <v>1</v>
      </c>
      <c r="B18" s="173" t="s">
        <v>16</v>
      </c>
      <c r="C18" s="18"/>
      <c r="D18" s="19" t="s">
        <v>5</v>
      </c>
      <c r="E18" s="86">
        <v>5177</v>
      </c>
      <c r="F18" s="87">
        <v>100</v>
      </c>
      <c r="G18" s="86">
        <v>23</v>
      </c>
      <c r="H18" s="87">
        <v>0.44427274483291501</v>
      </c>
      <c r="I18" s="86">
        <v>5154</v>
      </c>
      <c r="J18" s="87">
        <v>99.555727255167099</v>
      </c>
      <c r="K18" s="86">
        <v>308</v>
      </c>
      <c r="L18" s="88">
        <v>5.97594101668607</v>
      </c>
      <c r="M18" s="89">
        <v>73</v>
      </c>
      <c r="N18" s="88">
        <v>1.41637563057819</v>
      </c>
      <c r="O18" s="89">
        <v>350</v>
      </c>
      <c r="P18" s="88">
        <v>6.7908420644159904</v>
      </c>
      <c r="Q18" s="89">
        <v>2247</v>
      </c>
      <c r="R18" s="88">
        <v>43.5972060535506</v>
      </c>
      <c r="S18" s="89">
        <v>2043</v>
      </c>
      <c r="T18" s="88">
        <v>39.639115250290999</v>
      </c>
      <c r="U18" s="104" t="s">
        <v>40</v>
      </c>
      <c r="V18" s="88">
        <v>3.88048117966628E-2</v>
      </c>
      <c r="W18" s="90">
        <v>131</v>
      </c>
      <c r="X18" s="87">
        <v>2.54171517268141</v>
      </c>
      <c r="Y18" s="86">
        <v>187</v>
      </c>
      <c r="Z18" s="91">
        <v>3.61213057755457</v>
      </c>
      <c r="AA18" s="130">
        <v>2077</v>
      </c>
      <c r="AB18" s="131">
        <v>99.133365430910004</v>
      </c>
      <c r="AC18" s="154"/>
      <c r="AD18" s="154"/>
      <c r="AE18" s="154"/>
      <c r="AF18" s="154"/>
    </row>
    <row r="19" spans="1:32" s="6" customFormat="1" ht="15" customHeight="1">
      <c r="A19" s="1" t="s">
        <v>1</v>
      </c>
      <c r="B19" s="173" t="s">
        <v>16</v>
      </c>
      <c r="C19" s="7"/>
      <c r="D19" s="8" t="s">
        <v>2</v>
      </c>
      <c r="E19" s="69">
        <v>9085</v>
      </c>
      <c r="F19" s="68">
        <v>78.739816259316996</v>
      </c>
      <c r="G19" s="69">
        <v>92</v>
      </c>
      <c r="H19" s="68">
        <v>0.79736522794245102</v>
      </c>
      <c r="I19" s="69">
        <v>8993</v>
      </c>
      <c r="J19" s="68">
        <v>77.942451031374603</v>
      </c>
      <c r="K19" s="69">
        <v>501</v>
      </c>
      <c r="L19" s="70">
        <v>4.3851203501094096</v>
      </c>
      <c r="M19" s="71">
        <v>170</v>
      </c>
      <c r="N19" s="70">
        <v>1.48796498905908</v>
      </c>
      <c r="O19" s="71">
        <v>718</v>
      </c>
      <c r="P19" s="70">
        <v>6.2844638949671801</v>
      </c>
      <c r="Q19" s="71">
        <v>3114</v>
      </c>
      <c r="R19" s="70">
        <v>27.256017505470499</v>
      </c>
      <c r="S19" s="71">
        <v>4252</v>
      </c>
      <c r="T19" s="70">
        <v>37.216630196936499</v>
      </c>
      <c r="U19" s="98" t="s">
        <v>40</v>
      </c>
      <c r="V19" s="70">
        <v>1.7505470459518599E-2</v>
      </c>
      <c r="W19" s="72">
        <v>236</v>
      </c>
      <c r="X19" s="68">
        <v>2.0656455142231902</v>
      </c>
      <c r="Y19" s="69">
        <v>369</v>
      </c>
      <c r="Z19" s="73">
        <v>3.1981279251169998</v>
      </c>
      <c r="AA19" s="124">
        <v>2077</v>
      </c>
      <c r="AB19" s="125">
        <v>99.133365430910004</v>
      </c>
      <c r="AC19" s="154"/>
      <c r="AD19" s="154"/>
      <c r="AE19" s="154"/>
      <c r="AF19" s="154"/>
    </row>
    <row r="20" spans="1:32" s="6" customFormat="1" ht="15" customHeight="1">
      <c r="A20" s="1" t="s">
        <v>1</v>
      </c>
      <c r="B20" s="173" t="s">
        <v>16</v>
      </c>
      <c r="C20" s="7" t="s">
        <v>9</v>
      </c>
      <c r="D20" s="22" t="s">
        <v>4</v>
      </c>
      <c r="E20" s="69">
        <v>2453</v>
      </c>
      <c r="F20" s="68">
        <v>21.260183740683001</v>
      </c>
      <c r="G20" s="69">
        <v>21</v>
      </c>
      <c r="H20" s="68">
        <v>0.18200728029121199</v>
      </c>
      <c r="I20" s="69">
        <v>2432</v>
      </c>
      <c r="J20" s="68">
        <v>21.078176460391699</v>
      </c>
      <c r="K20" s="69">
        <v>142</v>
      </c>
      <c r="L20" s="70">
        <v>1.24288840262582</v>
      </c>
      <c r="M20" s="71">
        <v>28</v>
      </c>
      <c r="N20" s="70">
        <v>0.24507658643326</v>
      </c>
      <c r="O20" s="71">
        <v>176</v>
      </c>
      <c r="P20" s="70">
        <v>1.5404814004376399</v>
      </c>
      <c r="Q20" s="71">
        <v>1140</v>
      </c>
      <c r="R20" s="70">
        <v>9.9781181619256003</v>
      </c>
      <c r="S20" s="71">
        <v>860</v>
      </c>
      <c r="T20" s="70">
        <v>7.5273522975929996</v>
      </c>
      <c r="U20" s="98" t="s">
        <v>40</v>
      </c>
      <c r="V20" s="70">
        <v>1.7505470459518599E-2</v>
      </c>
      <c r="W20" s="72">
        <v>84</v>
      </c>
      <c r="X20" s="68">
        <v>0.73522975929978096</v>
      </c>
      <c r="Y20" s="69">
        <v>98</v>
      </c>
      <c r="Z20" s="73">
        <v>0.84936730802565397</v>
      </c>
      <c r="AA20" s="124">
        <v>2077</v>
      </c>
      <c r="AB20" s="125">
        <v>99.133365430910004</v>
      </c>
      <c r="AC20" s="154"/>
      <c r="AD20" s="154"/>
      <c r="AE20" s="154"/>
      <c r="AF20" s="154"/>
    </row>
    <row r="21" spans="1:32" s="6" customFormat="1" ht="15" customHeight="1">
      <c r="A21" s="1" t="s">
        <v>1</v>
      </c>
      <c r="B21" s="173" t="s">
        <v>16</v>
      </c>
      <c r="C21" s="9"/>
      <c r="D21" s="10" t="s">
        <v>5</v>
      </c>
      <c r="E21" s="74">
        <v>11538</v>
      </c>
      <c r="F21" s="75">
        <v>100</v>
      </c>
      <c r="G21" s="74">
        <v>113</v>
      </c>
      <c r="H21" s="75">
        <v>0.97937250823366295</v>
      </c>
      <c r="I21" s="74">
        <v>11425</v>
      </c>
      <c r="J21" s="75">
        <v>99.020627491766305</v>
      </c>
      <c r="K21" s="74">
        <v>643</v>
      </c>
      <c r="L21" s="76">
        <v>5.62800875273523</v>
      </c>
      <c r="M21" s="77">
        <v>198</v>
      </c>
      <c r="N21" s="76">
        <v>1.7330415754923401</v>
      </c>
      <c r="O21" s="77">
        <v>894</v>
      </c>
      <c r="P21" s="76">
        <v>7.8249452954048104</v>
      </c>
      <c r="Q21" s="77">
        <v>4254</v>
      </c>
      <c r="R21" s="76">
        <v>37.234135667396103</v>
      </c>
      <c r="S21" s="77">
        <v>5112</v>
      </c>
      <c r="T21" s="76">
        <v>44.743982494529497</v>
      </c>
      <c r="U21" s="77">
        <v>4</v>
      </c>
      <c r="V21" s="76">
        <v>3.5010940919037198E-2</v>
      </c>
      <c r="W21" s="78">
        <v>320</v>
      </c>
      <c r="X21" s="75">
        <v>2.8008752735229798</v>
      </c>
      <c r="Y21" s="74">
        <v>467</v>
      </c>
      <c r="Z21" s="79">
        <v>4.0474952331426604</v>
      </c>
      <c r="AA21" s="126">
        <v>2077</v>
      </c>
      <c r="AB21" s="127">
        <v>99.133365430910004</v>
      </c>
      <c r="AC21" s="154"/>
      <c r="AD21" s="154"/>
      <c r="AE21" s="154"/>
      <c r="AF21" s="154"/>
    </row>
    <row r="22" spans="1:32" s="6" customFormat="1" ht="15" customHeight="1">
      <c r="A22" s="1" t="s">
        <v>1</v>
      </c>
      <c r="B22" s="173" t="s">
        <v>16</v>
      </c>
      <c r="C22" s="13"/>
      <c r="D22" s="14" t="s">
        <v>2</v>
      </c>
      <c r="E22" s="80">
        <v>209</v>
      </c>
      <c r="F22" s="81">
        <v>64.110429447852795</v>
      </c>
      <c r="G22" s="80">
        <v>8</v>
      </c>
      <c r="H22" s="81">
        <v>2.4539877300613502</v>
      </c>
      <c r="I22" s="80">
        <v>201</v>
      </c>
      <c r="J22" s="81">
        <v>61.656441717791402</v>
      </c>
      <c r="K22" s="102">
        <v>7</v>
      </c>
      <c r="L22" s="82">
        <v>2.2012578616352201</v>
      </c>
      <c r="M22" s="103" t="s">
        <v>40</v>
      </c>
      <c r="N22" s="82">
        <v>0.62893081761006298</v>
      </c>
      <c r="O22" s="83">
        <v>11</v>
      </c>
      <c r="P22" s="82">
        <v>3.45911949685535</v>
      </c>
      <c r="Q22" s="83">
        <v>109</v>
      </c>
      <c r="R22" s="82">
        <v>34.276729559748397</v>
      </c>
      <c r="S22" s="83">
        <v>70</v>
      </c>
      <c r="T22" s="82">
        <v>22.012578616352201</v>
      </c>
      <c r="U22" s="83">
        <v>0</v>
      </c>
      <c r="V22" s="82">
        <v>0</v>
      </c>
      <c r="W22" s="105" t="s">
        <v>40</v>
      </c>
      <c r="X22" s="81">
        <v>0.62893081761006298</v>
      </c>
      <c r="Y22" s="102">
        <v>6</v>
      </c>
      <c r="Z22" s="85">
        <v>1.8404907975460101</v>
      </c>
      <c r="AA22" s="128">
        <v>2077</v>
      </c>
      <c r="AB22" s="129">
        <v>99.133365430910004</v>
      </c>
      <c r="AC22" s="154"/>
      <c r="AD22" s="154"/>
      <c r="AE22" s="154"/>
      <c r="AF22" s="154"/>
    </row>
    <row r="23" spans="1:32" s="6" customFormat="1" ht="15" customHeight="1">
      <c r="A23" s="1" t="s">
        <v>1</v>
      </c>
      <c r="B23" s="173" t="s">
        <v>16</v>
      </c>
      <c r="C23" s="13" t="s">
        <v>10</v>
      </c>
      <c r="D23" s="17" t="s">
        <v>4</v>
      </c>
      <c r="E23" s="80">
        <v>117</v>
      </c>
      <c r="F23" s="81">
        <v>35.889570552147198</v>
      </c>
      <c r="G23" s="80">
        <v>0</v>
      </c>
      <c r="H23" s="81">
        <v>0</v>
      </c>
      <c r="I23" s="80">
        <v>117</v>
      </c>
      <c r="J23" s="81">
        <v>35.889570552147198</v>
      </c>
      <c r="K23" s="80">
        <v>8</v>
      </c>
      <c r="L23" s="82">
        <v>2.5157232704402501</v>
      </c>
      <c r="M23" s="83">
        <v>0</v>
      </c>
      <c r="N23" s="82">
        <v>0</v>
      </c>
      <c r="O23" s="103" t="s">
        <v>40</v>
      </c>
      <c r="P23" s="82">
        <v>0.62893081761006298</v>
      </c>
      <c r="Q23" s="83">
        <v>79</v>
      </c>
      <c r="R23" s="82">
        <v>24.842767295597501</v>
      </c>
      <c r="S23" s="103">
        <v>26</v>
      </c>
      <c r="T23" s="82">
        <v>8.1761006289308202</v>
      </c>
      <c r="U23" s="83">
        <v>0</v>
      </c>
      <c r="V23" s="82">
        <v>0</v>
      </c>
      <c r="W23" s="105" t="s">
        <v>40</v>
      </c>
      <c r="X23" s="81">
        <v>0.62893081761006298</v>
      </c>
      <c r="Y23" s="102" t="s">
        <v>40</v>
      </c>
      <c r="Z23" s="85">
        <v>0.61349693251533699</v>
      </c>
      <c r="AA23" s="128">
        <v>2077</v>
      </c>
      <c r="AB23" s="129">
        <v>99.133365430910004</v>
      </c>
      <c r="AC23" s="154"/>
      <c r="AD23" s="154"/>
      <c r="AE23" s="154"/>
      <c r="AF23" s="154"/>
    </row>
    <row r="24" spans="1:32" s="6" customFormat="1" ht="15" customHeight="1">
      <c r="A24" s="1" t="s">
        <v>1</v>
      </c>
      <c r="B24" s="173" t="s">
        <v>16</v>
      </c>
      <c r="C24" s="18"/>
      <c r="D24" s="19" t="s">
        <v>5</v>
      </c>
      <c r="E24" s="86">
        <v>326</v>
      </c>
      <c r="F24" s="87">
        <v>100</v>
      </c>
      <c r="G24" s="109">
        <v>8</v>
      </c>
      <c r="H24" s="87">
        <v>2.4539877300613502</v>
      </c>
      <c r="I24" s="86">
        <v>318</v>
      </c>
      <c r="J24" s="87">
        <v>97.5460122699387</v>
      </c>
      <c r="K24" s="86">
        <v>15</v>
      </c>
      <c r="L24" s="88">
        <v>4.7169811320754702</v>
      </c>
      <c r="M24" s="104" t="s">
        <v>40</v>
      </c>
      <c r="N24" s="88">
        <v>0.62893081761006298</v>
      </c>
      <c r="O24" s="89">
        <v>13</v>
      </c>
      <c r="P24" s="88">
        <v>4.0880503144654101</v>
      </c>
      <c r="Q24" s="89">
        <v>188</v>
      </c>
      <c r="R24" s="88">
        <v>59.119496855345901</v>
      </c>
      <c r="S24" s="89">
        <v>96</v>
      </c>
      <c r="T24" s="88">
        <v>30.188679245283002</v>
      </c>
      <c r="U24" s="89">
        <v>0</v>
      </c>
      <c r="V24" s="88">
        <v>0</v>
      </c>
      <c r="W24" s="106">
        <v>4</v>
      </c>
      <c r="X24" s="87">
        <v>1.2578616352201299</v>
      </c>
      <c r="Y24" s="86">
        <v>8</v>
      </c>
      <c r="Z24" s="91">
        <v>2.4539877300613502</v>
      </c>
      <c r="AA24" s="130">
        <v>2077</v>
      </c>
      <c r="AB24" s="131">
        <v>99.133365430910004</v>
      </c>
      <c r="AC24" s="154"/>
      <c r="AD24" s="154"/>
      <c r="AE24" s="154"/>
      <c r="AF24" s="154"/>
    </row>
    <row r="25" spans="1:32" s="6" customFormat="1" ht="15" customHeight="1">
      <c r="A25" s="1" t="s">
        <v>1</v>
      </c>
      <c r="B25" s="173" t="s">
        <v>16</v>
      </c>
      <c r="C25" s="7"/>
      <c r="D25" s="8" t="s">
        <v>2</v>
      </c>
      <c r="E25" s="69">
        <v>39</v>
      </c>
      <c r="F25" s="68">
        <v>72.2222222222222</v>
      </c>
      <c r="G25" s="69">
        <v>0</v>
      </c>
      <c r="H25" s="68">
        <v>0</v>
      </c>
      <c r="I25" s="69">
        <v>39</v>
      </c>
      <c r="J25" s="68">
        <v>72.2222222222222</v>
      </c>
      <c r="K25" s="69">
        <v>0</v>
      </c>
      <c r="L25" s="70">
        <v>0</v>
      </c>
      <c r="M25" s="71">
        <v>0</v>
      </c>
      <c r="N25" s="70">
        <v>0</v>
      </c>
      <c r="O25" s="98" t="s">
        <v>40</v>
      </c>
      <c r="P25" s="70">
        <v>3.7037037037037002</v>
      </c>
      <c r="Q25" s="98" t="s">
        <v>40</v>
      </c>
      <c r="R25" s="70">
        <v>3.7037037037037002</v>
      </c>
      <c r="S25" s="71">
        <v>30</v>
      </c>
      <c r="T25" s="70">
        <v>55.5555555555556</v>
      </c>
      <c r="U25" s="71">
        <v>0</v>
      </c>
      <c r="V25" s="70">
        <v>0</v>
      </c>
      <c r="W25" s="72">
        <v>5</v>
      </c>
      <c r="X25" s="68">
        <v>9.2592592592592595</v>
      </c>
      <c r="Y25" s="107" t="s">
        <v>40</v>
      </c>
      <c r="Z25" s="73">
        <v>3.7037037037037002</v>
      </c>
      <c r="AA25" s="124">
        <v>2077</v>
      </c>
      <c r="AB25" s="125">
        <v>99.133365430910004</v>
      </c>
      <c r="AC25" s="154"/>
      <c r="AD25" s="154"/>
      <c r="AE25" s="154"/>
      <c r="AF25" s="154"/>
    </row>
    <row r="26" spans="1:32" s="6" customFormat="1" ht="15" customHeight="1">
      <c r="A26" s="1" t="s">
        <v>1</v>
      </c>
      <c r="B26" s="173" t="s">
        <v>16</v>
      </c>
      <c r="C26" s="7" t="s">
        <v>11</v>
      </c>
      <c r="D26" s="22" t="s">
        <v>4</v>
      </c>
      <c r="E26" s="69">
        <v>15</v>
      </c>
      <c r="F26" s="68">
        <v>27.7777777777778</v>
      </c>
      <c r="G26" s="69">
        <v>0</v>
      </c>
      <c r="H26" s="68">
        <v>0</v>
      </c>
      <c r="I26" s="69">
        <v>15</v>
      </c>
      <c r="J26" s="68">
        <v>27.7777777777778</v>
      </c>
      <c r="K26" s="69">
        <v>0</v>
      </c>
      <c r="L26" s="70">
        <v>0</v>
      </c>
      <c r="M26" s="71">
        <v>0</v>
      </c>
      <c r="N26" s="70">
        <v>0</v>
      </c>
      <c r="O26" s="98" t="s">
        <v>40</v>
      </c>
      <c r="P26" s="70">
        <v>3.7037037037037002</v>
      </c>
      <c r="Q26" s="98" t="s">
        <v>40</v>
      </c>
      <c r="R26" s="70">
        <v>3.7037037037037002</v>
      </c>
      <c r="S26" s="71">
        <v>11</v>
      </c>
      <c r="T26" s="70">
        <v>20.370370370370399</v>
      </c>
      <c r="U26" s="71">
        <v>0</v>
      </c>
      <c r="V26" s="70">
        <v>0</v>
      </c>
      <c r="W26" s="72">
        <v>0</v>
      </c>
      <c r="X26" s="68">
        <v>0</v>
      </c>
      <c r="Y26" s="107" t="s">
        <v>40</v>
      </c>
      <c r="Z26" s="73">
        <v>3.7037037037037002</v>
      </c>
      <c r="AA26" s="124">
        <v>2077</v>
      </c>
      <c r="AB26" s="125">
        <v>99.133365430910004</v>
      </c>
      <c r="AC26" s="154"/>
      <c r="AD26" s="154"/>
      <c r="AE26" s="154"/>
      <c r="AF26" s="154"/>
    </row>
    <row r="27" spans="1:32" s="6" customFormat="1" ht="15" customHeight="1">
      <c r="A27" s="1" t="s">
        <v>1</v>
      </c>
      <c r="B27" s="173" t="s">
        <v>16</v>
      </c>
      <c r="C27" s="9"/>
      <c r="D27" s="10" t="s">
        <v>5</v>
      </c>
      <c r="E27" s="74">
        <v>54</v>
      </c>
      <c r="F27" s="75">
        <v>100</v>
      </c>
      <c r="G27" s="74">
        <v>0</v>
      </c>
      <c r="H27" s="75">
        <v>0</v>
      </c>
      <c r="I27" s="74">
        <v>54</v>
      </c>
      <c r="J27" s="75">
        <v>100</v>
      </c>
      <c r="K27" s="74">
        <v>0</v>
      </c>
      <c r="L27" s="76">
        <v>0</v>
      </c>
      <c r="M27" s="77">
        <v>0</v>
      </c>
      <c r="N27" s="76">
        <v>0</v>
      </c>
      <c r="O27" s="77">
        <v>4</v>
      </c>
      <c r="P27" s="76">
        <v>7.4074074074074101</v>
      </c>
      <c r="Q27" s="77">
        <v>4</v>
      </c>
      <c r="R27" s="76">
        <v>7.4074074074074101</v>
      </c>
      <c r="S27" s="77">
        <v>41</v>
      </c>
      <c r="T27" s="76">
        <v>75.925925925925895</v>
      </c>
      <c r="U27" s="77">
        <v>0</v>
      </c>
      <c r="V27" s="76">
        <v>0</v>
      </c>
      <c r="W27" s="78">
        <v>5</v>
      </c>
      <c r="X27" s="75">
        <v>9.2592592592592595</v>
      </c>
      <c r="Y27" s="74">
        <v>4</v>
      </c>
      <c r="Z27" s="79">
        <v>7.4074074074074101</v>
      </c>
      <c r="AA27" s="126">
        <v>2077</v>
      </c>
      <c r="AB27" s="127">
        <v>99.133365430910004</v>
      </c>
      <c r="AC27" s="154"/>
      <c r="AD27" s="154"/>
      <c r="AE27" s="154"/>
      <c r="AF27" s="154"/>
    </row>
    <row r="28" spans="1:32" s="6" customFormat="1" ht="15" customHeight="1">
      <c r="A28" s="1" t="s">
        <v>1</v>
      </c>
      <c r="B28" s="173" t="s">
        <v>16</v>
      </c>
      <c r="C28" s="13"/>
      <c r="D28" s="14" t="s">
        <v>2</v>
      </c>
      <c r="E28" s="80">
        <v>248</v>
      </c>
      <c r="F28" s="81">
        <v>65.263157894736807</v>
      </c>
      <c r="G28" s="80">
        <v>8</v>
      </c>
      <c r="H28" s="81">
        <v>2.1052631578947398</v>
      </c>
      <c r="I28" s="80">
        <v>240</v>
      </c>
      <c r="J28" s="81">
        <v>63.157894736842103</v>
      </c>
      <c r="K28" s="80">
        <v>7</v>
      </c>
      <c r="L28" s="82">
        <v>1.8817204301075301</v>
      </c>
      <c r="M28" s="103" t="s">
        <v>40</v>
      </c>
      <c r="N28" s="82">
        <v>0.53763440860215095</v>
      </c>
      <c r="O28" s="83">
        <v>14</v>
      </c>
      <c r="P28" s="82">
        <v>3.76344086021505</v>
      </c>
      <c r="Q28" s="83">
        <v>111</v>
      </c>
      <c r="R28" s="82">
        <v>29.838709677419399</v>
      </c>
      <c r="S28" s="83">
        <v>98</v>
      </c>
      <c r="T28" s="82">
        <v>26.344086021505401</v>
      </c>
      <c r="U28" s="83">
        <v>0</v>
      </c>
      <c r="V28" s="82">
        <v>0</v>
      </c>
      <c r="W28" s="105">
        <v>8</v>
      </c>
      <c r="X28" s="81">
        <v>2.1505376344085998</v>
      </c>
      <c r="Y28" s="80">
        <v>8</v>
      </c>
      <c r="Z28" s="85">
        <v>2.1052631578947398</v>
      </c>
      <c r="AA28" s="128">
        <v>2077</v>
      </c>
      <c r="AB28" s="129">
        <v>99.133365430910004</v>
      </c>
      <c r="AC28" s="154"/>
      <c r="AD28" s="154"/>
      <c r="AE28" s="154"/>
      <c r="AF28" s="154"/>
    </row>
    <row r="29" spans="1:32" s="6" customFormat="1" ht="15" customHeight="1">
      <c r="A29" s="1" t="s">
        <v>1</v>
      </c>
      <c r="B29" s="173" t="s">
        <v>16</v>
      </c>
      <c r="C29" s="13" t="s">
        <v>12</v>
      </c>
      <c r="D29" s="17" t="s">
        <v>4</v>
      </c>
      <c r="E29" s="80">
        <v>132</v>
      </c>
      <c r="F29" s="81">
        <v>34.7368421052632</v>
      </c>
      <c r="G29" s="80">
        <v>0</v>
      </c>
      <c r="H29" s="81">
        <v>0</v>
      </c>
      <c r="I29" s="80">
        <v>132</v>
      </c>
      <c r="J29" s="81">
        <v>34.7368421052632</v>
      </c>
      <c r="K29" s="80">
        <v>8</v>
      </c>
      <c r="L29" s="82">
        <v>2.1505376344085998</v>
      </c>
      <c r="M29" s="83">
        <v>0</v>
      </c>
      <c r="N29" s="82">
        <v>0</v>
      </c>
      <c r="O29" s="83">
        <v>4</v>
      </c>
      <c r="P29" s="82">
        <v>1.0752688172042999</v>
      </c>
      <c r="Q29" s="83">
        <v>81</v>
      </c>
      <c r="R29" s="82">
        <v>21.7741935483871</v>
      </c>
      <c r="S29" s="103">
        <v>37</v>
      </c>
      <c r="T29" s="82">
        <v>9.9462365591397806</v>
      </c>
      <c r="U29" s="83">
        <v>0</v>
      </c>
      <c r="V29" s="82">
        <v>0</v>
      </c>
      <c r="W29" s="105" t="s">
        <v>40</v>
      </c>
      <c r="X29" s="81">
        <v>0.53763440860215095</v>
      </c>
      <c r="Y29" s="102">
        <v>4</v>
      </c>
      <c r="Z29" s="85">
        <v>1.0526315789473699</v>
      </c>
      <c r="AA29" s="128">
        <v>2077</v>
      </c>
      <c r="AB29" s="129">
        <v>99.133365430910004</v>
      </c>
      <c r="AC29" s="154"/>
      <c r="AD29" s="154"/>
      <c r="AE29" s="154"/>
      <c r="AF29" s="154"/>
    </row>
    <row r="30" spans="1:32" s="6" customFormat="1" ht="15" customHeight="1">
      <c r="A30" s="1" t="s">
        <v>1</v>
      </c>
      <c r="B30" s="173" t="s">
        <v>16</v>
      </c>
      <c r="C30" s="18"/>
      <c r="D30" s="19" t="s">
        <v>5</v>
      </c>
      <c r="E30" s="86">
        <v>380</v>
      </c>
      <c r="F30" s="87">
        <v>100</v>
      </c>
      <c r="G30" s="109">
        <v>8</v>
      </c>
      <c r="H30" s="87">
        <v>2.1052631578947398</v>
      </c>
      <c r="I30" s="86">
        <v>372</v>
      </c>
      <c r="J30" s="87">
        <v>97.894736842105303</v>
      </c>
      <c r="K30" s="86">
        <v>15</v>
      </c>
      <c r="L30" s="88">
        <v>4.0322580645161299</v>
      </c>
      <c r="M30" s="104" t="s">
        <v>40</v>
      </c>
      <c r="N30" s="88">
        <v>0.53763440860215095</v>
      </c>
      <c r="O30" s="89">
        <v>18</v>
      </c>
      <c r="P30" s="88">
        <v>4.8387096774193603</v>
      </c>
      <c r="Q30" s="89">
        <v>192</v>
      </c>
      <c r="R30" s="88">
        <v>51.612903225806399</v>
      </c>
      <c r="S30" s="89">
        <v>135</v>
      </c>
      <c r="T30" s="88">
        <v>36.290322580645203</v>
      </c>
      <c r="U30" s="89">
        <v>0</v>
      </c>
      <c r="V30" s="88">
        <v>0</v>
      </c>
      <c r="W30" s="106">
        <v>10</v>
      </c>
      <c r="X30" s="87">
        <v>2.6881720430107499</v>
      </c>
      <c r="Y30" s="86">
        <v>12</v>
      </c>
      <c r="Z30" s="91">
        <v>3.1578947368421102</v>
      </c>
      <c r="AA30" s="130">
        <v>2077</v>
      </c>
      <c r="AB30" s="131">
        <v>99.133365430910004</v>
      </c>
      <c r="AC30" s="154"/>
      <c r="AD30" s="154"/>
      <c r="AE30" s="154"/>
      <c r="AF30" s="154"/>
    </row>
    <row r="31" spans="1:32" s="6" customFormat="1" ht="15" customHeight="1">
      <c r="A31" s="1" t="s">
        <v>1</v>
      </c>
      <c r="B31" s="173" t="s">
        <v>16</v>
      </c>
      <c r="C31" s="7"/>
      <c r="D31" s="23" t="s">
        <v>2</v>
      </c>
      <c r="E31" s="69">
        <v>50</v>
      </c>
      <c r="F31" s="68">
        <v>81.967213114754102</v>
      </c>
      <c r="G31" s="107" t="s">
        <v>40</v>
      </c>
      <c r="H31" s="68">
        <v>3.27868852459016</v>
      </c>
      <c r="I31" s="69">
        <v>48</v>
      </c>
      <c r="J31" s="68">
        <v>78.688524590163894</v>
      </c>
      <c r="K31" s="107" t="s">
        <v>40</v>
      </c>
      <c r="L31" s="70">
        <v>3.3898305084745801</v>
      </c>
      <c r="M31" s="71">
        <v>0</v>
      </c>
      <c r="N31" s="70">
        <v>0</v>
      </c>
      <c r="O31" s="71">
        <v>0</v>
      </c>
      <c r="P31" s="70">
        <v>0</v>
      </c>
      <c r="Q31" s="98" t="s">
        <v>40</v>
      </c>
      <c r="R31" s="70">
        <v>3.3898305084745801</v>
      </c>
      <c r="S31" s="71">
        <v>39</v>
      </c>
      <c r="T31" s="70">
        <v>66.1016949152542</v>
      </c>
      <c r="U31" s="71">
        <v>0</v>
      </c>
      <c r="V31" s="70">
        <v>0</v>
      </c>
      <c r="W31" s="72">
        <v>5</v>
      </c>
      <c r="X31" s="68">
        <v>8.4745762711864394</v>
      </c>
      <c r="Y31" s="69">
        <v>0</v>
      </c>
      <c r="Z31" s="73">
        <v>0</v>
      </c>
      <c r="AA31" s="124">
        <v>2077</v>
      </c>
      <c r="AB31" s="125">
        <v>99.133365430910004</v>
      </c>
      <c r="AC31" s="154"/>
      <c r="AD31" s="154"/>
      <c r="AE31" s="154"/>
      <c r="AF31" s="154"/>
    </row>
    <row r="32" spans="1:32" s="6" customFormat="1" ht="15" customHeight="1">
      <c r="A32" s="1" t="s">
        <v>1</v>
      </c>
      <c r="B32" s="173" t="s">
        <v>16</v>
      </c>
      <c r="C32" s="7" t="s">
        <v>13</v>
      </c>
      <c r="D32" s="22" t="s">
        <v>4</v>
      </c>
      <c r="E32" s="69">
        <v>11</v>
      </c>
      <c r="F32" s="68">
        <v>18.032786885245901</v>
      </c>
      <c r="G32" s="69">
        <v>0</v>
      </c>
      <c r="H32" s="68">
        <v>0</v>
      </c>
      <c r="I32" s="69">
        <v>11</v>
      </c>
      <c r="J32" s="68">
        <v>18.032786885245901</v>
      </c>
      <c r="K32" s="69">
        <v>0</v>
      </c>
      <c r="L32" s="70">
        <v>0</v>
      </c>
      <c r="M32" s="71">
        <v>0</v>
      </c>
      <c r="N32" s="70">
        <v>0</v>
      </c>
      <c r="O32" s="98" t="s">
        <v>40</v>
      </c>
      <c r="P32" s="70">
        <v>3.3898305084745801</v>
      </c>
      <c r="Q32" s="98" t="s">
        <v>40</v>
      </c>
      <c r="R32" s="70">
        <v>3.3898305084745801</v>
      </c>
      <c r="S32" s="71">
        <v>7</v>
      </c>
      <c r="T32" s="70">
        <v>11.864406779661</v>
      </c>
      <c r="U32" s="71">
        <v>0</v>
      </c>
      <c r="V32" s="70">
        <v>0</v>
      </c>
      <c r="W32" s="72">
        <v>0</v>
      </c>
      <c r="X32" s="68">
        <v>0</v>
      </c>
      <c r="Y32" s="69">
        <v>0</v>
      </c>
      <c r="Z32" s="73">
        <v>0</v>
      </c>
      <c r="AA32" s="124">
        <v>2077</v>
      </c>
      <c r="AB32" s="125">
        <v>99.133365430910004</v>
      </c>
      <c r="AC32" s="154"/>
      <c r="AD32" s="154"/>
      <c r="AE32" s="154"/>
      <c r="AF32" s="154"/>
    </row>
    <row r="33" spans="1:32" s="6" customFormat="1" ht="15" customHeight="1">
      <c r="A33" s="1" t="s">
        <v>1</v>
      </c>
      <c r="B33" s="173" t="s">
        <v>16</v>
      </c>
      <c r="C33" s="9"/>
      <c r="D33" s="10" t="s">
        <v>5</v>
      </c>
      <c r="E33" s="74">
        <v>61</v>
      </c>
      <c r="F33" s="75">
        <v>100</v>
      </c>
      <c r="G33" s="108" t="s">
        <v>40</v>
      </c>
      <c r="H33" s="75">
        <v>3.27868852459016</v>
      </c>
      <c r="I33" s="74">
        <v>59</v>
      </c>
      <c r="J33" s="75">
        <v>96.721311475409806</v>
      </c>
      <c r="K33" s="108" t="s">
        <v>40</v>
      </c>
      <c r="L33" s="76">
        <v>3.3898305084745801</v>
      </c>
      <c r="M33" s="77">
        <v>0</v>
      </c>
      <c r="N33" s="76">
        <v>0</v>
      </c>
      <c r="O33" s="100" t="s">
        <v>40</v>
      </c>
      <c r="P33" s="76">
        <v>3.3898305084745801</v>
      </c>
      <c r="Q33" s="77">
        <v>4</v>
      </c>
      <c r="R33" s="76">
        <v>6.7796610169491496</v>
      </c>
      <c r="S33" s="77">
        <v>46</v>
      </c>
      <c r="T33" s="76">
        <v>77.966101694915295</v>
      </c>
      <c r="U33" s="77">
        <v>0</v>
      </c>
      <c r="V33" s="76">
        <v>0</v>
      </c>
      <c r="W33" s="78">
        <v>5</v>
      </c>
      <c r="X33" s="75">
        <v>8.4745762711864394</v>
      </c>
      <c r="Y33" s="74">
        <v>0</v>
      </c>
      <c r="Z33" s="79">
        <v>0</v>
      </c>
      <c r="AA33" s="126">
        <v>2077</v>
      </c>
      <c r="AB33" s="127">
        <v>99.133365430910004</v>
      </c>
      <c r="AC33" s="154"/>
      <c r="AD33" s="154"/>
      <c r="AE33" s="154"/>
      <c r="AF33" s="154"/>
    </row>
    <row r="34" spans="1:32" s="6" customFormat="1" ht="15" customHeight="1">
      <c r="A34" s="1" t="s">
        <v>1</v>
      </c>
      <c r="B34" s="173" t="s">
        <v>16</v>
      </c>
      <c r="C34" s="13"/>
      <c r="D34" s="14" t="s">
        <v>2</v>
      </c>
      <c r="E34" s="80">
        <v>1528</v>
      </c>
      <c r="F34" s="81">
        <v>76.476476476476506</v>
      </c>
      <c r="G34" s="80">
        <v>13</v>
      </c>
      <c r="H34" s="81">
        <v>0.65065065065065097</v>
      </c>
      <c r="I34" s="80">
        <v>1515</v>
      </c>
      <c r="J34" s="81">
        <v>75.825825825825802</v>
      </c>
      <c r="K34" s="80">
        <v>77</v>
      </c>
      <c r="L34" s="82">
        <v>3.8947900859888702</v>
      </c>
      <c r="M34" s="83">
        <v>30</v>
      </c>
      <c r="N34" s="82">
        <v>1.51745068285281</v>
      </c>
      <c r="O34" s="83">
        <v>106</v>
      </c>
      <c r="P34" s="82">
        <v>5.3616590794132497</v>
      </c>
      <c r="Q34" s="83">
        <v>475</v>
      </c>
      <c r="R34" s="82">
        <v>24.026302478502799</v>
      </c>
      <c r="S34" s="83">
        <v>805</v>
      </c>
      <c r="T34" s="82">
        <v>40.718259989883698</v>
      </c>
      <c r="U34" s="83">
        <v>0</v>
      </c>
      <c r="V34" s="82">
        <v>0</v>
      </c>
      <c r="W34" s="84">
        <v>22</v>
      </c>
      <c r="X34" s="81">
        <v>1.11279716742539</v>
      </c>
      <c r="Y34" s="80">
        <v>56</v>
      </c>
      <c r="Z34" s="85">
        <v>2.8028028028028</v>
      </c>
      <c r="AA34" s="128">
        <v>2077</v>
      </c>
      <c r="AB34" s="129">
        <v>99.133365430910004</v>
      </c>
      <c r="AC34" s="154"/>
      <c r="AD34" s="154"/>
      <c r="AE34" s="154"/>
      <c r="AF34" s="154"/>
    </row>
    <row r="35" spans="1:32" s="6" customFormat="1" ht="15" customHeight="1">
      <c r="A35" s="1" t="s">
        <v>1</v>
      </c>
      <c r="B35" s="173" t="s">
        <v>16</v>
      </c>
      <c r="C35" s="13" t="s">
        <v>14</v>
      </c>
      <c r="D35" s="17" t="s">
        <v>4</v>
      </c>
      <c r="E35" s="80">
        <v>470</v>
      </c>
      <c r="F35" s="81">
        <v>23.523523523523501</v>
      </c>
      <c r="G35" s="80">
        <v>8</v>
      </c>
      <c r="H35" s="81">
        <v>0.40040040040039998</v>
      </c>
      <c r="I35" s="80">
        <v>462</v>
      </c>
      <c r="J35" s="81">
        <v>23.123123123123101</v>
      </c>
      <c r="K35" s="80">
        <v>32</v>
      </c>
      <c r="L35" s="82">
        <v>1.61861406170966</v>
      </c>
      <c r="M35" s="103" t="s">
        <v>40</v>
      </c>
      <c r="N35" s="82">
        <v>0.101163378856854</v>
      </c>
      <c r="O35" s="83">
        <v>32</v>
      </c>
      <c r="P35" s="82">
        <v>1.61861406170966</v>
      </c>
      <c r="Q35" s="83">
        <v>180</v>
      </c>
      <c r="R35" s="82">
        <v>9.1047040971168407</v>
      </c>
      <c r="S35" s="83">
        <v>205</v>
      </c>
      <c r="T35" s="82">
        <v>10.369246332827499</v>
      </c>
      <c r="U35" s="83">
        <v>0</v>
      </c>
      <c r="V35" s="82">
        <v>0</v>
      </c>
      <c r="W35" s="84">
        <v>11</v>
      </c>
      <c r="X35" s="81">
        <v>0.55639858371269602</v>
      </c>
      <c r="Y35" s="80">
        <v>16</v>
      </c>
      <c r="Z35" s="85">
        <v>0.80080080080080096</v>
      </c>
      <c r="AA35" s="128">
        <v>2077</v>
      </c>
      <c r="AB35" s="129">
        <v>99.133365430910004</v>
      </c>
      <c r="AC35" s="154"/>
      <c r="AD35" s="154"/>
      <c r="AE35" s="154"/>
      <c r="AF35" s="154"/>
    </row>
    <row r="36" spans="1:32" s="6" customFormat="1" ht="15" customHeight="1">
      <c r="A36" s="1" t="s">
        <v>1</v>
      </c>
      <c r="B36" s="173" t="s">
        <v>16</v>
      </c>
      <c r="C36" s="18"/>
      <c r="D36" s="19" t="s">
        <v>5</v>
      </c>
      <c r="E36" s="86">
        <v>1998</v>
      </c>
      <c r="F36" s="87">
        <v>100</v>
      </c>
      <c r="G36" s="86">
        <v>21</v>
      </c>
      <c r="H36" s="87">
        <v>1.05105105105105</v>
      </c>
      <c r="I36" s="86">
        <v>1977</v>
      </c>
      <c r="J36" s="87">
        <v>98.948948948948996</v>
      </c>
      <c r="K36" s="86">
        <v>109</v>
      </c>
      <c r="L36" s="88">
        <v>5.5134041476985303</v>
      </c>
      <c r="M36" s="89">
        <v>32</v>
      </c>
      <c r="N36" s="88">
        <v>1.61861406170966</v>
      </c>
      <c r="O36" s="89">
        <v>138</v>
      </c>
      <c r="P36" s="88">
        <v>6.9802731411229102</v>
      </c>
      <c r="Q36" s="89">
        <v>655</v>
      </c>
      <c r="R36" s="88">
        <v>33.131006575619601</v>
      </c>
      <c r="S36" s="89">
        <v>1010</v>
      </c>
      <c r="T36" s="88">
        <v>51.087506322711199</v>
      </c>
      <c r="U36" s="89">
        <v>0</v>
      </c>
      <c r="V36" s="88">
        <v>0</v>
      </c>
      <c r="W36" s="90">
        <v>33</v>
      </c>
      <c r="X36" s="87">
        <v>1.6691957511380899</v>
      </c>
      <c r="Y36" s="86">
        <v>72</v>
      </c>
      <c r="Z36" s="91">
        <v>3.6036036036036001</v>
      </c>
      <c r="AA36" s="130">
        <v>2077</v>
      </c>
      <c r="AB36" s="131">
        <v>99.133365430910004</v>
      </c>
      <c r="AC36" s="154"/>
      <c r="AD36" s="154"/>
      <c r="AE36" s="154"/>
      <c r="AF36" s="154"/>
    </row>
    <row r="37" spans="1:32" s="6" customFormat="1" ht="15" customHeight="1">
      <c r="A37" s="1" t="s">
        <v>1</v>
      </c>
      <c r="B37" s="173" t="s">
        <v>16</v>
      </c>
      <c r="C37" s="7"/>
      <c r="D37" s="8" t="s">
        <v>2</v>
      </c>
      <c r="E37" s="69">
        <v>236</v>
      </c>
      <c r="F37" s="68">
        <v>73.065015479876195</v>
      </c>
      <c r="G37" s="107" t="s">
        <v>40</v>
      </c>
      <c r="H37" s="68">
        <v>0.61919504643962897</v>
      </c>
      <c r="I37" s="69">
        <v>234</v>
      </c>
      <c r="J37" s="68">
        <v>72.445820433436495</v>
      </c>
      <c r="K37" s="69">
        <v>15</v>
      </c>
      <c r="L37" s="70">
        <v>4.7021943573667704</v>
      </c>
      <c r="M37" s="71">
        <v>4</v>
      </c>
      <c r="N37" s="70">
        <v>1.25391849529781</v>
      </c>
      <c r="O37" s="71">
        <v>14</v>
      </c>
      <c r="P37" s="70">
        <v>4.3887147335423196</v>
      </c>
      <c r="Q37" s="71">
        <v>98</v>
      </c>
      <c r="R37" s="70">
        <v>30.721003134796199</v>
      </c>
      <c r="S37" s="71">
        <v>99</v>
      </c>
      <c r="T37" s="70">
        <v>31.034482758620701</v>
      </c>
      <c r="U37" s="71">
        <v>0</v>
      </c>
      <c r="V37" s="70">
        <v>0</v>
      </c>
      <c r="W37" s="72">
        <v>4</v>
      </c>
      <c r="X37" s="68">
        <v>1.25391849529781</v>
      </c>
      <c r="Y37" s="69">
        <v>4</v>
      </c>
      <c r="Z37" s="73">
        <v>1.2383900928792599</v>
      </c>
      <c r="AA37" s="124">
        <v>2077</v>
      </c>
      <c r="AB37" s="125">
        <v>99.133365430910004</v>
      </c>
      <c r="AC37" s="154"/>
      <c r="AD37" s="154"/>
      <c r="AE37" s="154"/>
      <c r="AF37" s="154"/>
    </row>
    <row r="38" spans="1:32" s="6" customFormat="1" ht="15" customHeight="1">
      <c r="A38" s="1" t="s">
        <v>1</v>
      </c>
      <c r="B38" s="173" t="s">
        <v>16</v>
      </c>
      <c r="C38" s="7" t="s">
        <v>15</v>
      </c>
      <c r="D38" s="22" t="s">
        <v>4</v>
      </c>
      <c r="E38" s="69">
        <v>87</v>
      </c>
      <c r="F38" s="68">
        <v>26.934984520123798</v>
      </c>
      <c r="G38" s="107" t="s">
        <v>40</v>
      </c>
      <c r="H38" s="68">
        <v>0.61919504643962897</v>
      </c>
      <c r="I38" s="69">
        <v>85</v>
      </c>
      <c r="J38" s="68">
        <v>26.315789473684202</v>
      </c>
      <c r="K38" s="69">
        <v>5</v>
      </c>
      <c r="L38" s="70">
        <v>1.5673981191222599</v>
      </c>
      <c r="M38" s="71">
        <v>0</v>
      </c>
      <c r="N38" s="70">
        <v>0</v>
      </c>
      <c r="O38" s="98" t="s">
        <v>40</v>
      </c>
      <c r="P38" s="70">
        <v>0.62695924764890298</v>
      </c>
      <c r="Q38" s="71">
        <v>44</v>
      </c>
      <c r="R38" s="70">
        <v>13.7931034482759</v>
      </c>
      <c r="S38" s="71">
        <v>30</v>
      </c>
      <c r="T38" s="70">
        <v>9.4043887147335408</v>
      </c>
      <c r="U38" s="98" t="s">
        <v>40</v>
      </c>
      <c r="V38" s="70">
        <v>0.62695924764890298</v>
      </c>
      <c r="W38" s="99" t="s">
        <v>40</v>
      </c>
      <c r="X38" s="68">
        <v>0.62695924764890298</v>
      </c>
      <c r="Y38" s="107" t="s">
        <v>40</v>
      </c>
      <c r="Z38" s="73">
        <v>0.61919504643962897</v>
      </c>
      <c r="AA38" s="124">
        <v>2077</v>
      </c>
      <c r="AB38" s="125">
        <v>99.133365430910004</v>
      </c>
      <c r="AC38" s="154"/>
      <c r="AD38" s="154"/>
      <c r="AE38" s="154"/>
      <c r="AF38" s="154"/>
    </row>
    <row r="39" spans="1:32" s="6" customFormat="1" ht="15" customHeight="1" thickBot="1">
      <c r="A39" s="1" t="s">
        <v>1</v>
      </c>
      <c r="B39" s="174" t="s">
        <v>16</v>
      </c>
      <c r="C39" s="24"/>
      <c r="D39" s="25" t="s">
        <v>5</v>
      </c>
      <c r="E39" s="92">
        <v>323</v>
      </c>
      <c r="F39" s="93">
        <v>100</v>
      </c>
      <c r="G39" s="92">
        <v>4</v>
      </c>
      <c r="H39" s="93">
        <v>1.2383900928792599</v>
      </c>
      <c r="I39" s="92">
        <v>319</v>
      </c>
      <c r="J39" s="93">
        <v>98.7616099071207</v>
      </c>
      <c r="K39" s="92">
        <v>20</v>
      </c>
      <c r="L39" s="94">
        <v>6.2695924764890298</v>
      </c>
      <c r="M39" s="95">
        <v>4</v>
      </c>
      <c r="N39" s="94">
        <v>1.25391849529781</v>
      </c>
      <c r="O39" s="95">
        <v>16</v>
      </c>
      <c r="P39" s="94">
        <v>5.0156739811912203</v>
      </c>
      <c r="Q39" s="95">
        <v>142</v>
      </c>
      <c r="R39" s="94">
        <v>44.514106583072099</v>
      </c>
      <c r="S39" s="95">
        <v>129</v>
      </c>
      <c r="T39" s="94">
        <v>40.438871473354197</v>
      </c>
      <c r="U39" s="110" t="s">
        <v>40</v>
      </c>
      <c r="V39" s="94">
        <v>0.62695924764890298</v>
      </c>
      <c r="W39" s="96">
        <v>6</v>
      </c>
      <c r="X39" s="93">
        <v>1.8808777429467101</v>
      </c>
      <c r="Y39" s="92">
        <v>6</v>
      </c>
      <c r="Z39" s="97">
        <v>1.85758513931889</v>
      </c>
      <c r="AA39" s="155">
        <v>2077</v>
      </c>
      <c r="AB39" s="156">
        <v>99.133365430910004</v>
      </c>
      <c r="AC39" s="154"/>
      <c r="AD39" s="154"/>
      <c r="AE39" s="154"/>
      <c r="AF39" s="154"/>
    </row>
    <row r="40" spans="1:32"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32" s="6" customFormat="1" ht="15" customHeight="1">
      <c r="A41" s="60"/>
      <c r="B41" s="56" t="s">
        <v>50</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32" s="6" customFormat="1" ht="15" customHeight="1">
      <c r="A42" s="60"/>
      <c r="B42" s="61" t="s">
        <v>51</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32" s="6" customFormat="1" ht="15" customHeight="1">
      <c r="A43" s="60"/>
      <c r="B43" s="61" t="s">
        <v>52</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32" s="6" customFormat="1" ht="15" customHeight="1">
      <c r="A44" s="60"/>
      <c r="B44" s="61" t="str">
        <f>CONCATENATE("NOTE: Table reads:  Of all ",E48," public school students with disabilities who received corporal punishment, ",G48," (",TEXT(H9,"0.0"),"%) were served solely under Section 504 and ", I48," (",TEXT(J9,"0.0"),"%) were served under IDEA.")</f>
        <v>NOTE: Table reads:  Of all 62 public school students with disabilities who received corporal punishment, 0 (0.0%) were served solely under Section 504 and 62 (100.0%) were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32" s="6" customFormat="1" ht="15" customHeight="1">
      <c r="A45" s="60"/>
      <c r="B45" s="61" t="str">
        <f>CONCATENATE("            Table reads:  Of all ",I48," public school students with disabilities served under IDEA who received corporal punishment, ",K48," (",TEXT(L9,"0.0"),"%) were American Indian or Alaska Native.")</f>
        <v xml:space="preserve">            Table reads:  Of all 62 public school students with disabilities served under IDEA who received corporal punishment, 4 (6.5%)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32" s="6" customFormat="1" ht="15" customHeight="1">
      <c r="A46" s="60"/>
      <c r="B46" s="61" t="s">
        <v>38</v>
      </c>
      <c r="D46" s="61"/>
      <c r="E46" s="58"/>
      <c r="F46" s="58"/>
      <c r="G46" s="58"/>
      <c r="H46" s="58"/>
      <c r="I46" s="58"/>
      <c r="J46" s="58"/>
      <c r="K46" s="57"/>
      <c r="L46" s="57"/>
      <c r="M46" s="57"/>
      <c r="N46" s="57"/>
      <c r="O46" s="57"/>
      <c r="P46" s="57"/>
      <c r="Q46" s="57"/>
      <c r="R46" s="57"/>
      <c r="S46" s="57"/>
      <c r="T46" s="57"/>
      <c r="U46" s="57"/>
      <c r="V46" s="57"/>
      <c r="W46" s="57"/>
      <c r="X46" s="57"/>
      <c r="Y46" s="58"/>
      <c r="Z46" s="58"/>
      <c r="AA46" s="57"/>
      <c r="AB46" s="57"/>
    </row>
    <row r="47" spans="1:32" s="64" customFormat="1" ht="14" customHeight="1">
      <c r="A47" s="60"/>
      <c r="B47" s="59" t="s">
        <v>53</v>
      </c>
      <c r="C47" s="6"/>
      <c r="D47" s="6"/>
      <c r="E47" s="62"/>
      <c r="F47" s="62"/>
      <c r="G47" s="62"/>
      <c r="H47" s="62"/>
      <c r="I47" s="62"/>
      <c r="J47" s="62"/>
      <c r="K47" s="63"/>
      <c r="L47" s="63"/>
      <c r="M47" s="63"/>
      <c r="N47" s="63"/>
      <c r="O47" s="63"/>
      <c r="P47" s="63"/>
      <c r="Q47" s="63"/>
      <c r="R47" s="63"/>
      <c r="S47" s="63"/>
      <c r="T47" s="63"/>
      <c r="U47" s="63"/>
      <c r="V47" s="63"/>
      <c r="W47" s="63"/>
      <c r="X47" s="63"/>
      <c r="Y47" s="62"/>
      <c r="Z47" s="157"/>
      <c r="AA47" s="63"/>
      <c r="AB47" s="63"/>
    </row>
    <row r="48" spans="1:32" s="112" customFormat="1">
      <c r="E48" s="112" t="str">
        <f>IF(ISTEXT(E9),LEFT(E9,3),TEXT(E9,"#,##0"))</f>
        <v>62</v>
      </c>
      <c r="G48" s="112" t="str">
        <f>IF(ISTEXT(G9),LEFT(G9,3),TEXT(G9,"#,##0"))</f>
        <v>0</v>
      </c>
      <c r="I48" s="112" t="str">
        <f>IF(ISTEXT(I9),LEFT(I9,3),TEXT(I9,"#,##0"))</f>
        <v>62</v>
      </c>
      <c r="K48" s="112" t="str">
        <f>IF(ISTEXT(K9),LEFT(K9,3),TEXT(K9,"#,##0"))</f>
        <v>4</v>
      </c>
      <c r="M48" s="112" t="str">
        <f>IF(ISTEXT(M9),LEFT(M9,3),TEXT(M9,"#,##0"))</f>
        <v>0</v>
      </c>
    </row>
    <row r="49" spans="2:28" s="158" customFormat="1" ht="15" customHeight="1">
      <c r="B49" s="28"/>
      <c r="C49" s="28"/>
      <c r="D49" s="28"/>
      <c r="E49" s="28"/>
      <c r="F49" s="28"/>
      <c r="G49" s="28"/>
      <c r="H49" s="28"/>
      <c r="I49" s="28"/>
      <c r="J49" s="28"/>
      <c r="K49" s="28"/>
      <c r="L49" s="28"/>
      <c r="M49" s="28"/>
      <c r="N49" s="28"/>
      <c r="O49" s="28"/>
      <c r="P49" s="28"/>
      <c r="Q49" s="28"/>
      <c r="R49" s="28"/>
      <c r="S49" s="28"/>
      <c r="T49" s="28"/>
      <c r="U49" s="28"/>
      <c r="V49" s="28"/>
      <c r="W49" s="28"/>
      <c r="X49" s="28"/>
      <c r="Y49" s="159"/>
      <c r="Z49" s="160"/>
      <c r="AA49" s="28"/>
      <c r="AB49" s="28"/>
    </row>
    <row r="50" spans="2:28" s="158" customFormat="1" ht="15" customHeight="1">
      <c r="B50" s="28"/>
      <c r="C50" s="28"/>
      <c r="D50" s="28"/>
      <c r="E50" s="28"/>
      <c r="F50" s="28"/>
      <c r="G50" s="28"/>
      <c r="H50" s="28"/>
      <c r="I50" s="28"/>
      <c r="J50" s="28"/>
      <c r="K50" s="28"/>
      <c r="L50" s="28"/>
      <c r="M50" s="28"/>
      <c r="N50" s="28"/>
      <c r="O50" s="28"/>
      <c r="P50" s="28"/>
      <c r="Q50" s="28"/>
      <c r="R50" s="28"/>
      <c r="S50" s="28"/>
      <c r="T50" s="28"/>
      <c r="U50" s="28"/>
      <c r="V50" s="28"/>
      <c r="W50" s="28"/>
      <c r="X50" s="28"/>
      <c r="Y50" s="159"/>
      <c r="Z50" s="160"/>
      <c r="AA50" s="28"/>
      <c r="AB50" s="28"/>
    </row>
    <row r="51" spans="2:28" s="161" customFormat="1"/>
    <row r="52" spans="2:28" s="161" customFormat="1"/>
    <row r="53" spans="2:28" s="161" customFormat="1"/>
    <row r="54" spans="2:28" s="161" customFormat="1"/>
    <row r="55" spans="2:28" s="161" customFormat="1"/>
    <row r="56" spans="2:28" s="161" customFormat="1"/>
  </sheetData>
  <mergeCells count="23">
    <mergeCell ref="B7:B39"/>
    <mergeCell ref="AE4:AE6"/>
    <mergeCell ref="AF4:AF6"/>
    <mergeCell ref="AD4:AD6"/>
    <mergeCell ref="B4:B6"/>
    <mergeCell ref="C4:C5"/>
    <mergeCell ref="D4:D5"/>
    <mergeCell ref="E4:F5"/>
    <mergeCell ref="G4:H5"/>
    <mergeCell ref="I4:J5"/>
    <mergeCell ref="W5:X5"/>
    <mergeCell ref="K4:X4"/>
    <mergeCell ref="Y4:Z5"/>
    <mergeCell ref="AG4:AG6"/>
    <mergeCell ref="K5:L5"/>
    <mergeCell ref="M5:N5"/>
    <mergeCell ref="O5:P5"/>
    <mergeCell ref="Q5:R5"/>
    <mergeCell ref="S5:T5"/>
    <mergeCell ref="U5:V5"/>
    <mergeCell ref="AA4:AA5"/>
    <mergeCell ref="AB4:AB5"/>
    <mergeCell ref="AC4:AC6"/>
  </mergeCells>
  <printOptions horizontalCentered="1"/>
  <pageMargins left="0.5" right="0.5" top="0.75" bottom="0.75" header="0.3" footer="0.3"/>
  <pageSetup paperSize="3" scale="71"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enableFormatConditionsCalculation="0">
    <pageSetUpPr fitToPage="1"/>
  </sheetPr>
  <dimension ref="A1:X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4" s="33" customFormat="1" ht="15" customHeight="1">
      <c r="A1" s="28"/>
      <c r="B1" s="29"/>
      <c r="C1" s="6"/>
      <c r="D1" s="6"/>
      <c r="E1" s="30"/>
      <c r="F1" s="30"/>
      <c r="G1" s="30"/>
      <c r="H1" s="30"/>
      <c r="I1" s="30"/>
      <c r="J1" s="30"/>
      <c r="K1" s="30"/>
      <c r="L1" s="30"/>
      <c r="M1" s="30"/>
      <c r="N1" s="30"/>
      <c r="O1" s="30"/>
      <c r="P1" s="30"/>
      <c r="Q1" s="30"/>
      <c r="R1" s="30"/>
      <c r="S1" s="30"/>
      <c r="T1" s="30"/>
      <c r="U1" s="31"/>
      <c r="V1" s="32"/>
      <c r="W1" s="30"/>
      <c r="X1" s="30"/>
    </row>
    <row r="2" spans="1:24" s="39" customFormat="1" ht="15" customHeight="1">
      <c r="A2" s="34"/>
      <c r="B2" s="35" t="str">
        <f>CONCATENATE("Number and percentage of public school students without disabilities receiving ",LOWER(A7), " by gender and race/ethnicity, for state: School Year 2011-12")</f>
        <v>Number and percentage of public school students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4" s="33" customFormat="1" ht="15" customHeight="1" thickBot="1">
      <c r="A3" s="28"/>
      <c r="B3" s="40"/>
      <c r="C3" s="113"/>
      <c r="D3" s="113"/>
      <c r="E3" s="41"/>
      <c r="F3" s="41"/>
      <c r="G3" s="41"/>
      <c r="H3" s="41"/>
      <c r="I3" s="41"/>
      <c r="J3" s="41"/>
      <c r="K3" s="41"/>
      <c r="L3" s="41"/>
      <c r="M3" s="41"/>
      <c r="N3" s="41"/>
      <c r="O3" s="41"/>
      <c r="P3" s="41"/>
      <c r="Q3" s="41"/>
      <c r="R3" s="41"/>
      <c r="S3" s="41"/>
      <c r="T3" s="41"/>
      <c r="U3" s="41"/>
      <c r="V3" s="32"/>
      <c r="W3" s="41"/>
      <c r="X3" s="41"/>
    </row>
    <row r="4" spans="1:24" s="46" customFormat="1" ht="25" customHeight="1">
      <c r="A4" s="45"/>
      <c r="B4" s="175"/>
      <c r="C4" s="177" t="s">
        <v>17</v>
      </c>
      <c r="D4" s="179" t="s">
        <v>0</v>
      </c>
      <c r="E4" s="181" t="s">
        <v>41</v>
      </c>
      <c r="F4" s="182"/>
      <c r="G4" s="186" t="s">
        <v>42</v>
      </c>
      <c r="H4" s="187"/>
      <c r="I4" s="187"/>
      <c r="J4" s="187"/>
      <c r="K4" s="187"/>
      <c r="L4" s="187"/>
      <c r="M4" s="187"/>
      <c r="N4" s="187"/>
      <c r="O4" s="187"/>
      <c r="P4" s="187"/>
      <c r="Q4" s="187"/>
      <c r="R4" s="187"/>
      <c r="S4" s="187"/>
      <c r="T4" s="188"/>
      <c r="U4" s="181" t="s">
        <v>43</v>
      </c>
      <c r="V4" s="182"/>
      <c r="W4" s="167" t="s">
        <v>23</v>
      </c>
      <c r="X4" s="169" t="s">
        <v>24</v>
      </c>
    </row>
    <row r="5" spans="1:24" s="46" customFormat="1" ht="25" customHeight="1">
      <c r="A5" s="45"/>
      <c r="B5" s="175"/>
      <c r="C5" s="178"/>
      <c r="D5" s="180"/>
      <c r="E5" s="183"/>
      <c r="F5" s="184"/>
      <c r="G5" s="163" t="s">
        <v>25</v>
      </c>
      <c r="H5" s="164"/>
      <c r="I5" s="165" t="s">
        <v>26</v>
      </c>
      <c r="J5" s="164"/>
      <c r="K5" s="166" t="s">
        <v>27</v>
      </c>
      <c r="L5" s="164"/>
      <c r="M5" s="166" t="s">
        <v>28</v>
      </c>
      <c r="N5" s="164"/>
      <c r="O5" s="166" t="s">
        <v>29</v>
      </c>
      <c r="P5" s="164"/>
      <c r="Q5" s="166" t="s">
        <v>30</v>
      </c>
      <c r="R5" s="164"/>
      <c r="S5" s="166" t="s">
        <v>31</v>
      </c>
      <c r="T5" s="185"/>
      <c r="U5" s="183"/>
      <c r="V5" s="184"/>
      <c r="W5" s="168"/>
      <c r="X5" s="189"/>
    </row>
    <row r="6" spans="1:24" s="46" customFormat="1" ht="15" customHeight="1" thickBot="1">
      <c r="A6" s="45"/>
      <c r="B6" s="176"/>
      <c r="C6" s="47"/>
      <c r="D6" s="48"/>
      <c r="E6" s="49" t="s">
        <v>32</v>
      </c>
      <c r="F6" s="50" t="s">
        <v>44</v>
      </c>
      <c r="G6" s="49" t="s">
        <v>32</v>
      </c>
      <c r="H6" s="114" t="s">
        <v>34</v>
      </c>
      <c r="I6" s="52" t="s">
        <v>32</v>
      </c>
      <c r="J6" s="114" t="s">
        <v>34</v>
      </c>
      <c r="K6" s="52" t="s">
        <v>32</v>
      </c>
      <c r="L6" s="114" t="s">
        <v>34</v>
      </c>
      <c r="M6" s="52" t="s">
        <v>32</v>
      </c>
      <c r="N6" s="114" t="s">
        <v>34</v>
      </c>
      <c r="O6" s="52" t="s">
        <v>32</v>
      </c>
      <c r="P6" s="114" t="s">
        <v>34</v>
      </c>
      <c r="Q6" s="52" t="s">
        <v>32</v>
      </c>
      <c r="R6" s="114" t="s">
        <v>34</v>
      </c>
      <c r="S6" s="52" t="s">
        <v>32</v>
      </c>
      <c r="T6" s="115" t="s">
        <v>34</v>
      </c>
      <c r="U6" s="52" t="s">
        <v>32</v>
      </c>
      <c r="V6" s="115" t="s">
        <v>34</v>
      </c>
      <c r="W6" s="54"/>
      <c r="X6" s="55"/>
    </row>
    <row r="7" spans="1:24" s="6" customFormat="1" ht="15" customHeight="1">
      <c r="A7" s="1" t="s">
        <v>1</v>
      </c>
      <c r="B7" s="172" t="s">
        <v>16</v>
      </c>
      <c r="C7" s="2"/>
      <c r="D7" s="3" t="s">
        <v>2</v>
      </c>
      <c r="E7" s="67">
        <v>113</v>
      </c>
      <c r="F7" s="116">
        <v>69.325153374233096</v>
      </c>
      <c r="G7" s="111" t="s">
        <v>40</v>
      </c>
      <c r="H7" s="117">
        <v>1.22699386503067</v>
      </c>
      <c r="I7" s="118" t="s">
        <v>40</v>
      </c>
      <c r="J7" s="117">
        <v>1.22699386503067</v>
      </c>
      <c r="K7" s="119">
        <v>4</v>
      </c>
      <c r="L7" s="117">
        <v>2.4539877300613502</v>
      </c>
      <c r="M7" s="118">
        <v>14</v>
      </c>
      <c r="N7" s="117">
        <v>8.5889570552147205</v>
      </c>
      <c r="O7" s="119">
        <v>91</v>
      </c>
      <c r="P7" s="117">
        <v>55.828220858895698</v>
      </c>
      <c r="Q7" s="119">
        <v>0</v>
      </c>
      <c r="R7" s="117">
        <v>0</v>
      </c>
      <c r="S7" s="120">
        <v>0</v>
      </c>
      <c r="T7" s="116">
        <v>0</v>
      </c>
      <c r="U7" s="111" t="s">
        <v>40</v>
      </c>
      <c r="V7" s="121">
        <v>1.22699386503067</v>
      </c>
      <c r="W7" s="122">
        <v>2077</v>
      </c>
      <c r="X7" s="123">
        <v>99.085219065960501</v>
      </c>
    </row>
    <row r="8" spans="1:24" s="6" customFormat="1" ht="15" customHeight="1">
      <c r="A8" s="1" t="s">
        <v>1</v>
      </c>
      <c r="B8" s="173" t="s">
        <v>16</v>
      </c>
      <c r="C8" s="7" t="s">
        <v>3</v>
      </c>
      <c r="D8" s="8" t="s">
        <v>4</v>
      </c>
      <c r="E8" s="69">
        <v>50</v>
      </c>
      <c r="F8" s="68">
        <v>30.6748466257669</v>
      </c>
      <c r="G8" s="69">
        <v>0</v>
      </c>
      <c r="H8" s="70">
        <v>0</v>
      </c>
      <c r="I8" s="98">
        <v>0</v>
      </c>
      <c r="J8" s="70">
        <v>0</v>
      </c>
      <c r="K8" s="98" t="s">
        <v>40</v>
      </c>
      <c r="L8" s="70">
        <v>1.22699386503067</v>
      </c>
      <c r="M8" s="71">
        <v>10</v>
      </c>
      <c r="N8" s="70">
        <v>6.1349693251533699</v>
      </c>
      <c r="O8" s="71">
        <v>38</v>
      </c>
      <c r="P8" s="70">
        <v>23.312883435582801</v>
      </c>
      <c r="Q8" s="71">
        <v>0</v>
      </c>
      <c r="R8" s="70">
        <v>0</v>
      </c>
      <c r="S8" s="72">
        <v>0</v>
      </c>
      <c r="T8" s="68">
        <v>0</v>
      </c>
      <c r="U8" s="69">
        <v>0</v>
      </c>
      <c r="V8" s="73">
        <v>0</v>
      </c>
      <c r="W8" s="124">
        <v>2077</v>
      </c>
      <c r="X8" s="125">
        <v>99.085219065960501</v>
      </c>
    </row>
    <row r="9" spans="1:24" s="6" customFormat="1" ht="15" customHeight="1">
      <c r="A9" s="1" t="s">
        <v>1</v>
      </c>
      <c r="B9" s="173" t="s">
        <v>16</v>
      </c>
      <c r="C9" s="9"/>
      <c r="D9" s="10" t="s">
        <v>5</v>
      </c>
      <c r="E9" s="74">
        <v>163</v>
      </c>
      <c r="F9" s="75">
        <v>100</v>
      </c>
      <c r="G9" s="108" t="s">
        <v>40</v>
      </c>
      <c r="H9" s="76">
        <v>1.22699386503067</v>
      </c>
      <c r="I9" s="100" t="s">
        <v>40</v>
      </c>
      <c r="J9" s="76">
        <v>1.22699386503067</v>
      </c>
      <c r="K9" s="77">
        <v>6</v>
      </c>
      <c r="L9" s="76">
        <v>3.6809815950920202</v>
      </c>
      <c r="M9" s="100">
        <v>24</v>
      </c>
      <c r="N9" s="76">
        <v>14.7239263803681</v>
      </c>
      <c r="O9" s="77">
        <v>129</v>
      </c>
      <c r="P9" s="76">
        <v>79.141104294478495</v>
      </c>
      <c r="Q9" s="77">
        <v>0</v>
      </c>
      <c r="R9" s="76">
        <v>0</v>
      </c>
      <c r="S9" s="78">
        <v>0</v>
      </c>
      <c r="T9" s="75">
        <v>0</v>
      </c>
      <c r="U9" s="108" t="s">
        <v>40</v>
      </c>
      <c r="V9" s="79">
        <v>1.22699386503067</v>
      </c>
      <c r="W9" s="126">
        <v>2077</v>
      </c>
      <c r="X9" s="127">
        <v>99.085219065960501</v>
      </c>
    </row>
    <row r="10" spans="1:24" s="6" customFormat="1" ht="15" customHeight="1">
      <c r="A10" s="1" t="s">
        <v>1</v>
      </c>
      <c r="B10" s="173" t="s">
        <v>16</v>
      </c>
      <c r="C10" s="13"/>
      <c r="D10" s="14" t="s">
        <v>2</v>
      </c>
      <c r="E10" s="80">
        <v>14799</v>
      </c>
      <c r="F10" s="81">
        <v>67.240674269617003</v>
      </c>
      <c r="G10" s="80">
        <v>531</v>
      </c>
      <c r="H10" s="82">
        <v>2.4126493707119798</v>
      </c>
      <c r="I10" s="83">
        <v>482</v>
      </c>
      <c r="J10" s="82">
        <v>2.1900131764278199</v>
      </c>
      <c r="K10" s="83">
        <v>1471</v>
      </c>
      <c r="L10" s="82">
        <v>6.6836294243264103</v>
      </c>
      <c r="M10" s="83">
        <v>3547</v>
      </c>
      <c r="N10" s="82">
        <v>16.116134308691901</v>
      </c>
      <c r="O10" s="83">
        <v>8391</v>
      </c>
      <c r="P10" s="82">
        <v>38.125312372211397</v>
      </c>
      <c r="Q10" s="83">
        <v>20</v>
      </c>
      <c r="R10" s="82">
        <v>9.0871916034349604E-2</v>
      </c>
      <c r="S10" s="84">
        <v>357</v>
      </c>
      <c r="T10" s="81">
        <v>1.62206370121314</v>
      </c>
      <c r="U10" s="80">
        <v>1276</v>
      </c>
      <c r="V10" s="85">
        <v>5.7976282429915003</v>
      </c>
      <c r="W10" s="128">
        <v>2077</v>
      </c>
      <c r="X10" s="129">
        <v>99.085219065960501</v>
      </c>
    </row>
    <row r="11" spans="1:24" s="6" customFormat="1" ht="15" customHeight="1">
      <c r="A11" s="1" t="s">
        <v>1</v>
      </c>
      <c r="B11" s="173" t="s">
        <v>16</v>
      </c>
      <c r="C11" s="13" t="s">
        <v>6</v>
      </c>
      <c r="D11" s="17" t="s">
        <v>4</v>
      </c>
      <c r="E11" s="80">
        <v>7210</v>
      </c>
      <c r="F11" s="81">
        <v>32.759325730382997</v>
      </c>
      <c r="G11" s="80">
        <v>366</v>
      </c>
      <c r="H11" s="82">
        <v>1.6629560634286</v>
      </c>
      <c r="I11" s="83">
        <v>205</v>
      </c>
      <c r="J11" s="82">
        <v>0.93143713935208305</v>
      </c>
      <c r="K11" s="83">
        <v>746</v>
      </c>
      <c r="L11" s="82">
        <v>3.3895224680812399</v>
      </c>
      <c r="M11" s="83">
        <v>2261</v>
      </c>
      <c r="N11" s="82">
        <v>10.2730701076832</v>
      </c>
      <c r="O11" s="83">
        <v>3404</v>
      </c>
      <c r="P11" s="82">
        <v>15.466400109046299</v>
      </c>
      <c r="Q11" s="83">
        <v>4</v>
      </c>
      <c r="R11" s="82">
        <v>1.8174383206869898E-2</v>
      </c>
      <c r="S11" s="84">
        <v>224</v>
      </c>
      <c r="T11" s="81">
        <v>1.0177654595847201</v>
      </c>
      <c r="U11" s="80">
        <v>586</v>
      </c>
      <c r="V11" s="85">
        <v>2.6625471398064402</v>
      </c>
      <c r="W11" s="128">
        <v>2077</v>
      </c>
      <c r="X11" s="129">
        <v>99.085219065960501</v>
      </c>
    </row>
    <row r="12" spans="1:24" s="6" customFormat="1" ht="15" customHeight="1">
      <c r="A12" s="1" t="s">
        <v>1</v>
      </c>
      <c r="B12" s="173" t="s">
        <v>16</v>
      </c>
      <c r="C12" s="18"/>
      <c r="D12" s="19" t="s">
        <v>5</v>
      </c>
      <c r="E12" s="86">
        <v>22009</v>
      </c>
      <c r="F12" s="87">
        <v>100</v>
      </c>
      <c r="G12" s="86">
        <v>897</v>
      </c>
      <c r="H12" s="88">
        <v>4.0756054341405799</v>
      </c>
      <c r="I12" s="89">
        <v>687</v>
      </c>
      <c r="J12" s="88">
        <v>3.1214503157799101</v>
      </c>
      <c r="K12" s="89">
        <v>2217</v>
      </c>
      <c r="L12" s="88">
        <v>10.073151892407701</v>
      </c>
      <c r="M12" s="89">
        <v>5808</v>
      </c>
      <c r="N12" s="88">
        <v>26.389204416375101</v>
      </c>
      <c r="O12" s="89">
        <v>11795</v>
      </c>
      <c r="P12" s="88">
        <v>53.591712481257701</v>
      </c>
      <c r="Q12" s="89">
        <v>24</v>
      </c>
      <c r="R12" s="88">
        <v>0.10904629924122</v>
      </c>
      <c r="S12" s="90">
        <v>581</v>
      </c>
      <c r="T12" s="87">
        <v>2.6398291607978601</v>
      </c>
      <c r="U12" s="86">
        <v>1862</v>
      </c>
      <c r="V12" s="91">
        <v>8.4601753827979493</v>
      </c>
      <c r="W12" s="130">
        <v>2077</v>
      </c>
      <c r="X12" s="131">
        <v>99.085219065960501</v>
      </c>
    </row>
    <row r="13" spans="1:24" s="6" customFormat="1" ht="15" customHeight="1">
      <c r="A13" s="1" t="s">
        <v>1</v>
      </c>
      <c r="B13" s="173" t="s">
        <v>16</v>
      </c>
      <c r="C13" s="7"/>
      <c r="D13" s="8" t="s">
        <v>2</v>
      </c>
      <c r="E13" s="69">
        <v>9081</v>
      </c>
      <c r="F13" s="68">
        <v>67.316530763528505</v>
      </c>
      <c r="G13" s="69">
        <v>361</v>
      </c>
      <c r="H13" s="70">
        <v>2.6760563380281699</v>
      </c>
      <c r="I13" s="71">
        <v>339</v>
      </c>
      <c r="J13" s="70">
        <v>2.5129725722757601</v>
      </c>
      <c r="K13" s="71">
        <v>916</v>
      </c>
      <c r="L13" s="70">
        <v>6.7902149740548596</v>
      </c>
      <c r="M13" s="71">
        <v>2755</v>
      </c>
      <c r="N13" s="70">
        <v>20.422535211267601</v>
      </c>
      <c r="O13" s="71">
        <v>4526</v>
      </c>
      <c r="P13" s="70">
        <v>33.550778354336501</v>
      </c>
      <c r="Q13" s="71">
        <v>8</v>
      </c>
      <c r="R13" s="70">
        <v>5.9303187546330599E-2</v>
      </c>
      <c r="S13" s="72">
        <v>176</v>
      </c>
      <c r="T13" s="68">
        <v>1.3046701260192699</v>
      </c>
      <c r="U13" s="69">
        <v>758</v>
      </c>
      <c r="V13" s="73">
        <v>5.6189770200148299</v>
      </c>
      <c r="W13" s="124">
        <v>2077</v>
      </c>
      <c r="X13" s="125">
        <v>99.085219065960501</v>
      </c>
    </row>
    <row r="14" spans="1:24" s="6" customFormat="1" ht="15" customHeight="1">
      <c r="A14" s="1" t="s">
        <v>1</v>
      </c>
      <c r="B14" s="173" t="s">
        <v>16</v>
      </c>
      <c r="C14" s="7" t="s">
        <v>7</v>
      </c>
      <c r="D14" s="22" t="s">
        <v>4</v>
      </c>
      <c r="E14" s="69">
        <v>4409</v>
      </c>
      <c r="F14" s="68">
        <v>32.683469236471502</v>
      </c>
      <c r="G14" s="69">
        <v>260</v>
      </c>
      <c r="H14" s="70">
        <v>1.9273535952557499</v>
      </c>
      <c r="I14" s="71">
        <v>129</v>
      </c>
      <c r="J14" s="70">
        <v>0.95626389918458099</v>
      </c>
      <c r="K14" s="71">
        <v>485</v>
      </c>
      <c r="L14" s="70">
        <v>3.5952557449962899</v>
      </c>
      <c r="M14" s="71">
        <v>1696</v>
      </c>
      <c r="N14" s="70">
        <v>12.5722757598221</v>
      </c>
      <c r="O14" s="71">
        <v>1703</v>
      </c>
      <c r="P14" s="70">
        <v>12.624166048925099</v>
      </c>
      <c r="Q14" s="98" t="s">
        <v>40</v>
      </c>
      <c r="R14" s="70">
        <v>1.48257968865827E-2</v>
      </c>
      <c r="S14" s="72">
        <v>134</v>
      </c>
      <c r="T14" s="68">
        <v>0.99332839140103801</v>
      </c>
      <c r="U14" s="69">
        <v>271</v>
      </c>
      <c r="V14" s="73">
        <v>2.0088954781319499</v>
      </c>
      <c r="W14" s="124">
        <v>2077</v>
      </c>
      <c r="X14" s="125">
        <v>99.085219065960501</v>
      </c>
    </row>
    <row r="15" spans="1:24" s="6" customFormat="1" ht="15" customHeight="1">
      <c r="A15" s="1" t="s">
        <v>1</v>
      </c>
      <c r="B15" s="173" t="s">
        <v>16</v>
      </c>
      <c r="C15" s="9"/>
      <c r="D15" s="10" t="s">
        <v>5</v>
      </c>
      <c r="E15" s="74">
        <v>13490</v>
      </c>
      <c r="F15" s="75">
        <v>100</v>
      </c>
      <c r="G15" s="74">
        <v>621</v>
      </c>
      <c r="H15" s="76">
        <v>4.6034099332839098</v>
      </c>
      <c r="I15" s="77">
        <v>468</v>
      </c>
      <c r="J15" s="76">
        <v>3.4692364714603401</v>
      </c>
      <c r="K15" s="77">
        <v>1401</v>
      </c>
      <c r="L15" s="76">
        <v>10.385470719051099</v>
      </c>
      <c r="M15" s="77">
        <v>4451</v>
      </c>
      <c r="N15" s="76">
        <v>32.994810971089699</v>
      </c>
      <c r="O15" s="77">
        <v>6229</v>
      </c>
      <c r="P15" s="76">
        <v>46.174944403261698</v>
      </c>
      <c r="Q15" s="77">
        <v>10</v>
      </c>
      <c r="R15" s="76">
        <v>7.4128984432913297E-2</v>
      </c>
      <c r="S15" s="78">
        <v>310</v>
      </c>
      <c r="T15" s="75">
        <v>2.2979985174203099</v>
      </c>
      <c r="U15" s="74">
        <v>1029</v>
      </c>
      <c r="V15" s="79">
        <v>7.6278724981467798</v>
      </c>
      <c r="W15" s="126">
        <v>2077</v>
      </c>
      <c r="X15" s="127">
        <v>99.085219065960501</v>
      </c>
    </row>
    <row r="16" spans="1:24" s="6" customFormat="1" ht="15" customHeight="1">
      <c r="A16" s="1" t="s">
        <v>1</v>
      </c>
      <c r="B16" s="173" t="s">
        <v>16</v>
      </c>
      <c r="C16" s="13"/>
      <c r="D16" s="14" t="s">
        <v>2</v>
      </c>
      <c r="E16" s="80">
        <v>4637</v>
      </c>
      <c r="F16" s="81">
        <v>67.703314352460197</v>
      </c>
      <c r="G16" s="80">
        <v>247</v>
      </c>
      <c r="H16" s="82">
        <v>3.6063658928310698</v>
      </c>
      <c r="I16" s="83">
        <v>184</v>
      </c>
      <c r="J16" s="82">
        <v>2.6865235800846801</v>
      </c>
      <c r="K16" s="83">
        <v>460</v>
      </c>
      <c r="L16" s="82">
        <v>6.7163089502117099</v>
      </c>
      <c r="M16" s="83">
        <v>1712</v>
      </c>
      <c r="N16" s="82">
        <v>24.996349832092299</v>
      </c>
      <c r="O16" s="83">
        <v>1942</v>
      </c>
      <c r="P16" s="82">
        <v>28.354504307198098</v>
      </c>
      <c r="Q16" s="103" t="s">
        <v>40</v>
      </c>
      <c r="R16" s="82">
        <v>2.9201343261790001E-2</v>
      </c>
      <c r="S16" s="84">
        <v>90</v>
      </c>
      <c r="T16" s="81">
        <v>1.3140604467805499</v>
      </c>
      <c r="U16" s="80">
        <v>364</v>
      </c>
      <c r="V16" s="85">
        <v>5.3146444736457896</v>
      </c>
      <c r="W16" s="128">
        <v>2077</v>
      </c>
      <c r="X16" s="129">
        <v>99.085219065960501</v>
      </c>
    </row>
    <row r="17" spans="1:24" s="6" customFormat="1" ht="15" customHeight="1">
      <c r="A17" s="1" t="s">
        <v>1</v>
      </c>
      <c r="B17" s="173" t="s">
        <v>16</v>
      </c>
      <c r="C17" s="13" t="s">
        <v>8</v>
      </c>
      <c r="D17" s="17" t="s">
        <v>4</v>
      </c>
      <c r="E17" s="80">
        <v>2212</v>
      </c>
      <c r="F17" s="81">
        <v>32.296685647539803</v>
      </c>
      <c r="G17" s="80">
        <v>199</v>
      </c>
      <c r="H17" s="82">
        <v>2.9055336545481101</v>
      </c>
      <c r="I17" s="83">
        <v>65</v>
      </c>
      <c r="J17" s="82">
        <v>0.94904365600817597</v>
      </c>
      <c r="K17" s="83">
        <v>201</v>
      </c>
      <c r="L17" s="82">
        <v>2.9347349978099002</v>
      </c>
      <c r="M17" s="83">
        <v>964</v>
      </c>
      <c r="N17" s="82">
        <v>14.075047452182799</v>
      </c>
      <c r="O17" s="83">
        <v>726</v>
      </c>
      <c r="P17" s="82">
        <v>10.600087604029801</v>
      </c>
      <c r="Q17" s="103" t="s">
        <v>40</v>
      </c>
      <c r="R17" s="82">
        <v>2.9201343261790001E-2</v>
      </c>
      <c r="S17" s="84">
        <v>55</v>
      </c>
      <c r="T17" s="81">
        <v>0.80303693969922596</v>
      </c>
      <c r="U17" s="80">
        <v>147</v>
      </c>
      <c r="V17" s="85">
        <v>2.1462987297415701</v>
      </c>
      <c r="W17" s="128">
        <v>2077</v>
      </c>
      <c r="X17" s="129">
        <v>99.085219065960501</v>
      </c>
    </row>
    <row r="18" spans="1:24" s="6" customFormat="1" ht="15" customHeight="1">
      <c r="A18" s="1" t="s">
        <v>1</v>
      </c>
      <c r="B18" s="173" t="s">
        <v>16</v>
      </c>
      <c r="C18" s="18"/>
      <c r="D18" s="19" t="s">
        <v>5</v>
      </c>
      <c r="E18" s="86">
        <v>6849</v>
      </c>
      <c r="F18" s="87">
        <v>100</v>
      </c>
      <c r="G18" s="86">
        <v>446</v>
      </c>
      <c r="H18" s="88">
        <v>6.5118995473791799</v>
      </c>
      <c r="I18" s="89">
        <v>249</v>
      </c>
      <c r="J18" s="88">
        <v>3.6355672360928599</v>
      </c>
      <c r="K18" s="89">
        <v>661</v>
      </c>
      <c r="L18" s="88">
        <v>9.6510439480216093</v>
      </c>
      <c r="M18" s="89">
        <v>2676</v>
      </c>
      <c r="N18" s="88">
        <v>39.071397284275101</v>
      </c>
      <c r="O18" s="89">
        <v>2668</v>
      </c>
      <c r="P18" s="88">
        <v>38.954591911227901</v>
      </c>
      <c r="Q18" s="89">
        <v>4</v>
      </c>
      <c r="R18" s="88">
        <v>5.8402686523580098E-2</v>
      </c>
      <c r="S18" s="90">
        <v>145</v>
      </c>
      <c r="T18" s="87">
        <v>2.11709738647978</v>
      </c>
      <c r="U18" s="86">
        <v>511</v>
      </c>
      <c r="V18" s="91">
        <v>7.4609432033873597</v>
      </c>
      <c r="W18" s="130">
        <v>2077</v>
      </c>
      <c r="X18" s="131">
        <v>99.085219065960501</v>
      </c>
    </row>
    <row r="19" spans="1:24" s="6" customFormat="1" ht="15" customHeight="1">
      <c r="A19" s="1" t="s">
        <v>1</v>
      </c>
      <c r="B19" s="173" t="s">
        <v>16</v>
      </c>
      <c r="C19" s="7"/>
      <c r="D19" s="8" t="s">
        <v>2</v>
      </c>
      <c r="E19" s="69">
        <v>13716</v>
      </c>
      <c r="F19" s="68">
        <v>67.426998328581305</v>
      </c>
      <c r="G19" s="69">
        <v>606</v>
      </c>
      <c r="H19" s="70">
        <v>2.9790581063808901</v>
      </c>
      <c r="I19" s="71">
        <v>521</v>
      </c>
      <c r="J19" s="70">
        <v>2.5612034214924799</v>
      </c>
      <c r="K19" s="71">
        <v>1375</v>
      </c>
      <c r="L19" s="70">
        <v>6.7594140202536597</v>
      </c>
      <c r="M19" s="71">
        <v>4475</v>
      </c>
      <c r="N19" s="70">
        <v>21.998820175007399</v>
      </c>
      <c r="O19" s="71">
        <v>6462</v>
      </c>
      <c r="P19" s="70">
        <v>31.766787926457599</v>
      </c>
      <c r="Q19" s="71">
        <v>10</v>
      </c>
      <c r="R19" s="70">
        <v>4.9159374692753902E-2</v>
      </c>
      <c r="S19" s="72">
        <v>267</v>
      </c>
      <c r="T19" s="68">
        <v>1.3125553042965299</v>
      </c>
      <c r="U19" s="69">
        <v>1121</v>
      </c>
      <c r="V19" s="73">
        <v>5.5107659030577096</v>
      </c>
      <c r="W19" s="124">
        <v>2077</v>
      </c>
      <c r="X19" s="125">
        <v>99.085219065960501</v>
      </c>
    </row>
    <row r="20" spans="1:24" s="6" customFormat="1" ht="15" customHeight="1">
      <c r="A20" s="1" t="s">
        <v>1</v>
      </c>
      <c r="B20" s="173" t="s">
        <v>16</v>
      </c>
      <c r="C20" s="7" t="s">
        <v>9</v>
      </c>
      <c r="D20" s="22" t="s">
        <v>4</v>
      </c>
      <c r="E20" s="69">
        <v>6626</v>
      </c>
      <c r="F20" s="68">
        <v>32.573001671418702</v>
      </c>
      <c r="G20" s="69">
        <v>460</v>
      </c>
      <c r="H20" s="70">
        <v>2.2613312358666802</v>
      </c>
      <c r="I20" s="71">
        <v>194</v>
      </c>
      <c r="J20" s="70">
        <v>0.95369186903942604</v>
      </c>
      <c r="K20" s="71">
        <v>682</v>
      </c>
      <c r="L20" s="70">
        <v>3.3526693540458199</v>
      </c>
      <c r="M20" s="71">
        <v>2664</v>
      </c>
      <c r="N20" s="70">
        <v>13.0960574181496</v>
      </c>
      <c r="O20" s="71">
        <v>2431</v>
      </c>
      <c r="P20" s="70">
        <v>11.950643987808499</v>
      </c>
      <c r="Q20" s="71">
        <v>4</v>
      </c>
      <c r="R20" s="70">
        <v>1.9663749877101601E-2</v>
      </c>
      <c r="S20" s="72">
        <v>191</v>
      </c>
      <c r="T20" s="68">
        <v>0.93894405663159997</v>
      </c>
      <c r="U20" s="69">
        <v>425</v>
      </c>
      <c r="V20" s="73">
        <v>2.0892734244420401</v>
      </c>
      <c r="W20" s="124">
        <v>2077</v>
      </c>
      <c r="X20" s="125">
        <v>99.085219065960501</v>
      </c>
    </row>
    <row r="21" spans="1:24" s="6" customFormat="1" ht="15" customHeight="1">
      <c r="A21" s="1" t="s">
        <v>1</v>
      </c>
      <c r="B21" s="173" t="s">
        <v>16</v>
      </c>
      <c r="C21" s="9"/>
      <c r="D21" s="10" t="s">
        <v>5</v>
      </c>
      <c r="E21" s="74">
        <v>20342</v>
      </c>
      <c r="F21" s="75">
        <v>100</v>
      </c>
      <c r="G21" s="74">
        <v>1066</v>
      </c>
      <c r="H21" s="76">
        <v>5.2403893422475702</v>
      </c>
      <c r="I21" s="77">
        <v>715</v>
      </c>
      <c r="J21" s="76">
        <v>3.5148952905319</v>
      </c>
      <c r="K21" s="77">
        <v>2057</v>
      </c>
      <c r="L21" s="76">
        <v>10.1120833742995</v>
      </c>
      <c r="M21" s="77">
        <v>7139</v>
      </c>
      <c r="N21" s="76">
        <v>35.094877593157001</v>
      </c>
      <c r="O21" s="77">
        <v>8893</v>
      </c>
      <c r="P21" s="76">
        <v>43.717431914266101</v>
      </c>
      <c r="Q21" s="77">
        <v>14</v>
      </c>
      <c r="R21" s="76">
        <v>6.8823124569855496E-2</v>
      </c>
      <c r="S21" s="78">
        <v>458</v>
      </c>
      <c r="T21" s="75">
        <v>2.25149936092813</v>
      </c>
      <c r="U21" s="74">
        <v>1546</v>
      </c>
      <c r="V21" s="79">
        <v>7.6000393274997498</v>
      </c>
      <c r="W21" s="126">
        <v>2077</v>
      </c>
      <c r="X21" s="127">
        <v>99.085219065960501</v>
      </c>
    </row>
    <row r="22" spans="1:24" s="6" customFormat="1" ht="15" customHeight="1">
      <c r="A22" s="1" t="s">
        <v>1</v>
      </c>
      <c r="B22" s="173" t="s">
        <v>16</v>
      </c>
      <c r="C22" s="13"/>
      <c r="D22" s="14" t="s">
        <v>2</v>
      </c>
      <c r="E22" s="80">
        <v>589</v>
      </c>
      <c r="F22" s="81">
        <v>56.309751434034403</v>
      </c>
      <c r="G22" s="80">
        <v>17</v>
      </c>
      <c r="H22" s="82">
        <v>1.6252390057361401</v>
      </c>
      <c r="I22" s="103" t="s">
        <v>40</v>
      </c>
      <c r="J22" s="82">
        <v>0.191204588910134</v>
      </c>
      <c r="K22" s="83">
        <v>35</v>
      </c>
      <c r="L22" s="82">
        <v>3.3460803059273401</v>
      </c>
      <c r="M22" s="83">
        <v>369</v>
      </c>
      <c r="N22" s="82">
        <v>35.277246653919697</v>
      </c>
      <c r="O22" s="83">
        <v>164</v>
      </c>
      <c r="P22" s="82">
        <v>15.678776290630999</v>
      </c>
      <c r="Q22" s="103">
        <v>0</v>
      </c>
      <c r="R22" s="82">
        <v>0</v>
      </c>
      <c r="S22" s="105" t="s">
        <v>40</v>
      </c>
      <c r="T22" s="81">
        <v>0.191204588910134</v>
      </c>
      <c r="U22" s="102">
        <v>18</v>
      </c>
      <c r="V22" s="85">
        <v>1.7208413001912</v>
      </c>
      <c r="W22" s="128">
        <v>2077</v>
      </c>
      <c r="X22" s="129">
        <v>99.085219065960501</v>
      </c>
    </row>
    <row r="23" spans="1:24" s="6" customFormat="1" ht="15" customHeight="1">
      <c r="A23" s="1" t="s">
        <v>1</v>
      </c>
      <c r="B23" s="173" t="s">
        <v>16</v>
      </c>
      <c r="C23" s="13" t="s">
        <v>10</v>
      </c>
      <c r="D23" s="17" t="s">
        <v>4</v>
      </c>
      <c r="E23" s="80">
        <v>457</v>
      </c>
      <c r="F23" s="81">
        <v>43.690248565965597</v>
      </c>
      <c r="G23" s="80">
        <v>19</v>
      </c>
      <c r="H23" s="82">
        <v>1.81644359464627</v>
      </c>
      <c r="I23" s="103" t="s">
        <v>40</v>
      </c>
      <c r="J23" s="82">
        <v>0.191204588910134</v>
      </c>
      <c r="K23" s="83">
        <v>27</v>
      </c>
      <c r="L23" s="82">
        <v>2.5812619502868102</v>
      </c>
      <c r="M23" s="103">
        <v>337</v>
      </c>
      <c r="N23" s="82">
        <v>32.217973231357597</v>
      </c>
      <c r="O23" s="103">
        <v>65</v>
      </c>
      <c r="P23" s="82">
        <v>6.2141491395793498</v>
      </c>
      <c r="Q23" s="103">
        <v>0</v>
      </c>
      <c r="R23" s="82">
        <v>0</v>
      </c>
      <c r="S23" s="105">
        <v>7</v>
      </c>
      <c r="T23" s="81">
        <v>0.66921606118546895</v>
      </c>
      <c r="U23" s="102">
        <v>6</v>
      </c>
      <c r="V23" s="85">
        <v>0.57361376673040199</v>
      </c>
      <c r="W23" s="128">
        <v>2077</v>
      </c>
      <c r="X23" s="129">
        <v>99.085219065960501</v>
      </c>
    </row>
    <row r="24" spans="1:24" s="6" customFormat="1" ht="15" customHeight="1">
      <c r="A24" s="1" t="s">
        <v>1</v>
      </c>
      <c r="B24" s="173" t="s">
        <v>16</v>
      </c>
      <c r="C24" s="18"/>
      <c r="D24" s="19" t="s">
        <v>5</v>
      </c>
      <c r="E24" s="86">
        <v>1046</v>
      </c>
      <c r="F24" s="87">
        <v>100</v>
      </c>
      <c r="G24" s="86">
        <v>36</v>
      </c>
      <c r="H24" s="88">
        <v>3.4416826003824101</v>
      </c>
      <c r="I24" s="89">
        <v>4</v>
      </c>
      <c r="J24" s="88">
        <v>0.38240917782026801</v>
      </c>
      <c r="K24" s="89">
        <v>62</v>
      </c>
      <c r="L24" s="88">
        <v>5.9273422562141498</v>
      </c>
      <c r="M24" s="89">
        <v>706</v>
      </c>
      <c r="N24" s="88">
        <v>67.495219885277294</v>
      </c>
      <c r="O24" s="89">
        <v>229</v>
      </c>
      <c r="P24" s="88">
        <v>21.892925430210301</v>
      </c>
      <c r="Q24" s="89">
        <v>0</v>
      </c>
      <c r="R24" s="88">
        <v>0</v>
      </c>
      <c r="S24" s="90">
        <v>9</v>
      </c>
      <c r="T24" s="87">
        <v>0.86042065009560198</v>
      </c>
      <c r="U24" s="86">
        <v>24</v>
      </c>
      <c r="V24" s="91">
        <v>2.2944550669216102</v>
      </c>
      <c r="W24" s="130">
        <v>2077</v>
      </c>
      <c r="X24" s="131">
        <v>99.085219065960501</v>
      </c>
    </row>
    <row r="25" spans="1:24" s="6" customFormat="1" ht="15" customHeight="1">
      <c r="A25" s="1" t="s">
        <v>1</v>
      </c>
      <c r="B25" s="173" t="s">
        <v>16</v>
      </c>
      <c r="C25" s="7"/>
      <c r="D25" s="8" t="s">
        <v>2</v>
      </c>
      <c r="E25" s="69">
        <v>139</v>
      </c>
      <c r="F25" s="68">
        <v>73.157894736842096</v>
      </c>
      <c r="G25" s="69">
        <v>5</v>
      </c>
      <c r="H25" s="70">
        <v>2.6315789473684199</v>
      </c>
      <c r="I25" s="98" t="s">
        <v>40</v>
      </c>
      <c r="J25" s="70">
        <v>1.0526315789473699</v>
      </c>
      <c r="K25" s="98">
        <v>24</v>
      </c>
      <c r="L25" s="70">
        <v>12.6315789473684</v>
      </c>
      <c r="M25" s="98">
        <v>22</v>
      </c>
      <c r="N25" s="70">
        <v>11.578947368421099</v>
      </c>
      <c r="O25" s="71">
        <v>84</v>
      </c>
      <c r="P25" s="70">
        <v>44.210526315789501</v>
      </c>
      <c r="Q25" s="71">
        <v>0</v>
      </c>
      <c r="R25" s="70">
        <v>0</v>
      </c>
      <c r="S25" s="99" t="s">
        <v>40</v>
      </c>
      <c r="T25" s="68">
        <v>1.0526315789473699</v>
      </c>
      <c r="U25" s="107">
        <v>11</v>
      </c>
      <c r="V25" s="73">
        <v>5.7894736842105301</v>
      </c>
      <c r="W25" s="124">
        <v>2077</v>
      </c>
      <c r="X25" s="125">
        <v>99.085219065960501</v>
      </c>
    </row>
    <row r="26" spans="1:24" s="6" customFormat="1" ht="15" customHeight="1">
      <c r="A26" s="1" t="s">
        <v>1</v>
      </c>
      <c r="B26" s="173" t="s">
        <v>16</v>
      </c>
      <c r="C26" s="7" t="s">
        <v>11</v>
      </c>
      <c r="D26" s="22" t="s">
        <v>4</v>
      </c>
      <c r="E26" s="69">
        <v>51</v>
      </c>
      <c r="F26" s="68">
        <v>26.842105263157901</v>
      </c>
      <c r="G26" s="107" t="s">
        <v>40</v>
      </c>
      <c r="H26" s="70">
        <v>1.0526315789473699</v>
      </c>
      <c r="I26" s="98" t="s">
        <v>40</v>
      </c>
      <c r="J26" s="70">
        <v>1.0526315789473699</v>
      </c>
      <c r="K26" s="98">
        <v>11</v>
      </c>
      <c r="L26" s="70">
        <v>5.7894736842105301</v>
      </c>
      <c r="M26" s="98">
        <v>8</v>
      </c>
      <c r="N26" s="70">
        <v>4.2105263157894699</v>
      </c>
      <c r="O26" s="98">
        <v>26</v>
      </c>
      <c r="P26" s="70">
        <v>13.6842105263158</v>
      </c>
      <c r="Q26" s="71">
        <v>0</v>
      </c>
      <c r="R26" s="70">
        <v>0</v>
      </c>
      <c r="S26" s="99" t="s">
        <v>40</v>
      </c>
      <c r="T26" s="68">
        <v>1.0526315789473699</v>
      </c>
      <c r="U26" s="107">
        <v>7</v>
      </c>
      <c r="V26" s="73">
        <v>3.6842105263157898</v>
      </c>
      <c r="W26" s="124">
        <v>2077</v>
      </c>
      <c r="X26" s="125">
        <v>99.085219065960501</v>
      </c>
    </row>
    <row r="27" spans="1:24" s="6" customFormat="1" ht="15" customHeight="1">
      <c r="A27" s="1" t="s">
        <v>1</v>
      </c>
      <c r="B27" s="173" t="s">
        <v>16</v>
      </c>
      <c r="C27" s="9"/>
      <c r="D27" s="10" t="s">
        <v>5</v>
      </c>
      <c r="E27" s="74">
        <v>190</v>
      </c>
      <c r="F27" s="75">
        <v>100</v>
      </c>
      <c r="G27" s="74">
        <v>7</v>
      </c>
      <c r="H27" s="76">
        <v>3.6842105263157898</v>
      </c>
      <c r="I27" s="77">
        <v>4</v>
      </c>
      <c r="J27" s="76">
        <v>2.1052631578947398</v>
      </c>
      <c r="K27" s="77">
        <v>35</v>
      </c>
      <c r="L27" s="76">
        <v>18.421052631578899</v>
      </c>
      <c r="M27" s="77">
        <v>30</v>
      </c>
      <c r="N27" s="76">
        <v>15.789473684210501</v>
      </c>
      <c r="O27" s="77">
        <v>110</v>
      </c>
      <c r="P27" s="76">
        <v>57.894736842105303</v>
      </c>
      <c r="Q27" s="77">
        <v>0</v>
      </c>
      <c r="R27" s="76">
        <v>0</v>
      </c>
      <c r="S27" s="78">
        <v>4</v>
      </c>
      <c r="T27" s="75">
        <v>2.1052631578947398</v>
      </c>
      <c r="U27" s="74">
        <v>18</v>
      </c>
      <c r="V27" s="79">
        <v>9.4736842105263204</v>
      </c>
      <c r="W27" s="126">
        <v>2077</v>
      </c>
      <c r="X27" s="127">
        <v>99.085219065960501</v>
      </c>
    </row>
    <row r="28" spans="1:24" s="6" customFormat="1" ht="15" customHeight="1">
      <c r="A28" s="1" t="s">
        <v>1</v>
      </c>
      <c r="B28" s="173" t="s">
        <v>16</v>
      </c>
      <c r="C28" s="13"/>
      <c r="D28" s="14" t="s">
        <v>2</v>
      </c>
      <c r="E28" s="80">
        <v>725</v>
      </c>
      <c r="F28" s="81">
        <v>58.991049633848696</v>
      </c>
      <c r="G28" s="80">
        <v>21</v>
      </c>
      <c r="H28" s="82">
        <v>1.7087062652563101</v>
      </c>
      <c r="I28" s="103">
        <v>5</v>
      </c>
      <c r="J28" s="82">
        <v>0.40683482506102497</v>
      </c>
      <c r="K28" s="83">
        <v>59</v>
      </c>
      <c r="L28" s="82">
        <v>4.8006509357200997</v>
      </c>
      <c r="M28" s="83">
        <v>390</v>
      </c>
      <c r="N28" s="82">
        <v>31.73311635476</v>
      </c>
      <c r="O28" s="83">
        <v>246</v>
      </c>
      <c r="P28" s="82">
        <v>20.0162733930024</v>
      </c>
      <c r="Q28" s="103">
        <v>0</v>
      </c>
      <c r="R28" s="82">
        <v>0</v>
      </c>
      <c r="S28" s="105">
        <v>4</v>
      </c>
      <c r="T28" s="81">
        <v>0.32546786004882</v>
      </c>
      <c r="U28" s="80">
        <v>29</v>
      </c>
      <c r="V28" s="85">
        <v>2.3596419853539499</v>
      </c>
      <c r="W28" s="128">
        <v>2077</v>
      </c>
      <c r="X28" s="129">
        <v>99.085219065960501</v>
      </c>
    </row>
    <row r="29" spans="1:24" s="6" customFormat="1" ht="15" customHeight="1">
      <c r="A29" s="1" t="s">
        <v>1</v>
      </c>
      <c r="B29" s="173" t="s">
        <v>16</v>
      </c>
      <c r="C29" s="13" t="s">
        <v>12</v>
      </c>
      <c r="D29" s="17" t="s">
        <v>4</v>
      </c>
      <c r="E29" s="80">
        <v>504</v>
      </c>
      <c r="F29" s="81">
        <v>41.008950366151304</v>
      </c>
      <c r="G29" s="102">
        <v>20</v>
      </c>
      <c r="H29" s="82">
        <v>1.6273393002440999</v>
      </c>
      <c r="I29" s="103" t="s">
        <v>40</v>
      </c>
      <c r="J29" s="82">
        <v>0.16273393002441</v>
      </c>
      <c r="K29" s="103">
        <v>38</v>
      </c>
      <c r="L29" s="82">
        <v>3.0919446704637901</v>
      </c>
      <c r="M29" s="103">
        <v>345</v>
      </c>
      <c r="N29" s="82">
        <v>28.071602929210702</v>
      </c>
      <c r="O29" s="103">
        <v>92</v>
      </c>
      <c r="P29" s="82">
        <v>7.4857607811228597</v>
      </c>
      <c r="Q29" s="103">
        <v>0</v>
      </c>
      <c r="R29" s="82">
        <v>0</v>
      </c>
      <c r="S29" s="105">
        <v>7</v>
      </c>
      <c r="T29" s="81">
        <v>0.56956875508543503</v>
      </c>
      <c r="U29" s="102">
        <v>13</v>
      </c>
      <c r="V29" s="85">
        <v>1.0577705451586701</v>
      </c>
      <c r="W29" s="128">
        <v>2077</v>
      </c>
      <c r="X29" s="129">
        <v>99.085219065960501</v>
      </c>
    </row>
    <row r="30" spans="1:24" s="6" customFormat="1" ht="15" customHeight="1">
      <c r="A30" s="1" t="s">
        <v>1</v>
      </c>
      <c r="B30" s="173" t="s">
        <v>16</v>
      </c>
      <c r="C30" s="18"/>
      <c r="D30" s="19" t="s">
        <v>5</v>
      </c>
      <c r="E30" s="86">
        <v>1229</v>
      </c>
      <c r="F30" s="87">
        <v>100</v>
      </c>
      <c r="G30" s="86">
        <v>41</v>
      </c>
      <c r="H30" s="88">
        <v>3.33604556550041</v>
      </c>
      <c r="I30" s="89">
        <v>7</v>
      </c>
      <c r="J30" s="88">
        <v>0.56956875508543503</v>
      </c>
      <c r="K30" s="89">
        <v>97</v>
      </c>
      <c r="L30" s="88">
        <v>7.8925956061838898</v>
      </c>
      <c r="M30" s="89">
        <v>735</v>
      </c>
      <c r="N30" s="88">
        <v>59.804719283970698</v>
      </c>
      <c r="O30" s="89">
        <v>338</v>
      </c>
      <c r="P30" s="88">
        <v>27.502034174125299</v>
      </c>
      <c r="Q30" s="89">
        <v>0</v>
      </c>
      <c r="R30" s="88">
        <v>0</v>
      </c>
      <c r="S30" s="90">
        <v>11</v>
      </c>
      <c r="T30" s="87">
        <v>0.89503661513425503</v>
      </c>
      <c r="U30" s="86">
        <v>42</v>
      </c>
      <c r="V30" s="91">
        <v>3.41741253051261</v>
      </c>
      <c r="W30" s="130">
        <v>2077</v>
      </c>
      <c r="X30" s="131">
        <v>99.085219065960501</v>
      </c>
    </row>
    <row r="31" spans="1:24" s="6" customFormat="1" ht="15" customHeight="1">
      <c r="A31" s="1" t="s">
        <v>1</v>
      </c>
      <c r="B31" s="173" t="s">
        <v>16</v>
      </c>
      <c r="C31" s="7"/>
      <c r="D31" s="8" t="s">
        <v>2</v>
      </c>
      <c r="E31" s="107">
        <v>68</v>
      </c>
      <c r="F31" s="68">
        <v>80.952380952380906</v>
      </c>
      <c r="G31" s="107">
        <v>6</v>
      </c>
      <c r="H31" s="70">
        <v>7.1428571428571397</v>
      </c>
      <c r="I31" s="71">
        <v>0</v>
      </c>
      <c r="J31" s="70">
        <v>0</v>
      </c>
      <c r="K31" s="71">
        <v>8</v>
      </c>
      <c r="L31" s="70">
        <v>9.5238095238095202</v>
      </c>
      <c r="M31" s="71">
        <v>14</v>
      </c>
      <c r="N31" s="70">
        <v>16.6666666666667</v>
      </c>
      <c r="O31" s="71">
        <v>40</v>
      </c>
      <c r="P31" s="70">
        <v>47.619047619047599</v>
      </c>
      <c r="Q31" s="71">
        <v>0</v>
      </c>
      <c r="R31" s="70">
        <v>0</v>
      </c>
      <c r="S31" s="72">
        <v>0</v>
      </c>
      <c r="T31" s="68">
        <v>0</v>
      </c>
      <c r="U31" s="69">
        <v>0</v>
      </c>
      <c r="V31" s="73">
        <v>0</v>
      </c>
      <c r="W31" s="132">
        <v>2077</v>
      </c>
      <c r="X31" s="133">
        <v>99.085219065960501</v>
      </c>
    </row>
    <row r="32" spans="1:24" s="6" customFormat="1" ht="15" customHeight="1">
      <c r="A32" s="1" t="s">
        <v>1</v>
      </c>
      <c r="B32" s="173" t="s">
        <v>16</v>
      </c>
      <c r="C32" s="7" t="s">
        <v>13</v>
      </c>
      <c r="D32" s="22" t="s">
        <v>4</v>
      </c>
      <c r="E32" s="69">
        <v>16</v>
      </c>
      <c r="F32" s="68">
        <v>19.047619047619001</v>
      </c>
      <c r="G32" s="107" t="s">
        <v>40</v>
      </c>
      <c r="H32" s="70">
        <v>2.38095238095238</v>
      </c>
      <c r="I32" s="71">
        <v>0</v>
      </c>
      <c r="J32" s="70">
        <v>0</v>
      </c>
      <c r="K32" s="98" t="s">
        <v>40</v>
      </c>
      <c r="L32" s="70">
        <v>2.38095238095238</v>
      </c>
      <c r="M32" s="98" t="s">
        <v>40</v>
      </c>
      <c r="N32" s="70">
        <v>2.38095238095238</v>
      </c>
      <c r="O32" s="71">
        <v>8</v>
      </c>
      <c r="P32" s="70">
        <v>9.5238095238095202</v>
      </c>
      <c r="Q32" s="71">
        <v>0</v>
      </c>
      <c r="R32" s="70">
        <v>0</v>
      </c>
      <c r="S32" s="99" t="s">
        <v>40</v>
      </c>
      <c r="T32" s="68">
        <v>2.38095238095238</v>
      </c>
      <c r="U32" s="69">
        <v>0</v>
      </c>
      <c r="V32" s="73">
        <v>0</v>
      </c>
      <c r="W32" s="124">
        <v>2077</v>
      </c>
      <c r="X32" s="125">
        <v>99.085219065960501</v>
      </c>
    </row>
    <row r="33" spans="1:24" s="6" customFormat="1" ht="15" customHeight="1">
      <c r="A33" s="1" t="s">
        <v>1</v>
      </c>
      <c r="B33" s="173" t="s">
        <v>16</v>
      </c>
      <c r="C33" s="9"/>
      <c r="D33" s="10" t="s">
        <v>5</v>
      </c>
      <c r="E33" s="108">
        <v>84</v>
      </c>
      <c r="F33" s="75">
        <v>100</v>
      </c>
      <c r="G33" s="108">
        <v>8</v>
      </c>
      <c r="H33" s="76">
        <v>9.5238095238095202</v>
      </c>
      <c r="I33" s="77">
        <v>0</v>
      </c>
      <c r="J33" s="76">
        <v>0</v>
      </c>
      <c r="K33" s="77">
        <v>10</v>
      </c>
      <c r="L33" s="76">
        <v>11.9047619047619</v>
      </c>
      <c r="M33" s="77">
        <v>16</v>
      </c>
      <c r="N33" s="76">
        <v>19.047619047619001</v>
      </c>
      <c r="O33" s="77">
        <v>48</v>
      </c>
      <c r="P33" s="76">
        <v>57.142857142857103</v>
      </c>
      <c r="Q33" s="77">
        <v>0</v>
      </c>
      <c r="R33" s="76">
        <v>0</v>
      </c>
      <c r="S33" s="101" t="s">
        <v>40</v>
      </c>
      <c r="T33" s="75">
        <v>2.38095238095238</v>
      </c>
      <c r="U33" s="74">
        <v>0</v>
      </c>
      <c r="V33" s="79">
        <v>0</v>
      </c>
      <c r="W33" s="126">
        <v>2077</v>
      </c>
      <c r="X33" s="127">
        <v>99.085219065960501</v>
      </c>
    </row>
    <row r="34" spans="1:24" s="6" customFormat="1" ht="15" customHeight="1">
      <c r="A34" s="1" t="s">
        <v>1</v>
      </c>
      <c r="B34" s="173" t="s">
        <v>16</v>
      </c>
      <c r="C34" s="13"/>
      <c r="D34" s="14" t="s">
        <v>2</v>
      </c>
      <c r="E34" s="80">
        <v>2446</v>
      </c>
      <c r="F34" s="81">
        <v>66.449334419994599</v>
      </c>
      <c r="G34" s="80">
        <v>78</v>
      </c>
      <c r="H34" s="82">
        <v>2.1189894050529698</v>
      </c>
      <c r="I34" s="83">
        <v>99</v>
      </c>
      <c r="J34" s="82">
        <v>2.68948655256724</v>
      </c>
      <c r="K34" s="83">
        <v>264</v>
      </c>
      <c r="L34" s="82">
        <v>7.1719641401793002</v>
      </c>
      <c r="M34" s="83">
        <v>530</v>
      </c>
      <c r="N34" s="82">
        <v>14.398261342026601</v>
      </c>
      <c r="O34" s="83">
        <v>1457</v>
      </c>
      <c r="P34" s="82">
        <v>39.5816354251562</v>
      </c>
      <c r="Q34" s="103" t="s">
        <v>40</v>
      </c>
      <c r="R34" s="82">
        <v>5.4333061668024998E-2</v>
      </c>
      <c r="S34" s="84">
        <v>16</v>
      </c>
      <c r="T34" s="81">
        <v>0.43466449334419999</v>
      </c>
      <c r="U34" s="80">
        <v>161</v>
      </c>
      <c r="V34" s="85">
        <v>4.3738114642760104</v>
      </c>
      <c r="W34" s="128">
        <v>2077</v>
      </c>
      <c r="X34" s="129">
        <v>99.085219065960501</v>
      </c>
    </row>
    <row r="35" spans="1:24" s="6" customFormat="1" ht="15" customHeight="1">
      <c r="A35" s="1" t="s">
        <v>1</v>
      </c>
      <c r="B35" s="173" t="s">
        <v>16</v>
      </c>
      <c r="C35" s="13" t="s">
        <v>14</v>
      </c>
      <c r="D35" s="17" t="s">
        <v>4</v>
      </c>
      <c r="E35" s="80">
        <v>1235</v>
      </c>
      <c r="F35" s="81">
        <v>33.550665580005401</v>
      </c>
      <c r="G35" s="80">
        <v>57</v>
      </c>
      <c r="H35" s="82">
        <v>1.5484922575387099</v>
      </c>
      <c r="I35" s="103">
        <v>33</v>
      </c>
      <c r="J35" s="82">
        <v>0.89649551752241197</v>
      </c>
      <c r="K35" s="103">
        <v>124</v>
      </c>
      <c r="L35" s="82">
        <v>3.3686498234175501</v>
      </c>
      <c r="M35" s="83">
        <v>353</v>
      </c>
      <c r="N35" s="82">
        <v>9.5897853844064098</v>
      </c>
      <c r="O35" s="83">
        <v>649</v>
      </c>
      <c r="P35" s="82">
        <v>17.631078511274101</v>
      </c>
      <c r="Q35" s="103" t="s">
        <v>40</v>
      </c>
      <c r="R35" s="82">
        <v>5.4333061668024998E-2</v>
      </c>
      <c r="S35" s="84">
        <v>17</v>
      </c>
      <c r="T35" s="81">
        <v>0.46183102417821198</v>
      </c>
      <c r="U35" s="80">
        <v>42</v>
      </c>
      <c r="V35" s="85">
        <v>1.1409942950285199</v>
      </c>
      <c r="W35" s="128">
        <v>2077</v>
      </c>
      <c r="X35" s="129">
        <v>99.085219065960501</v>
      </c>
    </row>
    <row r="36" spans="1:24" s="6" customFormat="1" ht="15" customHeight="1">
      <c r="A36" s="1" t="s">
        <v>1</v>
      </c>
      <c r="B36" s="173" t="s">
        <v>16</v>
      </c>
      <c r="C36" s="18"/>
      <c r="D36" s="19" t="s">
        <v>5</v>
      </c>
      <c r="E36" s="86">
        <v>3681</v>
      </c>
      <c r="F36" s="87">
        <v>100</v>
      </c>
      <c r="G36" s="86">
        <v>135</v>
      </c>
      <c r="H36" s="88">
        <v>3.66748166259169</v>
      </c>
      <c r="I36" s="89">
        <v>132</v>
      </c>
      <c r="J36" s="88">
        <v>3.5859820700896501</v>
      </c>
      <c r="K36" s="89">
        <v>388</v>
      </c>
      <c r="L36" s="88">
        <v>10.540613963596799</v>
      </c>
      <c r="M36" s="89">
        <v>883</v>
      </c>
      <c r="N36" s="88">
        <v>23.988046726433002</v>
      </c>
      <c r="O36" s="89">
        <v>2106</v>
      </c>
      <c r="P36" s="88">
        <v>57.212713936430298</v>
      </c>
      <c r="Q36" s="89">
        <v>4</v>
      </c>
      <c r="R36" s="88">
        <v>0.10866612333605</v>
      </c>
      <c r="S36" s="90">
        <v>33</v>
      </c>
      <c r="T36" s="87">
        <v>0.89649551752241197</v>
      </c>
      <c r="U36" s="86">
        <v>203</v>
      </c>
      <c r="V36" s="91">
        <v>5.5148057593045401</v>
      </c>
      <c r="W36" s="130">
        <v>2077</v>
      </c>
      <c r="X36" s="131">
        <v>99.085219065960501</v>
      </c>
    </row>
    <row r="37" spans="1:24" s="6" customFormat="1" ht="15" customHeight="1">
      <c r="A37" s="1" t="s">
        <v>1</v>
      </c>
      <c r="B37" s="173" t="s">
        <v>16</v>
      </c>
      <c r="C37" s="7"/>
      <c r="D37" s="8" t="s">
        <v>2</v>
      </c>
      <c r="E37" s="69">
        <v>464</v>
      </c>
      <c r="F37" s="68">
        <v>71.384615384615401</v>
      </c>
      <c r="G37" s="69">
        <v>10</v>
      </c>
      <c r="H37" s="70">
        <v>1.5384615384615401</v>
      </c>
      <c r="I37" s="71">
        <v>9</v>
      </c>
      <c r="J37" s="70">
        <v>1.3846153846153799</v>
      </c>
      <c r="K37" s="71">
        <v>38</v>
      </c>
      <c r="L37" s="70">
        <v>5.8461538461538503</v>
      </c>
      <c r="M37" s="98">
        <v>85</v>
      </c>
      <c r="N37" s="70">
        <v>13.0769230769231</v>
      </c>
      <c r="O37" s="71">
        <v>320</v>
      </c>
      <c r="P37" s="70">
        <v>49.230769230769198</v>
      </c>
      <c r="Q37" s="71">
        <v>0</v>
      </c>
      <c r="R37" s="70">
        <v>0</v>
      </c>
      <c r="S37" s="99" t="s">
        <v>40</v>
      </c>
      <c r="T37" s="68">
        <v>0.30769230769230799</v>
      </c>
      <c r="U37" s="69">
        <v>8</v>
      </c>
      <c r="V37" s="73">
        <v>1.2307692307692299</v>
      </c>
      <c r="W37" s="124">
        <v>2077</v>
      </c>
      <c r="X37" s="125">
        <v>94.992778045257594</v>
      </c>
    </row>
    <row r="38" spans="1:24" s="6" customFormat="1" ht="15" customHeight="1">
      <c r="A38" s="1" t="s">
        <v>1</v>
      </c>
      <c r="B38" s="173" t="s">
        <v>16</v>
      </c>
      <c r="C38" s="7" t="s">
        <v>15</v>
      </c>
      <c r="D38" s="22" t="s">
        <v>4</v>
      </c>
      <c r="E38" s="134">
        <v>186</v>
      </c>
      <c r="F38" s="135">
        <v>28.615384615384599</v>
      </c>
      <c r="G38" s="151" t="s">
        <v>40</v>
      </c>
      <c r="H38" s="136">
        <v>0.30769230769230799</v>
      </c>
      <c r="I38" s="150" t="s">
        <v>40</v>
      </c>
      <c r="J38" s="136">
        <v>0.30769230769230799</v>
      </c>
      <c r="K38" s="137">
        <v>7</v>
      </c>
      <c r="L38" s="136">
        <v>1.07692307692308</v>
      </c>
      <c r="M38" s="137">
        <v>37</v>
      </c>
      <c r="N38" s="136">
        <v>5.6923076923076898</v>
      </c>
      <c r="O38" s="137">
        <v>136</v>
      </c>
      <c r="P38" s="136">
        <v>20.923076923076898</v>
      </c>
      <c r="Q38" s="137">
        <v>0</v>
      </c>
      <c r="R38" s="136">
        <v>0</v>
      </c>
      <c r="S38" s="152" t="s">
        <v>40</v>
      </c>
      <c r="T38" s="135">
        <v>0.30769230769230799</v>
      </c>
      <c r="U38" s="134">
        <v>0</v>
      </c>
      <c r="V38" s="138">
        <v>0</v>
      </c>
      <c r="W38" s="139">
        <v>2077</v>
      </c>
      <c r="X38" s="140">
        <v>94.992778045257594</v>
      </c>
    </row>
    <row r="39" spans="1:24" s="6" customFormat="1" ht="15" customHeight="1" thickBot="1">
      <c r="A39" s="1" t="s">
        <v>1</v>
      </c>
      <c r="B39" s="174" t="s">
        <v>16</v>
      </c>
      <c r="C39" s="24"/>
      <c r="D39" s="25" t="s">
        <v>5</v>
      </c>
      <c r="E39" s="141">
        <v>650</v>
      </c>
      <c r="F39" s="142">
        <v>100</v>
      </c>
      <c r="G39" s="141">
        <v>12</v>
      </c>
      <c r="H39" s="143">
        <v>1.84615384615385</v>
      </c>
      <c r="I39" s="144">
        <v>11</v>
      </c>
      <c r="J39" s="143">
        <v>1.6923076923076901</v>
      </c>
      <c r="K39" s="144">
        <v>45</v>
      </c>
      <c r="L39" s="143">
        <v>6.9230769230769198</v>
      </c>
      <c r="M39" s="145">
        <v>122</v>
      </c>
      <c r="N39" s="143">
        <v>18.769230769230798</v>
      </c>
      <c r="O39" s="144">
        <v>456</v>
      </c>
      <c r="P39" s="143">
        <v>70.153846153846203</v>
      </c>
      <c r="Q39" s="144">
        <v>0</v>
      </c>
      <c r="R39" s="143">
        <v>0</v>
      </c>
      <c r="S39" s="146">
        <v>4</v>
      </c>
      <c r="T39" s="142">
        <v>0.61538461538461497</v>
      </c>
      <c r="U39" s="141">
        <v>8</v>
      </c>
      <c r="V39" s="147">
        <v>1.2307692307692299</v>
      </c>
      <c r="W39" s="148">
        <v>2077</v>
      </c>
      <c r="X39" s="149">
        <v>94.992778045257594</v>
      </c>
    </row>
    <row r="40" spans="1:24" s="6" customFormat="1" ht="15" customHeight="1">
      <c r="A40" s="1"/>
      <c r="B40" s="56"/>
      <c r="C40" s="56"/>
      <c r="D40" s="56"/>
      <c r="E40" s="57"/>
      <c r="F40" s="57"/>
      <c r="G40" s="57"/>
      <c r="H40" s="57"/>
      <c r="I40" s="57"/>
      <c r="J40" s="57"/>
      <c r="K40" s="57"/>
      <c r="L40" s="57"/>
      <c r="M40" s="57"/>
      <c r="N40" s="57"/>
      <c r="O40" s="57"/>
      <c r="P40" s="57"/>
      <c r="Q40" s="57"/>
      <c r="R40" s="57"/>
      <c r="S40" s="57"/>
      <c r="T40" s="57"/>
      <c r="U40" s="58"/>
      <c r="V40" s="59"/>
      <c r="W40" s="57"/>
      <c r="X40" s="57"/>
    </row>
    <row r="41" spans="1:24" s="60" customFormat="1" ht="15" customHeight="1">
      <c r="B41" s="61" t="str">
        <f>CONCATENATE("NOTE: Table reads: Of all ",E48, " public school students without disabilities who received corporal punishment, ", G48," (",TEXT(H9,"0.0"),")% were American Indian or Alaska Native.")</f>
        <v>NOTE: Table reads: Of all 163 public school students without disabilities who received corporal punishment, 1-3 (1.2)% were American Indian or Alaska Native.</v>
      </c>
      <c r="C41" s="33"/>
      <c r="D41" s="33"/>
      <c r="E41" s="58"/>
      <c r="F41" s="58"/>
      <c r="G41" s="33"/>
      <c r="H41" s="33"/>
      <c r="I41" s="33"/>
      <c r="J41" s="33"/>
      <c r="K41" s="33"/>
      <c r="L41" s="33"/>
      <c r="M41" s="33"/>
      <c r="N41" s="33"/>
      <c r="O41" s="33"/>
      <c r="P41" s="33"/>
      <c r="Q41" s="65"/>
      <c r="R41" s="66"/>
      <c r="S41" s="33"/>
      <c r="T41" s="33"/>
      <c r="U41" s="66"/>
      <c r="V41" s="66"/>
    </row>
    <row r="42" spans="1:24" s="6" customFormat="1" ht="15" customHeight="1">
      <c r="A42" s="60"/>
      <c r="B42" s="61" t="s">
        <v>38</v>
      </c>
      <c r="D42" s="61"/>
      <c r="E42" s="58"/>
      <c r="F42" s="58"/>
      <c r="G42" s="58"/>
      <c r="H42" s="58"/>
      <c r="I42" s="58"/>
      <c r="J42" s="58"/>
      <c r="K42" s="57"/>
      <c r="L42" s="57"/>
      <c r="M42" s="57"/>
      <c r="N42" s="57"/>
      <c r="O42" s="57"/>
      <c r="P42" s="57"/>
      <c r="Q42" s="57"/>
      <c r="R42" s="57"/>
      <c r="S42" s="57"/>
      <c r="T42" s="57"/>
      <c r="U42" s="57"/>
      <c r="V42" s="57"/>
      <c r="W42" s="57"/>
      <c r="X42" s="57"/>
    </row>
    <row r="43" spans="1:24" s="64" customFormat="1" ht="14" customHeight="1">
      <c r="A43" s="60"/>
      <c r="B43" s="59" t="s">
        <v>45</v>
      </c>
      <c r="C43" s="6"/>
      <c r="D43" s="6"/>
      <c r="E43" s="62"/>
      <c r="F43" s="62"/>
      <c r="G43" s="62"/>
      <c r="H43" s="62"/>
      <c r="I43" s="62"/>
      <c r="J43" s="62"/>
      <c r="K43" s="63"/>
      <c r="L43" s="63"/>
      <c r="M43" s="63"/>
      <c r="N43" s="63"/>
      <c r="O43" s="63"/>
      <c r="P43" s="63"/>
      <c r="Q43" s="63"/>
      <c r="R43" s="63"/>
      <c r="S43" s="63"/>
      <c r="T43" s="63"/>
      <c r="U43" s="63"/>
      <c r="V43" s="63"/>
      <c r="W43" s="63"/>
      <c r="X43" s="63"/>
    </row>
    <row r="44" spans="1:24" s="60" customFormat="1" ht="15" customHeight="1">
      <c r="B44" s="29"/>
      <c r="C44" s="6"/>
      <c r="D44" s="6"/>
      <c r="E44" s="58"/>
      <c r="F44" s="58"/>
      <c r="G44" s="33"/>
      <c r="H44" s="33"/>
      <c r="I44" s="33"/>
      <c r="J44" s="33"/>
      <c r="K44" s="33"/>
      <c r="L44" s="33"/>
      <c r="M44" s="33"/>
      <c r="N44" s="33"/>
      <c r="O44" s="33"/>
      <c r="P44" s="33"/>
      <c r="Q44" s="33"/>
      <c r="R44" s="33"/>
      <c r="S44" s="33"/>
      <c r="T44" s="33"/>
      <c r="U44" s="65"/>
      <c r="V44" s="66"/>
      <c r="W44" s="33"/>
      <c r="X44" s="33"/>
    </row>
    <row r="48" spans="1:24" s="112" customFormat="1">
      <c r="E48" s="112" t="str">
        <f>IF(ISTEXT(E9),LEFT(E9,3),TEXT(E9,"#,##0"))</f>
        <v>163</v>
      </c>
      <c r="G48" s="112" t="str">
        <f>IF(ISTEXT(G9),LEFT(G9,3),TEXT(G9,"#,##0"))</f>
        <v>1-3</v>
      </c>
      <c r="I48" s="112" t="str">
        <f>IF(ISTEXT(I9),LEFT(I9,3),TEXT(I9,"#,##0"))</f>
        <v>1-3</v>
      </c>
      <c r="K48" s="112" t="str">
        <f>IF(ISTEXT(K9),LEFT(K9,3),TEXT(K9,"#,##0"))</f>
        <v>6</v>
      </c>
      <c r="M48" s="112" t="str">
        <f>IF(ISTEXT(M9),LEFT(M9,3),TEXT(M9,"#,##0"))</f>
        <v>24</v>
      </c>
    </row>
    <row r="49" s="161" customFormat="1"/>
    <row r="50" s="161" customFormat="1"/>
    <row r="51" s="161" customFormat="1"/>
    <row r="52" s="161" customFormat="1"/>
    <row r="53" s="161" customFormat="1"/>
    <row r="54" s="161" customFormat="1"/>
    <row r="55" s="161" customFormat="1"/>
    <row r="56" s="161" customFormat="1"/>
  </sheetData>
  <mergeCells count="16">
    <mergeCell ref="B7:B39"/>
    <mergeCell ref="W4:W5"/>
    <mergeCell ref="X4:X5"/>
    <mergeCell ref="G5:H5"/>
    <mergeCell ref="I5:J5"/>
    <mergeCell ref="K5:L5"/>
    <mergeCell ref="M5:N5"/>
    <mergeCell ref="O5:P5"/>
    <mergeCell ref="Q5:R5"/>
    <mergeCell ref="S5:T5"/>
    <mergeCell ref="B4:B6"/>
    <mergeCell ref="C4:C5"/>
    <mergeCell ref="D4:D5"/>
    <mergeCell ref="E4:F5"/>
    <mergeCell ref="G4:T4"/>
    <mergeCell ref="U4:V5"/>
  </mergeCells>
  <printOptions horizontalCentered="1"/>
  <pageMargins left="0.5" right="0.5" top="0.75" bottom="0.75" header="0.3" footer="0.3"/>
  <pageSetup paperSize="3" scale="73"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enableFormatConditionsCalculation="0">
    <pageSetUpPr fitToPage="1"/>
  </sheetPr>
  <dimension ref="A1:AB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8"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28" s="39" customFormat="1" ht="15" customHeight="1">
      <c r="A2" s="34"/>
      <c r="B2" s="35" t="str">
        <f>CONCATENATE("Number and percentage of public school students with and without disabilities receiving ",LOWER(A7), " by gender and race/ethnicity, for state: School Year 2011-12")</f>
        <v>Number and percentage of public school students with and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8" s="44" customFormat="1" ht="15" customHeight="1" thickBot="1">
      <c r="A3" s="28"/>
      <c r="B3" s="40"/>
      <c r="C3" s="40"/>
      <c r="D3" s="40"/>
      <c r="E3" s="41"/>
      <c r="F3" s="41"/>
      <c r="G3" s="42"/>
      <c r="H3" s="42"/>
      <c r="I3" s="42"/>
      <c r="J3" s="42"/>
      <c r="K3" s="42"/>
      <c r="L3" s="42"/>
      <c r="M3" s="42"/>
      <c r="N3" s="42"/>
      <c r="O3" s="42"/>
      <c r="P3" s="42"/>
      <c r="Q3" s="42"/>
      <c r="R3" s="42"/>
      <c r="S3" s="42"/>
      <c r="T3" s="42"/>
      <c r="U3" s="42"/>
      <c r="V3" s="42"/>
      <c r="W3" s="42"/>
      <c r="X3" s="42"/>
      <c r="Y3" s="42"/>
      <c r="Z3" s="43"/>
      <c r="AA3" s="42"/>
      <c r="AB3" s="42"/>
    </row>
    <row r="4" spans="1:28" s="46" customFormat="1" ht="25" customHeight="1">
      <c r="A4" s="45"/>
      <c r="B4" s="175"/>
      <c r="C4" s="177" t="s">
        <v>17</v>
      </c>
      <c r="D4" s="179" t="s">
        <v>0</v>
      </c>
      <c r="E4" s="181" t="s">
        <v>18</v>
      </c>
      <c r="F4" s="182"/>
      <c r="G4" s="181" t="s">
        <v>19</v>
      </c>
      <c r="H4" s="182"/>
      <c r="I4" s="181" t="s">
        <v>20</v>
      </c>
      <c r="J4" s="182"/>
      <c r="K4" s="186" t="s">
        <v>21</v>
      </c>
      <c r="L4" s="187"/>
      <c r="M4" s="187"/>
      <c r="N4" s="187"/>
      <c r="O4" s="187"/>
      <c r="P4" s="187"/>
      <c r="Q4" s="187"/>
      <c r="R4" s="187"/>
      <c r="S4" s="187"/>
      <c r="T4" s="187"/>
      <c r="U4" s="187"/>
      <c r="V4" s="187"/>
      <c r="W4" s="187"/>
      <c r="X4" s="188"/>
      <c r="Y4" s="181" t="s">
        <v>22</v>
      </c>
      <c r="Z4" s="182"/>
      <c r="AA4" s="167" t="s">
        <v>23</v>
      </c>
      <c r="AB4" s="169" t="s">
        <v>24</v>
      </c>
    </row>
    <row r="5" spans="1:28" s="46" customFormat="1" ht="25" customHeight="1">
      <c r="A5" s="45"/>
      <c r="B5" s="175"/>
      <c r="C5" s="178"/>
      <c r="D5" s="180"/>
      <c r="E5" s="183"/>
      <c r="F5" s="184"/>
      <c r="G5" s="183"/>
      <c r="H5" s="184"/>
      <c r="I5" s="183"/>
      <c r="J5" s="184"/>
      <c r="K5" s="163" t="s">
        <v>25</v>
      </c>
      <c r="L5" s="164"/>
      <c r="M5" s="165" t="s">
        <v>26</v>
      </c>
      <c r="N5" s="164"/>
      <c r="O5" s="166" t="s">
        <v>27</v>
      </c>
      <c r="P5" s="164"/>
      <c r="Q5" s="166" t="s">
        <v>28</v>
      </c>
      <c r="R5" s="164"/>
      <c r="S5" s="166" t="s">
        <v>29</v>
      </c>
      <c r="T5" s="164"/>
      <c r="U5" s="166" t="s">
        <v>30</v>
      </c>
      <c r="V5" s="164"/>
      <c r="W5" s="166" t="s">
        <v>31</v>
      </c>
      <c r="X5" s="185"/>
      <c r="Y5" s="183"/>
      <c r="Z5" s="184"/>
      <c r="AA5" s="168"/>
      <c r="AB5" s="189"/>
    </row>
    <row r="6" spans="1:28" s="46" customFormat="1" ht="15" customHeight="1" thickBot="1">
      <c r="A6" s="45"/>
      <c r="B6" s="176"/>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row>
    <row r="7" spans="1:28" s="6" customFormat="1" ht="15" customHeight="1">
      <c r="A7" s="1" t="s">
        <v>1</v>
      </c>
      <c r="B7" s="172" t="s">
        <v>16</v>
      </c>
      <c r="C7" s="2"/>
      <c r="D7" s="3" t="s">
        <v>2</v>
      </c>
      <c r="E7" s="67">
        <v>161</v>
      </c>
      <c r="F7" s="68">
        <v>71.5555555555556</v>
      </c>
      <c r="G7" s="67">
        <v>0</v>
      </c>
      <c r="H7" s="68">
        <v>0</v>
      </c>
      <c r="I7" s="67">
        <v>161</v>
      </c>
      <c r="J7" s="68">
        <v>71.5555555555556</v>
      </c>
      <c r="K7" s="69">
        <v>4</v>
      </c>
      <c r="L7" s="70">
        <v>1.7777777777777799</v>
      </c>
      <c r="M7" s="98" t="s">
        <v>40</v>
      </c>
      <c r="N7" s="70">
        <v>0.88888888888888895</v>
      </c>
      <c r="O7" s="71">
        <v>6</v>
      </c>
      <c r="P7" s="70">
        <v>2.6666666666666701</v>
      </c>
      <c r="Q7" s="71">
        <v>16</v>
      </c>
      <c r="R7" s="70">
        <v>7.1111111111111098</v>
      </c>
      <c r="S7" s="71">
        <v>133</v>
      </c>
      <c r="T7" s="70">
        <v>59.1111111111111</v>
      </c>
      <c r="U7" s="71">
        <v>0</v>
      </c>
      <c r="V7" s="70">
        <v>0</v>
      </c>
      <c r="W7" s="72">
        <v>0</v>
      </c>
      <c r="X7" s="68">
        <v>0</v>
      </c>
      <c r="Y7" s="111" t="s">
        <v>40</v>
      </c>
      <c r="Z7" s="73">
        <v>0.88888888888888895</v>
      </c>
      <c r="AA7" s="4">
        <v>2077</v>
      </c>
      <c r="AB7" s="5">
        <v>99.085219065960501</v>
      </c>
    </row>
    <row r="8" spans="1:28" s="6" customFormat="1" ht="15" customHeight="1">
      <c r="A8" s="1" t="s">
        <v>1</v>
      </c>
      <c r="B8" s="173" t="s">
        <v>16</v>
      </c>
      <c r="C8" s="7" t="s">
        <v>3</v>
      </c>
      <c r="D8" s="8" t="s">
        <v>4</v>
      </c>
      <c r="E8" s="69">
        <v>64</v>
      </c>
      <c r="F8" s="68">
        <v>28.4444444444444</v>
      </c>
      <c r="G8" s="69">
        <v>0</v>
      </c>
      <c r="H8" s="68">
        <v>0</v>
      </c>
      <c r="I8" s="69">
        <v>64</v>
      </c>
      <c r="J8" s="68">
        <v>28.4444444444444</v>
      </c>
      <c r="K8" s="107" t="s">
        <v>40</v>
      </c>
      <c r="L8" s="70">
        <v>0.88888888888888895</v>
      </c>
      <c r="M8" s="71">
        <v>0</v>
      </c>
      <c r="N8" s="70">
        <v>0</v>
      </c>
      <c r="O8" s="98" t="s">
        <v>40</v>
      </c>
      <c r="P8" s="70">
        <v>0.88888888888888895</v>
      </c>
      <c r="Q8" s="71">
        <v>10</v>
      </c>
      <c r="R8" s="70">
        <v>4.4444444444444402</v>
      </c>
      <c r="S8" s="71">
        <v>50</v>
      </c>
      <c r="T8" s="70">
        <v>22.2222222222222</v>
      </c>
      <c r="U8" s="71">
        <v>0</v>
      </c>
      <c r="V8" s="70">
        <v>0</v>
      </c>
      <c r="W8" s="72">
        <v>0</v>
      </c>
      <c r="X8" s="68">
        <v>0</v>
      </c>
      <c r="Y8" s="69">
        <v>0</v>
      </c>
      <c r="Z8" s="73">
        <v>0</v>
      </c>
      <c r="AA8" s="4">
        <v>2077</v>
      </c>
      <c r="AB8" s="5">
        <v>99.085219065960501</v>
      </c>
    </row>
    <row r="9" spans="1:28" s="6" customFormat="1" ht="15" customHeight="1">
      <c r="A9" s="1" t="s">
        <v>1</v>
      </c>
      <c r="B9" s="173" t="s">
        <v>16</v>
      </c>
      <c r="C9" s="9"/>
      <c r="D9" s="10" t="s">
        <v>5</v>
      </c>
      <c r="E9" s="74">
        <v>225</v>
      </c>
      <c r="F9" s="75">
        <v>100</v>
      </c>
      <c r="G9" s="74">
        <v>0</v>
      </c>
      <c r="H9" s="75">
        <v>0</v>
      </c>
      <c r="I9" s="74">
        <v>225</v>
      </c>
      <c r="J9" s="75">
        <v>100</v>
      </c>
      <c r="K9" s="74">
        <v>6</v>
      </c>
      <c r="L9" s="76">
        <v>2.6666666666666701</v>
      </c>
      <c r="M9" s="100" t="s">
        <v>40</v>
      </c>
      <c r="N9" s="76">
        <v>0.88888888888888895</v>
      </c>
      <c r="O9" s="77">
        <v>8</v>
      </c>
      <c r="P9" s="76">
        <v>3.5555555555555598</v>
      </c>
      <c r="Q9" s="77">
        <v>26</v>
      </c>
      <c r="R9" s="76">
        <v>11.5555555555556</v>
      </c>
      <c r="S9" s="77">
        <v>183</v>
      </c>
      <c r="T9" s="76">
        <v>81.3333333333333</v>
      </c>
      <c r="U9" s="77">
        <v>0</v>
      </c>
      <c r="V9" s="76">
        <v>0</v>
      </c>
      <c r="W9" s="78">
        <v>0</v>
      </c>
      <c r="X9" s="75">
        <v>0</v>
      </c>
      <c r="Y9" s="108" t="s">
        <v>40</v>
      </c>
      <c r="Z9" s="79">
        <v>0.88888888888888895</v>
      </c>
      <c r="AA9" s="11">
        <v>2077</v>
      </c>
      <c r="AB9" s="12">
        <v>99.085219065960501</v>
      </c>
    </row>
    <row r="10" spans="1:28" s="6" customFormat="1" ht="15" customHeight="1">
      <c r="A10" s="1" t="s">
        <v>1</v>
      </c>
      <c r="B10" s="173" t="s">
        <v>16</v>
      </c>
      <c r="C10" s="13"/>
      <c r="D10" s="14" t="s">
        <v>2</v>
      </c>
      <c r="E10" s="80">
        <v>21849</v>
      </c>
      <c r="F10" s="81">
        <v>70.589945722408899</v>
      </c>
      <c r="G10" s="80">
        <v>114</v>
      </c>
      <c r="H10" s="81">
        <v>0.36831222538123498</v>
      </c>
      <c r="I10" s="80">
        <v>21735</v>
      </c>
      <c r="J10" s="81">
        <v>70.221633497027696</v>
      </c>
      <c r="K10" s="80">
        <v>890</v>
      </c>
      <c r="L10" s="82">
        <v>2.8889538091992102</v>
      </c>
      <c r="M10" s="83">
        <v>585</v>
      </c>
      <c r="N10" s="82">
        <v>1.8989190768331901</v>
      </c>
      <c r="O10" s="83">
        <v>2014</v>
      </c>
      <c r="P10" s="82">
        <v>6.5374752491316901</v>
      </c>
      <c r="Q10" s="83">
        <v>5189</v>
      </c>
      <c r="R10" s="82">
        <v>16.8435745122862</v>
      </c>
      <c r="S10" s="83">
        <v>12507</v>
      </c>
      <c r="T10" s="82">
        <v>40.597916058038798</v>
      </c>
      <c r="U10" s="83">
        <v>25</v>
      </c>
      <c r="V10" s="82">
        <v>8.1150387898854204E-2</v>
      </c>
      <c r="W10" s="84">
        <v>525</v>
      </c>
      <c r="X10" s="81">
        <v>1.7041581458759401</v>
      </c>
      <c r="Y10" s="80">
        <v>1541</v>
      </c>
      <c r="Z10" s="85">
        <v>4.9786766606358199</v>
      </c>
      <c r="AA10" s="15">
        <v>2077</v>
      </c>
      <c r="AB10" s="16">
        <v>99.085219065960501</v>
      </c>
    </row>
    <row r="11" spans="1:28" s="6" customFormat="1" ht="15" customHeight="1">
      <c r="A11" s="1" t="s">
        <v>1</v>
      </c>
      <c r="B11" s="173" t="s">
        <v>16</v>
      </c>
      <c r="C11" s="13" t="s">
        <v>6</v>
      </c>
      <c r="D11" s="17" t="s">
        <v>4</v>
      </c>
      <c r="E11" s="80">
        <v>9103</v>
      </c>
      <c r="F11" s="81">
        <v>29.410054277591101</v>
      </c>
      <c r="G11" s="80">
        <v>31</v>
      </c>
      <c r="H11" s="81">
        <v>0.10015507883173901</v>
      </c>
      <c r="I11" s="80">
        <v>9072</v>
      </c>
      <c r="J11" s="81">
        <v>29.3098991987594</v>
      </c>
      <c r="K11" s="80">
        <v>491</v>
      </c>
      <c r="L11" s="82">
        <v>1.5937936183335</v>
      </c>
      <c r="M11" s="83">
        <v>229</v>
      </c>
      <c r="N11" s="82">
        <v>0.74333755315350403</v>
      </c>
      <c r="O11" s="83">
        <v>879</v>
      </c>
      <c r="P11" s="82">
        <v>2.85324763852371</v>
      </c>
      <c r="Q11" s="83">
        <v>2843</v>
      </c>
      <c r="R11" s="82">
        <v>9.2284221118576895</v>
      </c>
      <c r="S11" s="83">
        <v>4351</v>
      </c>
      <c r="T11" s="82">
        <v>14.123413509916601</v>
      </c>
      <c r="U11" s="83">
        <v>4</v>
      </c>
      <c r="V11" s="82">
        <v>1.29840620638167E-2</v>
      </c>
      <c r="W11" s="84">
        <v>275</v>
      </c>
      <c r="X11" s="81">
        <v>0.89265426688739602</v>
      </c>
      <c r="Y11" s="80">
        <v>648</v>
      </c>
      <c r="Z11" s="85">
        <v>2.0935642284828102</v>
      </c>
      <c r="AA11" s="15">
        <v>2077</v>
      </c>
      <c r="AB11" s="16">
        <v>99.085219065960501</v>
      </c>
    </row>
    <row r="12" spans="1:28" s="6" customFormat="1" ht="15" customHeight="1">
      <c r="A12" s="1" t="s">
        <v>1</v>
      </c>
      <c r="B12" s="173" t="s">
        <v>16</v>
      </c>
      <c r="C12" s="18"/>
      <c r="D12" s="19" t="s">
        <v>5</v>
      </c>
      <c r="E12" s="86">
        <v>30952</v>
      </c>
      <c r="F12" s="87">
        <v>100</v>
      </c>
      <c r="G12" s="86">
        <v>145</v>
      </c>
      <c r="H12" s="87">
        <v>0.468467304212975</v>
      </c>
      <c r="I12" s="86">
        <v>30807</v>
      </c>
      <c r="J12" s="87">
        <v>99.531532695787007</v>
      </c>
      <c r="K12" s="86">
        <v>1381</v>
      </c>
      <c r="L12" s="88">
        <v>4.4827474275326997</v>
      </c>
      <c r="M12" s="89">
        <v>814</v>
      </c>
      <c r="N12" s="88">
        <v>2.6422566299866901</v>
      </c>
      <c r="O12" s="89">
        <v>2893</v>
      </c>
      <c r="P12" s="88">
        <v>9.3907228876554001</v>
      </c>
      <c r="Q12" s="89">
        <v>8032</v>
      </c>
      <c r="R12" s="88">
        <v>26.0719966241439</v>
      </c>
      <c r="S12" s="89">
        <v>16858</v>
      </c>
      <c r="T12" s="88">
        <v>54.721329567955301</v>
      </c>
      <c r="U12" s="89">
        <v>29</v>
      </c>
      <c r="V12" s="88">
        <v>9.4134449962670799E-2</v>
      </c>
      <c r="W12" s="90">
        <v>800</v>
      </c>
      <c r="X12" s="87">
        <v>2.5968124127633301</v>
      </c>
      <c r="Y12" s="86">
        <v>2189</v>
      </c>
      <c r="Z12" s="91">
        <v>7.0722408891186399</v>
      </c>
      <c r="AA12" s="20">
        <v>2077</v>
      </c>
      <c r="AB12" s="21">
        <v>99.085219065960501</v>
      </c>
    </row>
    <row r="13" spans="1:28" s="6" customFormat="1" ht="15" customHeight="1">
      <c r="A13" s="1" t="s">
        <v>1</v>
      </c>
      <c r="B13" s="173" t="s">
        <v>16</v>
      </c>
      <c r="C13" s="7"/>
      <c r="D13" s="8" t="s">
        <v>2</v>
      </c>
      <c r="E13" s="69">
        <v>14015</v>
      </c>
      <c r="F13" s="68">
        <v>70.576090240708993</v>
      </c>
      <c r="G13" s="69">
        <v>70</v>
      </c>
      <c r="H13" s="68">
        <v>0.35250276966461902</v>
      </c>
      <c r="I13" s="69">
        <v>13945</v>
      </c>
      <c r="J13" s="68">
        <v>70.223587471044397</v>
      </c>
      <c r="K13" s="69">
        <v>614</v>
      </c>
      <c r="L13" s="70">
        <v>3.1058728312003598</v>
      </c>
      <c r="M13" s="71">
        <v>441</v>
      </c>
      <c r="N13" s="70">
        <v>2.2307653396732299</v>
      </c>
      <c r="O13" s="71">
        <v>1343</v>
      </c>
      <c r="P13" s="70">
        <v>6.7934645151499797</v>
      </c>
      <c r="Q13" s="71">
        <v>4168</v>
      </c>
      <c r="R13" s="70">
        <v>21.083514593555599</v>
      </c>
      <c r="S13" s="71">
        <v>7051</v>
      </c>
      <c r="T13" s="70">
        <v>35.666953310738997</v>
      </c>
      <c r="U13" s="71">
        <v>10</v>
      </c>
      <c r="V13" s="70">
        <v>5.05842480651525E-2</v>
      </c>
      <c r="W13" s="72">
        <v>318</v>
      </c>
      <c r="X13" s="68">
        <v>1.60857908847185</v>
      </c>
      <c r="Y13" s="69">
        <v>969</v>
      </c>
      <c r="Z13" s="73">
        <v>4.8796454829287903</v>
      </c>
      <c r="AA13" s="4">
        <v>2077</v>
      </c>
      <c r="AB13" s="5">
        <v>99.085219065960501</v>
      </c>
    </row>
    <row r="14" spans="1:28" s="6" customFormat="1" ht="15" customHeight="1">
      <c r="A14" s="1" t="s">
        <v>1</v>
      </c>
      <c r="B14" s="173" t="s">
        <v>16</v>
      </c>
      <c r="C14" s="7" t="s">
        <v>7</v>
      </c>
      <c r="D14" s="22" t="s">
        <v>4</v>
      </c>
      <c r="E14" s="69">
        <v>5843</v>
      </c>
      <c r="F14" s="68">
        <v>29.423909759291</v>
      </c>
      <c r="G14" s="69">
        <v>19</v>
      </c>
      <c r="H14" s="68">
        <v>9.5679323194682198E-2</v>
      </c>
      <c r="I14" s="69">
        <v>5824</v>
      </c>
      <c r="J14" s="68">
        <v>29.328230436096302</v>
      </c>
      <c r="K14" s="69">
        <v>342</v>
      </c>
      <c r="L14" s="70">
        <v>1.72998128382822</v>
      </c>
      <c r="M14" s="71">
        <v>151</v>
      </c>
      <c r="N14" s="70">
        <v>0.76382214578380303</v>
      </c>
      <c r="O14" s="71">
        <v>606</v>
      </c>
      <c r="P14" s="70">
        <v>3.0654054327482401</v>
      </c>
      <c r="Q14" s="71">
        <v>2281</v>
      </c>
      <c r="R14" s="70">
        <v>11.5382669836613</v>
      </c>
      <c r="S14" s="71">
        <v>2260</v>
      </c>
      <c r="T14" s="70">
        <v>11.4320400627245</v>
      </c>
      <c r="U14" s="98" t="s">
        <v>40</v>
      </c>
      <c r="V14" s="70">
        <v>1.01168496130305E-2</v>
      </c>
      <c r="W14" s="72">
        <v>182</v>
      </c>
      <c r="X14" s="68">
        <v>0.92063331478577604</v>
      </c>
      <c r="Y14" s="69">
        <v>336</v>
      </c>
      <c r="Z14" s="73">
        <v>1.69201329439017</v>
      </c>
      <c r="AA14" s="4">
        <v>2077</v>
      </c>
      <c r="AB14" s="5">
        <v>99.085219065960501</v>
      </c>
    </row>
    <row r="15" spans="1:28" s="6" customFormat="1" ht="15" customHeight="1">
      <c r="A15" s="1" t="s">
        <v>1</v>
      </c>
      <c r="B15" s="173" t="s">
        <v>16</v>
      </c>
      <c r="C15" s="9"/>
      <c r="D15" s="10" t="s">
        <v>5</v>
      </c>
      <c r="E15" s="74">
        <v>19858</v>
      </c>
      <c r="F15" s="75">
        <v>100</v>
      </c>
      <c r="G15" s="74">
        <v>89</v>
      </c>
      <c r="H15" s="75">
        <v>0.448182092859301</v>
      </c>
      <c r="I15" s="74">
        <v>19769</v>
      </c>
      <c r="J15" s="75">
        <v>99.551817907140702</v>
      </c>
      <c r="K15" s="74">
        <v>956</v>
      </c>
      <c r="L15" s="76">
        <v>4.8358541150285799</v>
      </c>
      <c r="M15" s="77">
        <v>592</v>
      </c>
      <c r="N15" s="76">
        <v>2.9945874854570298</v>
      </c>
      <c r="O15" s="77">
        <v>1949</v>
      </c>
      <c r="P15" s="76">
        <v>9.8588699478982207</v>
      </c>
      <c r="Q15" s="77">
        <v>6449</v>
      </c>
      <c r="R15" s="76">
        <v>32.6217815772169</v>
      </c>
      <c r="S15" s="77">
        <v>9311</v>
      </c>
      <c r="T15" s="76">
        <v>47.0989933734635</v>
      </c>
      <c r="U15" s="77">
        <v>12</v>
      </c>
      <c r="V15" s="76">
        <v>6.0701097678182998E-2</v>
      </c>
      <c r="W15" s="78">
        <v>500</v>
      </c>
      <c r="X15" s="75">
        <v>2.5292124032576302</v>
      </c>
      <c r="Y15" s="74">
        <v>1305</v>
      </c>
      <c r="Z15" s="79">
        <v>6.5716587773189703</v>
      </c>
      <c r="AA15" s="11">
        <v>2077</v>
      </c>
      <c r="AB15" s="12">
        <v>99.085219065960501</v>
      </c>
    </row>
    <row r="16" spans="1:28" s="6" customFormat="1" ht="15" customHeight="1">
      <c r="A16" s="1" t="s">
        <v>1</v>
      </c>
      <c r="B16" s="173" t="s">
        <v>16</v>
      </c>
      <c r="C16" s="13"/>
      <c r="D16" s="14" t="s">
        <v>2</v>
      </c>
      <c r="E16" s="80">
        <v>8795</v>
      </c>
      <c r="F16" s="81">
        <v>73.133211375353397</v>
      </c>
      <c r="G16" s="80">
        <v>21</v>
      </c>
      <c r="H16" s="81">
        <v>0.17462165308498301</v>
      </c>
      <c r="I16" s="80">
        <v>8774</v>
      </c>
      <c r="J16" s="81">
        <v>72.9585897222684</v>
      </c>
      <c r="K16" s="80">
        <v>493</v>
      </c>
      <c r="L16" s="82">
        <v>4.1073065067066601</v>
      </c>
      <c r="M16" s="83">
        <v>251</v>
      </c>
      <c r="N16" s="82">
        <v>2.0911438806964902</v>
      </c>
      <c r="O16" s="83">
        <v>754</v>
      </c>
      <c r="P16" s="82">
        <v>6.2817628926101801</v>
      </c>
      <c r="Q16" s="83">
        <v>3411</v>
      </c>
      <c r="R16" s="82">
        <v>28.4178955261185</v>
      </c>
      <c r="S16" s="83">
        <v>3678</v>
      </c>
      <c r="T16" s="82">
        <v>30.6423394151462</v>
      </c>
      <c r="U16" s="103" t="s">
        <v>40</v>
      </c>
      <c r="V16" s="82">
        <v>1.6662501041406302E-2</v>
      </c>
      <c r="W16" s="84">
        <v>185</v>
      </c>
      <c r="X16" s="81">
        <v>1.5412813463300801</v>
      </c>
      <c r="Y16" s="80">
        <v>520</v>
      </c>
      <c r="Z16" s="85">
        <v>4.3239647430567096</v>
      </c>
      <c r="AA16" s="15">
        <v>2077</v>
      </c>
      <c r="AB16" s="16">
        <v>99.085219065960501</v>
      </c>
    </row>
    <row r="17" spans="1:28" s="6" customFormat="1" ht="15" customHeight="1">
      <c r="A17" s="1" t="s">
        <v>1</v>
      </c>
      <c r="B17" s="173" t="s">
        <v>16</v>
      </c>
      <c r="C17" s="13" t="s">
        <v>8</v>
      </c>
      <c r="D17" s="17" t="s">
        <v>4</v>
      </c>
      <c r="E17" s="80">
        <v>3231</v>
      </c>
      <c r="F17" s="81">
        <v>26.866788624646599</v>
      </c>
      <c r="G17" s="102" t="s">
        <v>40</v>
      </c>
      <c r="H17" s="81">
        <v>1.6630633627141199E-2</v>
      </c>
      <c r="I17" s="80">
        <v>3229</v>
      </c>
      <c r="J17" s="81">
        <v>26.850157991019501</v>
      </c>
      <c r="K17" s="80">
        <v>261</v>
      </c>
      <c r="L17" s="82">
        <v>2.17445638590352</v>
      </c>
      <c r="M17" s="83">
        <v>71</v>
      </c>
      <c r="N17" s="82">
        <v>0.59151878696992399</v>
      </c>
      <c r="O17" s="83">
        <v>257</v>
      </c>
      <c r="P17" s="82">
        <v>2.14113138382071</v>
      </c>
      <c r="Q17" s="83">
        <v>1512</v>
      </c>
      <c r="R17" s="82">
        <v>12.5968507873032</v>
      </c>
      <c r="S17" s="83">
        <v>1033</v>
      </c>
      <c r="T17" s="82">
        <v>8.60618178788636</v>
      </c>
      <c r="U17" s="83">
        <v>4</v>
      </c>
      <c r="V17" s="82">
        <v>3.3325002082812603E-2</v>
      </c>
      <c r="W17" s="84">
        <v>91</v>
      </c>
      <c r="X17" s="81">
        <v>0.75814379738398696</v>
      </c>
      <c r="Y17" s="80">
        <v>178</v>
      </c>
      <c r="Z17" s="85">
        <v>1.4801263928155699</v>
      </c>
      <c r="AA17" s="15">
        <v>2077</v>
      </c>
      <c r="AB17" s="16">
        <v>99.085219065960501</v>
      </c>
    </row>
    <row r="18" spans="1:28" s="6" customFormat="1" ht="15" customHeight="1">
      <c r="A18" s="1" t="s">
        <v>1</v>
      </c>
      <c r="B18" s="173" t="s">
        <v>16</v>
      </c>
      <c r="C18" s="18"/>
      <c r="D18" s="19" t="s">
        <v>5</v>
      </c>
      <c r="E18" s="86">
        <v>12026</v>
      </c>
      <c r="F18" s="87">
        <v>100</v>
      </c>
      <c r="G18" s="86">
        <v>23</v>
      </c>
      <c r="H18" s="87">
        <v>0.19125228671212399</v>
      </c>
      <c r="I18" s="86">
        <v>12003</v>
      </c>
      <c r="J18" s="87">
        <v>99.8087477132879</v>
      </c>
      <c r="K18" s="86">
        <v>754</v>
      </c>
      <c r="L18" s="88">
        <v>6.2817628926101801</v>
      </c>
      <c r="M18" s="89">
        <v>322</v>
      </c>
      <c r="N18" s="88">
        <v>2.68266266766642</v>
      </c>
      <c r="O18" s="89">
        <v>1011</v>
      </c>
      <c r="P18" s="88">
        <v>8.4228942764308901</v>
      </c>
      <c r="Q18" s="89">
        <v>4923</v>
      </c>
      <c r="R18" s="88">
        <v>41.014746313421597</v>
      </c>
      <c r="S18" s="89">
        <v>4711</v>
      </c>
      <c r="T18" s="88">
        <v>39.248521203032603</v>
      </c>
      <c r="U18" s="89">
        <v>6</v>
      </c>
      <c r="V18" s="88">
        <v>4.9987503124218902E-2</v>
      </c>
      <c r="W18" s="90">
        <v>276</v>
      </c>
      <c r="X18" s="87">
        <v>2.2994251437140698</v>
      </c>
      <c r="Y18" s="86">
        <v>698</v>
      </c>
      <c r="Z18" s="91">
        <v>5.8040911358722802</v>
      </c>
      <c r="AA18" s="20">
        <v>2077</v>
      </c>
      <c r="AB18" s="21">
        <v>99.085219065960501</v>
      </c>
    </row>
    <row r="19" spans="1:28" s="6" customFormat="1" ht="15" customHeight="1">
      <c r="A19" s="1" t="s">
        <v>1</v>
      </c>
      <c r="B19" s="173" t="s">
        <v>16</v>
      </c>
      <c r="C19" s="7"/>
      <c r="D19" s="8" t="s">
        <v>2</v>
      </c>
      <c r="E19" s="69">
        <v>22801</v>
      </c>
      <c r="F19" s="68">
        <v>71.521329987452901</v>
      </c>
      <c r="G19" s="69">
        <v>92</v>
      </c>
      <c r="H19" s="68">
        <v>0.288582183186951</v>
      </c>
      <c r="I19" s="69">
        <v>22709</v>
      </c>
      <c r="J19" s="68">
        <v>71.232747804265998</v>
      </c>
      <c r="K19" s="69">
        <v>1107</v>
      </c>
      <c r="L19" s="70">
        <v>3.4847483237321799</v>
      </c>
      <c r="M19" s="71">
        <v>691</v>
      </c>
      <c r="N19" s="70">
        <v>2.1752132716340902</v>
      </c>
      <c r="O19" s="71">
        <v>2093</v>
      </c>
      <c r="P19" s="70">
        <v>6.5885982308685103</v>
      </c>
      <c r="Q19" s="71">
        <v>7589</v>
      </c>
      <c r="R19" s="70">
        <v>23.889570938395199</v>
      </c>
      <c r="S19" s="71">
        <v>10714</v>
      </c>
      <c r="T19" s="70">
        <v>33.726823433122398</v>
      </c>
      <c r="U19" s="71">
        <v>12</v>
      </c>
      <c r="V19" s="70">
        <v>3.7775049579752598E-2</v>
      </c>
      <c r="W19" s="72">
        <v>503</v>
      </c>
      <c r="X19" s="68">
        <v>1.5834041615512999</v>
      </c>
      <c r="Y19" s="69">
        <v>1490</v>
      </c>
      <c r="Z19" s="73">
        <v>4.67377666248432</v>
      </c>
      <c r="AA19" s="4">
        <v>2077</v>
      </c>
      <c r="AB19" s="5">
        <v>99.085219065960501</v>
      </c>
    </row>
    <row r="20" spans="1:28" s="6" customFormat="1" ht="15" customHeight="1">
      <c r="A20" s="1" t="s">
        <v>1</v>
      </c>
      <c r="B20" s="173" t="s">
        <v>16</v>
      </c>
      <c r="C20" s="7" t="s">
        <v>9</v>
      </c>
      <c r="D20" s="22" t="s">
        <v>4</v>
      </c>
      <c r="E20" s="69">
        <v>9079</v>
      </c>
      <c r="F20" s="68">
        <v>28.478670012547099</v>
      </c>
      <c r="G20" s="69">
        <v>21</v>
      </c>
      <c r="H20" s="68">
        <v>6.5872020075282298E-2</v>
      </c>
      <c r="I20" s="69">
        <v>9058</v>
      </c>
      <c r="J20" s="68">
        <v>28.412797992471798</v>
      </c>
      <c r="K20" s="69">
        <v>602</v>
      </c>
      <c r="L20" s="70">
        <v>1.8950483205842501</v>
      </c>
      <c r="M20" s="71">
        <v>222</v>
      </c>
      <c r="N20" s="70">
        <v>0.69883841722542295</v>
      </c>
      <c r="O20" s="71">
        <v>858</v>
      </c>
      <c r="P20" s="70">
        <v>2.7009160449523102</v>
      </c>
      <c r="Q20" s="71">
        <v>3804</v>
      </c>
      <c r="R20" s="70">
        <v>11.9746907167816</v>
      </c>
      <c r="S20" s="71">
        <v>3291</v>
      </c>
      <c r="T20" s="70">
        <v>10.3598073472471</v>
      </c>
      <c r="U20" s="71">
        <v>6</v>
      </c>
      <c r="V20" s="70">
        <v>1.8887524789876299E-2</v>
      </c>
      <c r="W20" s="72">
        <v>275</v>
      </c>
      <c r="X20" s="68">
        <v>0.865678219535996</v>
      </c>
      <c r="Y20" s="69">
        <v>523</v>
      </c>
      <c r="Z20" s="73">
        <v>1.6405269761606001</v>
      </c>
      <c r="AA20" s="4">
        <v>2077</v>
      </c>
      <c r="AB20" s="5">
        <v>99.085219065960501</v>
      </c>
    </row>
    <row r="21" spans="1:28" s="6" customFormat="1" ht="15" customHeight="1">
      <c r="A21" s="1" t="s">
        <v>1</v>
      </c>
      <c r="B21" s="173" t="s">
        <v>16</v>
      </c>
      <c r="C21" s="9"/>
      <c r="D21" s="10" t="s">
        <v>5</v>
      </c>
      <c r="E21" s="74">
        <v>31880</v>
      </c>
      <c r="F21" s="75">
        <v>100</v>
      </c>
      <c r="G21" s="74">
        <v>113</v>
      </c>
      <c r="H21" s="75">
        <v>0.35445420326223298</v>
      </c>
      <c r="I21" s="74">
        <v>31767</v>
      </c>
      <c r="J21" s="75">
        <v>99.645545796737807</v>
      </c>
      <c r="K21" s="74">
        <v>1709</v>
      </c>
      <c r="L21" s="76">
        <v>5.3797966443164302</v>
      </c>
      <c r="M21" s="77">
        <v>913</v>
      </c>
      <c r="N21" s="76">
        <v>2.87405168885951</v>
      </c>
      <c r="O21" s="77">
        <v>2951</v>
      </c>
      <c r="P21" s="76">
        <v>9.2895142758208191</v>
      </c>
      <c r="Q21" s="77">
        <v>11393</v>
      </c>
      <c r="R21" s="76">
        <v>35.864261655176797</v>
      </c>
      <c r="S21" s="77">
        <v>14005</v>
      </c>
      <c r="T21" s="76">
        <v>44.086630780369603</v>
      </c>
      <c r="U21" s="77">
        <v>18</v>
      </c>
      <c r="V21" s="76">
        <v>5.6662574369628897E-2</v>
      </c>
      <c r="W21" s="78">
        <v>778</v>
      </c>
      <c r="X21" s="75">
        <v>2.4490823810872899</v>
      </c>
      <c r="Y21" s="74">
        <v>2013</v>
      </c>
      <c r="Z21" s="79">
        <v>6.3143036386449198</v>
      </c>
      <c r="AA21" s="11">
        <v>2077</v>
      </c>
      <c r="AB21" s="12">
        <v>99.085219065960501</v>
      </c>
    </row>
    <row r="22" spans="1:28" s="6" customFormat="1" ht="15" customHeight="1">
      <c r="A22" s="1" t="s">
        <v>1</v>
      </c>
      <c r="B22" s="173" t="s">
        <v>16</v>
      </c>
      <c r="C22" s="13"/>
      <c r="D22" s="14" t="s">
        <v>2</v>
      </c>
      <c r="E22" s="80">
        <v>798</v>
      </c>
      <c r="F22" s="81">
        <v>58.163265306122398</v>
      </c>
      <c r="G22" s="80">
        <v>8</v>
      </c>
      <c r="H22" s="81">
        <v>0.58309037900874605</v>
      </c>
      <c r="I22" s="80">
        <v>790</v>
      </c>
      <c r="J22" s="81">
        <v>57.580174927113703</v>
      </c>
      <c r="K22" s="80">
        <v>24</v>
      </c>
      <c r="L22" s="82">
        <v>1.7595307917888601</v>
      </c>
      <c r="M22" s="83">
        <v>4</v>
      </c>
      <c r="N22" s="82">
        <v>0.29325513196480901</v>
      </c>
      <c r="O22" s="83">
        <v>46</v>
      </c>
      <c r="P22" s="82">
        <v>3.3724340175953098</v>
      </c>
      <c r="Q22" s="83">
        <v>478</v>
      </c>
      <c r="R22" s="82">
        <v>35.043988269794703</v>
      </c>
      <c r="S22" s="83">
        <v>234</v>
      </c>
      <c r="T22" s="82">
        <v>17.155425219941399</v>
      </c>
      <c r="U22" s="83">
        <v>0</v>
      </c>
      <c r="V22" s="82">
        <v>0</v>
      </c>
      <c r="W22" s="84">
        <v>4</v>
      </c>
      <c r="X22" s="81">
        <v>0.29325513196480901</v>
      </c>
      <c r="Y22" s="80">
        <v>24</v>
      </c>
      <c r="Z22" s="85">
        <v>1.7492711370262399</v>
      </c>
      <c r="AA22" s="15">
        <v>2077</v>
      </c>
      <c r="AB22" s="16">
        <v>99.085219065960501</v>
      </c>
    </row>
    <row r="23" spans="1:28" s="6" customFormat="1" ht="15" customHeight="1">
      <c r="A23" s="1" t="s">
        <v>1</v>
      </c>
      <c r="B23" s="173" t="s">
        <v>16</v>
      </c>
      <c r="C23" s="13" t="s">
        <v>10</v>
      </c>
      <c r="D23" s="17" t="s">
        <v>4</v>
      </c>
      <c r="E23" s="80">
        <v>574</v>
      </c>
      <c r="F23" s="81">
        <v>41.836734693877602</v>
      </c>
      <c r="G23" s="80">
        <v>0</v>
      </c>
      <c r="H23" s="81">
        <v>0</v>
      </c>
      <c r="I23" s="80">
        <v>574</v>
      </c>
      <c r="J23" s="81">
        <v>41.836734693877602</v>
      </c>
      <c r="K23" s="80">
        <v>27</v>
      </c>
      <c r="L23" s="82">
        <v>1.97947214076246</v>
      </c>
      <c r="M23" s="103" t="s">
        <v>40</v>
      </c>
      <c r="N23" s="82">
        <v>0.14662756598240501</v>
      </c>
      <c r="O23" s="83">
        <v>29</v>
      </c>
      <c r="P23" s="82">
        <v>2.1260997067448701</v>
      </c>
      <c r="Q23" s="83">
        <v>416</v>
      </c>
      <c r="R23" s="82">
        <v>30.498533724340199</v>
      </c>
      <c r="S23" s="83">
        <v>91</v>
      </c>
      <c r="T23" s="82">
        <v>6.6715542521994102</v>
      </c>
      <c r="U23" s="83">
        <v>0</v>
      </c>
      <c r="V23" s="82">
        <v>0</v>
      </c>
      <c r="W23" s="84">
        <v>9</v>
      </c>
      <c r="X23" s="81">
        <v>0.65982404692082097</v>
      </c>
      <c r="Y23" s="80">
        <v>8</v>
      </c>
      <c r="Z23" s="85">
        <v>0.58309037900874605</v>
      </c>
      <c r="AA23" s="15">
        <v>2077</v>
      </c>
      <c r="AB23" s="16">
        <v>99.085219065960501</v>
      </c>
    </row>
    <row r="24" spans="1:28" s="6" customFormat="1" ht="15" customHeight="1">
      <c r="A24" s="1" t="s">
        <v>1</v>
      </c>
      <c r="B24" s="173" t="s">
        <v>16</v>
      </c>
      <c r="C24" s="18"/>
      <c r="D24" s="19" t="s">
        <v>5</v>
      </c>
      <c r="E24" s="86">
        <v>1372</v>
      </c>
      <c r="F24" s="87">
        <v>100</v>
      </c>
      <c r="G24" s="86">
        <v>8</v>
      </c>
      <c r="H24" s="87">
        <v>0.58309037900874605</v>
      </c>
      <c r="I24" s="86">
        <v>1364</v>
      </c>
      <c r="J24" s="87">
        <v>99.416909620991206</v>
      </c>
      <c r="K24" s="86">
        <v>51</v>
      </c>
      <c r="L24" s="88">
        <v>3.7390029325513199</v>
      </c>
      <c r="M24" s="89">
        <v>6</v>
      </c>
      <c r="N24" s="88">
        <v>0.43988269794721402</v>
      </c>
      <c r="O24" s="89">
        <v>75</v>
      </c>
      <c r="P24" s="88">
        <v>5.49853372434018</v>
      </c>
      <c r="Q24" s="89">
        <v>894</v>
      </c>
      <c r="R24" s="88">
        <v>65.542521994134901</v>
      </c>
      <c r="S24" s="89">
        <v>325</v>
      </c>
      <c r="T24" s="88">
        <v>23.826979472140799</v>
      </c>
      <c r="U24" s="89">
        <v>0</v>
      </c>
      <c r="V24" s="88">
        <v>0</v>
      </c>
      <c r="W24" s="90">
        <v>13</v>
      </c>
      <c r="X24" s="87">
        <v>0.95307917888563098</v>
      </c>
      <c r="Y24" s="86">
        <v>32</v>
      </c>
      <c r="Z24" s="91">
        <v>2.33236151603499</v>
      </c>
      <c r="AA24" s="20">
        <v>2077</v>
      </c>
      <c r="AB24" s="21">
        <v>99.085219065960501</v>
      </c>
    </row>
    <row r="25" spans="1:28" s="6" customFormat="1" ht="15" customHeight="1">
      <c r="A25" s="1" t="s">
        <v>1</v>
      </c>
      <c r="B25" s="173" t="s">
        <v>16</v>
      </c>
      <c r="C25" s="7"/>
      <c r="D25" s="8" t="s">
        <v>2</v>
      </c>
      <c r="E25" s="69">
        <v>178</v>
      </c>
      <c r="F25" s="68">
        <v>72.950819672131104</v>
      </c>
      <c r="G25" s="69">
        <v>0</v>
      </c>
      <c r="H25" s="68">
        <v>0</v>
      </c>
      <c r="I25" s="69">
        <v>178</v>
      </c>
      <c r="J25" s="68">
        <v>72.950819672131104</v>
      </c>
      <c r="K25" s="69">
        <v>5</v>
      </c>
      <c r="L25" s="70">
        <v>2.0491803278688501</v>
      </c>
      <c r="M25" s="98" t="s">
        <v>40</v>
      </c>
      <c r="N25" s="70">
        <v>0.81967213114754101</v>
      </c>
      <c r="O25" s="71">
        <v>26</v>
      </c>
      <c r="P25" s="70">
        <v>10.655737704918</v>
      </c>
      <c r="Q25" s="71">
        <v>24</v>
      </c>
      <c r="R25" s="70">
        <v>9.8360655737704903</v>
      </c>
      <c r="S25" s="71">
        <v>114</v>
      </c>
      <c r="T25" s="70">
        <v>46.721311475409799</v>
      </c>
      <c r="U25" s="71">
        <v>0</v>
      </c>
      <c r="V25" s="70">
        <v>0</v>
      </c>
      <c r="W25" s="72">
        <v>7</v>
      </c>
      <c r="X25" s="68">
        <v>2.8688524590163902</v>
      </c>
      <c r="Y25" s="69">
        <v>13</v>
      </c>
      <c r="Z25" s="73">
        <v>5.3278688524590203</v>
      </c>
      <c r="AA25" s="4">
        <v>2077</v>
      </c>
      <c r="AB25" s="5">
        <v>99.085219065960501</v>
      </c>
    </row>
    <row r="26" spans="1:28" s="6" customFormat="1" ht="15" customHeight="1">
      <c r="A26" s="1" t="s">
        <v>1</v>
      </c>
      <c r="B26" s="173" t="s">
        <v>16</v>
      </c>
      <c r="C26" s="7" t="s">
        <v>11</v>
      </c>
      <c r="D26" s="22" t="s">
        <v>4</v>
      </c>
      <c r="E26" s="69">
        <v>66</v>
      </c>
      <c r="F26" s="68">
        <v>27.0491803278689</v>
      </c>
      <c r="G26" s="69">
        <v>0</v>
      </c>
      <c r="H26" s="68">
        <v>0</v>
      </c>
      <c r="I26" s="69">
        <v>66</v>
      </c>
      <c r="J26" s="68">
        <v>27.0491803278689</v>
      </c>
      <c r="K26" s="107" t="s">
        <v>40</v>
      </c>
      <c r="L26" s="70">
        <v>0.81967213114754101</v>
      </c>
      <c r="M26" s="98" t="s">
        <v>40</v>
      </c>
      <c r="N26" s="70">
        <v>0.81967213114754101</v>
      </c>
      <c r="O26" s="71">
        <v>13</v>
      </c>
      <c r="P26" s="70">
        <v>5.3278688524590203</v>
      </c>
      <c r="Q26" s="71">
        <v>10</v>
      </c>
      <c r="R26" s="70">
        <v>4.0983606557377001</v>
      </c>
      <c r="S26" s="71">
        <v>37</v>
      </c>
      <c r="T26" s="70">
        <v>15.163934426229501</v>
      </c>
      <c r="U26" s="71">
        <v>0</v>
      </c>
      <c r="V26" s="70">
        <v>0</v>
      </c>
      <c r="W26" s="99" t="s">
        <v>40</v>
      </c>
      <c r="X26" s="68">
        <v>0.81967213114754101</v>
      </c>
      <c r="Y26" s="69">
        <v>9</v>
      </c>
      <c r="Z26" s="73">
        <v>3.6885245901639299</v>
      </c>
      <c r="AA26" s="4">
        <v>2077</v>
      </c>
      <c r="AB26" s="5">
        <v>99.085219065960501</v>
      </c>
    </row>
    <row r="27" spans="1:28" s="6" customFormat="1" ht="15" customHeight="1">
      <c r="A27" s="1" t="s">
        <v>1</v>
      </c>
      <c r="B27" s="173" t="s">
        <v>16</v>
      </c>
      <c r="C27" s="9"/>
      <c r="D27" s="10" t="s">
        <v>5</v>
      </c>
      <c r="E27" s="74">
        <v>244</v>
      </c>
      <c r="F27" s="75">
        <v>100</v>
      </c>
      <c r="G27" s="74">
        <v>0</v>
      </c>
      <c r="H27" s="75">
        <v>0</v>
      </c>
      <c r="I27" s="74">
        <v>244</v>
      </c>
      <c r="J27" s="75">
        <v>100</v>
      </c>
      <c r="K27" s="74">
        <v>7</v>
      </c>
      <c r="L27" s="76">
        <v>2.8688524590163902</v>
      </c>
      <c r="M27" s="77">
        <v>4</v>
      </c>
      <c r="N27" s="76">
        <v>1.63934426229508</v>
      </c>
      <c r="O27" s="77">
        <v>39</v>
      </c>
      <c r="P27" s="76">
        <v>15.983606557377</v>
      </c>
      <c r="Q27" s="77">
        <v>34</v>
      </c>
      <c r="R27" s="76">
        <v>13.934426229508199</v>
      </c>
      <c r="S27" s="77">
        <v>151</v>
      </c>
      <c r="T27" s="76">
        <v>61.885245901639301</v>
      </c>
      <c r="U27" s="77">
        <v>0</v>
      </c>
      <c r="V27" s="76">
        <v>0</v>
      </c>
      <c r="W27" s="78">
        <v>9</v>
      </c>
      <c r="X27" s="75">
        <v>3.6885245901639299</v>
      </c>
      <c r="Y27" s="74">
        <v>22</v>
      </c>
      <c r="Z27" s="79">
        <v>9.0163934426229506</v>
      </c>
      <c r="AA27" s="11">
        <v>2077</v>
      </c>
      <c r="AB27" s="12">
        <v>99.085219065960501</v>
      </c>
    </row>
    <row r="28" spans="1:28" s="6" customFormat="1" ht="15" customHeight="1">
      <c r="A28" s="1" t="s">
        <v>1</v>
      </c>
      <c r="B28" s="173" t="s">
        <v>16</v>
      </c>
      <c r="C28" s="13"/>
      <c r="D28" s="14" t="s">
        <v>2</v>
      </c>
      <c r="E28" s="80">
        <v>973</v>
      </c>
      <c r="F28" s="81">
        <v>60.472343070230004</v>
      </c>
      <c r="G28" s="80">
        <v>8</v>
      </c>
      <c r="H28" s="81">
        <v>0.49720323182100701</v>
      </c>
      <c r="I28" s="80">
        <v>965</v>
      </c>
      <c r="J28" s="81">
        <v>59.975139838409</v>
      </c>
      <c r="K28" s="80">
        <v>28</v>
      </c>
      <c r="L28" s="82">
        <v>1.7489069331667699</v>
      </c>
      <c r="M28" s="83">
        <v>7</v>
      </c>
      <c r="N28" s="82">
        <v>0.43722673329169298</v>
      </c>
      <c r="O28" s="83">
        <v>73</v>
      </c>
      <c r="P28" s="82">
        <v>4.5596502186133696</v>
      </c>
      <c r="Q28" s="83">
        <v>501</v>
      </c>
      <c r="R28" s="82">
        <v>31.292941911305402</v>
      </c>
      <c r="S28" s="83">
        <v>344</v>
      </c>
      <c r="T28" s="82">
        <v>21.4865708931918</v>
      </c>
      <c r="U28" s="83">
        <v>0</v>
      </c>
      <c r="V28" s="82">
        <v>0</v>
      </c>
      <c r="W28" s="84">
        <v>12</v>
      </c>
      <c r="X28" s="81">
        <v>0.74953154278575895</v>
      </c>
      <c r="Y28" s="80">
        <v>37</v>
      </c>
      <c r="Z28" s="85">
        <v>2.29956494717216</v>
      </c>
      <c r="AA28" s="15">
        <v>2077</v>
      </c>
      <c r="AB28" s="16">
        <v>99.085219065960501</v>
      </c>
    </row>
    <row r="29" spans="1:28" s="6" customFormat="1" ht="15" customHeight="1">
      <c r="A29" s="1" t="s">
        <v>1</v>
      </c>
      <c r="B29" s="173" t="s">
        <v>16</v>
      </c>
      <c r="C29" s="13" t="s">
        <v>12</v>
      </c>
      <c r="D29" s="17" t="s">
        <v>4</v>
      </c>
      <c r="E29" s="80">
        <v>636</v>
      </c>
      <c r="F29" s="81">
        <v>39.527656929769996</v>
      </c>
      <c r="G29" s="80">
        <v>0</v>
      </c>
      <c r="H29" s="81">
        <v>0</v>
      </c>
      <c r="I29" s="80">
        <v>636</v>
      </c>
      <c r="J29" s="81">
        <v>39.527656929769996</v>
      </c>
      <c r="K29" s="80">
        <v>28</v>
      </c>
      <c r="L29" s="82">
        <v>1.7489069331667699</v>
      </c>
      <c r="M29" s="103" t="s">
        <v>40</v>
      </c>
      <c r="N29" s="82">
        <v>0.124921923797626</v>
      </c>
      <c r="O29" s="83">
        <v>42</v>
      </c>
      <c r="P29" s="82">
        <v>2.62336039975016</v>
      </c>
      <c r="Q29" s="83">
        <v>426</v>
      </c>
      <c r="R29" s="82">
        <v>26.608369768894399</v>
      </c>
      <c r="S29" s="83">
        <v>129</v>
      </c>
      <c r="T29" s="82">
        <v>8.0574640849469095</v>
      </c>
      <c r="U29" s="83">
        <v>0</v>
      </c>
      <c r="V29" s="82">
        <v>0</v>
      </c>
      <c r="W29" s="84">
        <v>9</v>
      </c>
      <c r="X29" s="81">
        <v>0.56214865708931905</v>
      </c>
      <c r="Y29" s="80">
        <v>17</v>
      </c>
      <c r="Z29" s="85">
        <v>1.05655686761964</v>
      </c>
      <c r="AA29" s="15">
        <v>2077</v>
      </c>
      <c r="AB29" s="16">
        <v>99.085219065960501</v>
      </c>
    </row>
    <row r="30" spans="1:28" s="6" customFormat="1" ht="15" customHeight="1">
      <c r="A30" s="1" t="s">
        <v>1</v>
      </c>
      <c r="B30" s="173" t="s">
        <v>16</v>
      </c>
      <c r="C30" s="18"/>
      <c r="D30" s="19" t="s">
        <v>5</v>
      </c>
      <c r="E30" s="86">
        <v>1609</v>
      </c>
      <c r="F30" s="87">
        <v>100</v>
      </c>
      <c r="G30" s="86">
        <v>8</v>
      </c>
      <c r="H30" s="87">
        <v>0.49720323182100701</v>
      </c>
      <c r="I30" s="86">
        <v>1601</v>
      </c>
      <c r="J30" s="87">
        <v>99.502796768178996</v>
      </c>
      <c r="K30" s="86">
        <v>56</v>
      </c>
      <c r="L30" s="88">
        <v>3.4978138663335399</v>
      </c>
      <c r="M30" s="89">
        <v>9</v>
      </c>
      <c r="N30" s="88">
        <v>0.56214865708931905</v>
      </c>
      <c r="O30" s="89">
        <v>115</v>
      </c>
      <c r="P30" s="88">
        <v>7.1830106183635198</v>
      </c>
      <c r="Q30" s="89">
        <v>927</v>
      </c>
      <c r="R30" s="88">
        <v>57.901311680199903</v>
      </c>
      <c r="S30" s="89">
        <v>473</v>
      </c>
      <c r="T30" s="88">
        <v>29.544034978138701</v>
      </c>
      <c r="U30" s="89">
        <v>0</v>
      </c>
      <c r="V30" s="88">
        <v>0</v>
      </c>
      <c r="W30" s="90">
        <v>21</v>
      </c>
      <c r="X30" s="87">
        <v>1.31168019987508</v>
      </c>
      <c r="Y30" s="86">
        <v>54</v>
      </c>
      <c r="Z30" s="91">
        <v>3.3561218147918002</v>
      </c>
      <c r="AA30" s="20">
        <v>2077</v>
      </c>
      <c r="AB30" s="21">
        <v>99.085219065960501</v>
      </c>
    </row>
    <row r="31" spans="1:28" s="6" customFormat="1" ht="15" customHeight="1">
      <c r="A31" s="1" t="s">
        <v>1</v>
      </c>
      <c r="B31" s="173" t="s">
        <v>16</v>
      </c>
      <c r="C31" s="7"/>
      <c r="D31" s="23" t="s">
        <v>2</v>
      </c>
      <c r="E31" s="69">
        <v>118</v>
      </c>
      <c r="F31" s="68">
        <v>81.379310344827601</v>
      </c>
      <c r="G31" s="107" t="s">
        <v>40</v>
      </c>
      <c r="H31" s="68">
        <v>1.3793103448275901</v>
      </c>
      <c r="I31" s="69">
        <v>116</v>
      </c>
      <c r="J31" s="68">
        <v>80</v>
      </c>
      <c r="K31" s="69">
        <v>8</v>
      </c>
      <c r="L31" s="70">
        <v>5.5944055944055897</v>
      </c>
      <c r="M31" s="71">
        <v>0</v>
      </c>
      <c r="N31" s="70">
        <v>0</v>
      </c>
      <c r="O31" s="71">
        <v>8</v>
      </c>
      <c r="P31" s="70">
        <v>5.5944055944055897</v>
      </c>
      <c r="Q31" s="71">
        <v>16</v>
      </c>
      <c r="R31" s="70">
        <v>11.188811188811201</v>
      </c>
      <c r="S31" s="71">
        <v>79</v>
      </c>
      <c r="T31" s="70">
        <v>55.244755244755197</v>
      </c>
      <c r="U31" s="71">
        <v>0</v>
      </c>
      <c r="V31" s="70">
        <v>0</v>
      </c>
      <c r="W31" s="72">
        <v>5</v>
      </c>
      <c r="X31" s="68">
        <v>3.4965034965034998</v>
      </c>
      <c r="Y31" s="69">
        <v>0</v>
      </c>
      <c r="Z31" s="73">
        <v>0</v>
      </c>
      <c r="AA31" s="4">
        <v>2077</v>
      </c>
      <c r="AB31" s="5">
        <v>99.085219065960501</v>
      </c>
    </row>
    <row r="32" spans="1:28" s="6" customFormat="1" ht="15" customHeight="1">
      <c r="A32" s="1" t="s">
        <v>1</v>
      </c>
      <c r="B32" s="173" t="s">
        <v>16</v>
      </c>
      <c r="C32" s="7" t="s">
        <v>13</v>
      </c>
      <c r="D32" s="22" t="s">
        <v>4</v>
      </c>
      <c r="E32" s="69">
        <v>27</v>
      </c>
      <c r="F32" s="68">
        <v>18.620689655172399</v>
      </c>
      <c r="G32" s="69">
        <v>0</v>
      </c>
      <c r="H32" s="68">
        <v>0</v>
      </c>
      <c r="I32" s="69">
        <v>27</v>
      </c>
      <c r="J32" s="68">
        <v>18.620689655172399</v>
      </c>
      <c r="K32" s="107" t="s">
        <v>40</v>
      </c>
      <c r="L32" s="70">
        <v>1.3986013986014001</v>
      </c>
      <c r="M32" s="71">
        <v>0</v>
      </c>
      <c r="N32" s="70">
        <v>0</v>
      </c>
      <c r="O32" s="71">
        <v>4</v>
      </c>
      <c r="P32" s="70">
        <v>2.7972027972028002</v>
      </c>
      <c r="Q32" s="71">
        <v>4</v>
      </c>
      <c r="R32" s="70">
        <v>2.7972027972028002</v>
      </c>
      <c r="S32" s="71">
        <v>15</v>
      </c>
      <c r="T32" s="70">
        <v>10.489510489510501</v>
      </c>
      <c r="U32" s="71">
        <v>0</v>
      </c>
      <c r="V32" s="70">
        <v>0</v>
      </c>
      <c r="W32" s="99" t="s">
        <v>40</v>
      </c>
      <c r="X32" s="68">
        <v>1.3986013986014001</v>
      </c>
      <c r="Y32" s="69">
        <v>0</v>
      </c>
      <c r="Z32" s="73">
        <v>0</v>
      </c>
      <c r="AA32" s="4">
        <v>2077</v>
      </c>
      <c r="AB32" s="5">
        <v>99.085219065960501</v>
      </c>
    </row>
    <row r="33" spans="1:28" s="6" customFormat="1" ht="15" customHeight="1">
      <c r="A33" s="1" t="s">
        <v>1</v>
      </c>
      <c r="B33" s="173" t="s">
        <v>16</v>
      </c>
      <c r="C33" s="9"/>
      <c r="D33" s="10" t="s">
        <v>5</v>
      </c>
      <c r="E33" s="74">
        <v>145</v>
      </c>
      <c r="F33" s="75">
        <v>100</v>
      </c>
      <c r="G33" s="108" t="s">
        <v>40</v>
      </c>
      <c r="H33" s="75">
        <v>1.3793103448275901</v>
      </c>
      <c r="I33" s="74">
        <v>143</v>
      </c>
      <c r="J33" s="75">
        <v>98.620689655172399</v>
      </c>
      <c r="K33" s="74">
        <v>10</v>
      </c>
      <c r="L33" s="76">
        <v>6.9930069930069898</v>
      </c>
      <c r="M33" s="77">
        <v>0</v>
      </c>
      <c r="N33" s="76">
        <v>0</v>
      </c>
      <c r="O33" s="77">
        <v>12</v>
      </c>
      <c r="P33" s="76">
        <v>8.3916083916083899</v>
      </c>
      <c r="Q33" s="77">
        <v>20</v>
      </c>
      <c r="R33" s="76">
        <v>13.986013986013999</v>
      </c>
      <c r="S33" s="77">
        <v>94</v>
      </c>
      <c r="T33" s="76">
        <v>65.734265734265705</v>
      </c>
      <c r="U33" s="77">
        <v>0</v>
      </c>
      <c r="V33" s="76">
        <v>0</v>
      </c>
      <c r="W33" s="78">
        <v>7</v>
      </c>
      <c r="X33" s="75">
        <v>4.8951048951049003</v>
      </c>
      <c r="Y33" s="74">
        <v>0</v>
      </c>
      <c r="Z33" s="79">
        <v>0</v>
      </c>
      <c r="AA33" s="11">
        <v>2077</v>
      </c>
      <c r="AB33" s="12">
        <v>99.085219065960501</v>
      </c>
    </row>
    <row r="34" spans="1:28" s="6" customFormat="1" ht="15" customHeight="1">
      <c r="A34" s="1" t="s">
        <v>1</v>
      </c>
      <c r="B34" s="173" t="s">
        <v>16</v>
      </c>
      <c r="C34" s="13"/>
      <c r="D34" s="14" t="s">
        <v>2</v>
      </c>
      <c r="E34" s="80">
        <v>3974</v>
      </c>
      <c r="F34" s="81">
        <v>69.977108645888407</v>
      </c>
      <c r="G34" s="80">
        <v>13</v>
      </c>
      <c r="H34" s="81">
        <v>0.228913541116394</v>
      </c>
      <c r="I34" s="80">
        <v>3961</v>
      </c>
      <c r="J34" s="81">
        <v>69.748195104771995</v>
      </c>
      <c r="K34" s="80">
        <v>155</v>
      </c>
      <c r="L34" s="82">
        <v>2.7394839165782998</v>
      </c>
      <c r="M34" s="83">
        <v>129</v>
      </c>
      <c r="N34" s="82">
        <v>2.2799575821845202</v>
      </c>
      <c r="O34" s="83">
        <v>370</v>
      </c>
      <c r="P34" s="82">
        <v>6.5394132202191599</v>
      </c>
      <c r="Q34" s="83">
        <v>1005</v>
      </c>
      <c r="R34" s="82">
        <v>17.762460233298</v>
      </c>
      <c r="S34" s="83">
        <v>2262</v>
      </c>
      <c r="T34" s="82">
        <v>39.978791092258703</v>
      </c>
      <c r="U34" s="103" t="s">
        <v>40</v>
      </c>
      <c r="V34" s="82">
        <v>3.5348179568752199E-2</v>
      </c>
      <c r="W34" s="84">
        <v>38</v>
      </c>
      <c r="X34" s="81">
        <v>0.67161541180629203</v>
      </c>
      <c r="Y34" s="80">
        <v>217</v>
      </c>
      <c r="Z34" s="85">
        <v>3.8210952632505699</v>
      </c>
      <c r="AA34" s="15">
        <v>2077</v>
      </c>
      <c r="AB34" s="16">
        <v>99.085219065960501</v>
      </c>
    </row>
    <row r="35" spans="1:28" s="6" customFormat="1" ht="15" customHeight="1">
      <c r="A35" s="1" t="s">
        <v>1</v>
      </c>
      <c r="B35" s="173" t="s">
        <v>16</v>
      </c>
      <c r="C35" s="13" t="s">
        <v>14</v>
      </c>
      <c r="D35" s="17" t="s">
        <v>4</v>
      </c>
      <c r="E35" s="80">
        <v>1705</v>
      </c>
      <c r="F35" s="81">
        <v>30.0228913541116</v>
      </c>
      <c r="G35" s="80">
        <v>8</v>
      </c>
      <c r="H35" s="81">
        <v>0.140869871456242</v>
      </c>
      <c r="I35" s="80">
        <v>1697</v>
      </c>
      <c r="J35" s="81">
        <v>29.8820214826554</v>
      </c>
      <c r="K35" s="80">
        <v>89</v>
      </c>
      <c r="L35" s="82">
        <v>1.5729939908094701</v>
      </c>
      <c r="M35" s="83">
        <v>35</v>
      </c>
      <c r="N35" s="82">
        <v>0.61859314245316399</v>
      </c>
      <c r="O35" s="83">
        <v>156</v>
      </c>
      <c r="P35" s="82">
        <v>2.7571580063626699</v>
      </c>
      <c r="Q35" s="83">
        <v>533</v>
      </c>
      <c r="R35" s="82">
        <v>9.4202898550724594</v>
      </c>
      <c r="S35" s="83">
        <v>854</v>
      </c>
      <c r="T35" s="82">
        <v>15.093672675857199</v>
      </c>
      <c r="U35" s="103" t="s">
        <v>40</v>
      </c>
      <c r="V35" s="82">
        <v>3.5348179568752199E-2</v>
      </c>
      <c r="W35" s="84">
        <v>28</v>
      </c>
      <c r="X35" s="81">
        <v>0.49487451396253102</v>
      </c>
      <c r="Y35" s="80">
        <v>58</v>
      </c>
      <c r="Z35" s="85">
        <v>1.02130656805776</v>
      </c>
      <c r="AA35" s="15">
        <v>2077</v>
      </c>
      <c r="AB35" s="16">
        <v>99.085219065960501</v>
      </c>
    </row>
    <row r="36" spans="1:28" s="6" customFormat="1" ht="15" customHeight="1">
      <c r="A36" s="1" t="s">
        <v>1</v>
      </c>
      <c r="B36" s="173" t="s">
        <v>16</v>
      </c>
      <c r="C36" s="18"/>
      <c r="D36" s="19" t="s">
        <v>5</v>
      </c>
      <c r="E36" s="86">
        <v>5679</v>
      </c>
      <c r="F36" s="87">
        <v>100</v>
      </c>
      <c r="G36" s="86">
        <v>21</v>
      </c>
      <c r="H36" s="87">
        <v>0.36978341257263603</v>
      </c>
      <c r="I36" s="86">
        <v>5658</v>
      </c>
      <c r="J36" s="87">
        <v>99.630216587427398</v>
      </c>
      <c r="K36" s="86">
        <v>244</v>
      </c>
      <c r="L36" s="88">
        <v>4.3124779073877697</v>
      </c>
      <c r="M36" s="89">
        <v>164</v>
      </c>
      <c r="N36" s="88">
        <v>2.8985507246376798</v>
      </c>
      <c r="O36" s="89">
        <v>526</v>
      </c>
      <c r="P36" s="88">
        <v>9.2965712265818308</v>
      </c>
      <c r="Q36" s="89">
        <v>1538</v>
      </c>
      <c r="R36" s="88">
        <v>27.182750088370401</v>
      </c>
      <c r="S36" s="89">
        <v>3116</v>
      </c>
      <c r="T36" s="88">
        <v>55.072463768115902</v>
      </c>
      <c r="U36" s="89">
        <v>4</v>
      </c>
      <c r="V36" s="88">
        <v>7.0696359137504397E-2</v>
      </c>
      <c r="W36" s="90">
        <v>66</v>
      </c>
      <c r="X36" s="87">
        <v>1.1664899257688199</v>
      </c>
      <c r="Y36" s="86">
        <v>275</v>
      </c>
      <c r="Z36" s="91">
        <v>4.8424018313083304</v>
      </c>
      <c r="AA36" s="20">
        <v>2077</v>
      </c>
      <c r="AB36" s="21">
        <v>99.085219065960501</v>
      </c>
    </row>
    <row r="37" spans="1:28" s="6" customFormat="1" ht="15" customHeight="1">
      <c r="A37" s="1" t="s">
        <v>1</v>
      </c>
      <c r="B37" s="173" t="s">
        <v>16</v>
      </c>
      <c r="C37" s="7"/>
      <c r="D37" s="8" t="s">
        <v>2</v>
      </c>
      <c r="E37" s="69">
        <v>700</v>
      </c>
      <c r="F37" s="68">
        <v>71.942446043165504</v>
      </c>
      <c r="G37" s="107" t="s">
        <v>40</v>
      </c>
      <c r="H37" s="68">
        <v>0.20554984583761601</v>
      </c>
      <c r="I37" s="69">
        <v>698</v>
      </c>
      <c r="J37" s="68">
        <v>71.736896197327894</v>
      </c>
      <c r="K37" s="69">
        <v>25</v>
      </c>
      <c r="L37" s="70">
        <v>2.5799793601651202</v>
      </c>
      <c r="M37" s="71">
        <v>13</v>
      </c>
      <c r="N37" s="70">
        <v>1.34158926728586</v>
      </c>
      <c r="O37" s="71">
        <v>52</v>
      </c>
      <c r="P37" s="70">
        <v>5.3663570691434499</v>
      </c>
      <c r="Q37" s="71">
        <v>183</v>
      </c>
      <c r="R37" s="70">
        <v>18.885448916408698</v>
      </c>
      <c r="S37" s="71">
        <v>419</v>
      </c>
      <c r="T37" s="70">
        <v>43.240454076367399</v>
      </c>
      <c r="U37" s="71">
        <v>0</v>
      </c>
      <c r="V37" s="70">
        <v>0</v>
      </c>
      <c r="W37" s="72">
        <v>6</v>
      </c>
      <c r="X37" s="68">
        <v>0.61919504643962897</v>
      </c>
      <c r="Y37" s="69">
        <v>12</v>
      </c>
      <c r="Z37" s="73">
        <v>1.23329907502569</v>
      </c>
      <c r="AA37" s="4">
        <v>2077</v>
      </c>
      <c r="AB37" s="5">
        <v>94.992778045257594</v>
      </c>
    </row>
    <row r="38" spans="1:28" s="6" customFormat="1" ht="15" customHeight="1">
      <c r="A38" s="1" t="s">
        <v>1</v>
      </c>
      <c r="B38" s="173" t="s">
        <v>16</v>
      </c>
      <c r="C38" s="7" t="s">
        <v>15</v>
      </c>
      <c r="D38" s="22" t="s">
        <v>4</v>
      </c>
      <c r="E38" s="69">
        <v>273</v>
      </c>
      <c r="F38" s="68">
        <v>28.0575539568345</v>
      </c>
      <c r="G38" s="107" t="s">
        <v>40</v>
      </c>
      <c r="H38" s="68">
        <v>0.20554984583761601</v>
      </c>
      <c r="I38" s="69">
        <v>271</v>
      </c>
      <c r="J38" s="68">
        <v>27.852004110996901</v>
      </c>
      <c r="K38" s="69">
        <v>7</v>
      </c>
      <c r="L38" s="70">
        <v>0.72239422084623295</v>
      </c>
      <c r="M38" s="98" t="s">
        <v>40</v>
      </c>
      <c r="N38" s="70">
        <v>0.20639834881320901</v>
      </c>
      <c r="O38" s="71">
        <v>9</v>
      </c>
      <c r="P38" s="70">
        <v>0.92879256965944301</v>
      </c>
      <c r="Q38" s="71">
        <v>81</v>
      </c>
      <c r="R38" s="70">
        <v>8.3591331269349904</v>
      </c>
      <c r="S38" s="71">
        <v>166</v>
      </c>
      <c r="T38" s="70">
        <v>17.1310629514964</v>
      </c>
      <c r="U38" s="98" t="s">
        <v>40</v>
      </c>
      <c r="V38" s="70">
        <v>0.20639834881320901</v>
      </c>
      <c r="W38" s="72">
        <v>4</v>
      </c>
      <c r="X38" s="68">
        <v>0.41279669762641902</v>
      </c>
      <c r="Y38" s="107" t="s">
        <v>40</v>
      </c>
      <c r="Z38" s="73">
        <v>0.20554984583761601</v>
      </c>
      <c r="AA38" s="4">
        <v>2077</v>
      </c>
      <c r="AB38" s="5">
        <v>94.992778045257594</v>
      </c>
    </row>
    <row r="39" spans="1:28" s="6" customFormat="1" ht="15" customHeight="1" thickBot="1">
      <c r="A39" s="1" t="s">
        <v>1</v>
      </c>
      <c r="B39" s="174" t="s">
        <v>16</v>
      </c>
      <c r="C39" s="24"/>
      <c r="D39" s="25" t="s">
        <v>5</v>
      </c>
      <c r="E39" s="92">
        <v>973</v>
      </c>
      <c r="F39" s="93">
        <v>100</v>
      </c>
      <c r="G39" s="92">
        <v>4</v>
      </c>
      <c r="H39" s="93">
        <v>0.41109969167523103</v>
      </c>
      <c r="I39" s="92">
        <v>969</v>
      </c>
      <c r="J39" s="93">
        <v>99.588900308324796</v>
      </c>
      <c r="K39" s="92">
        <v>32</v>
      </c>
      <c r="L39" s="94">
        <v>3.3023735810113499</v>
      </c>
      <c r="M39" s="95">
        <v>15</v>
      </c>
      <c r="N39" s="94">
        <v>1.54798761609907</v>
      </c>
      <c r="O39" s="95">
        <v>61</v>
      </c>
      <c r="P39" s="94">
        <v>6.29514963880289</v>
      </c>
      <c r="Q39" s="95">
        <v>264</v>
      </c>
      <c r="R39" s="94">
        <v>27.244582043343701</v>
      </c>
      <c r="S39" s="95">
        <v>585</v>
      </c>
      <c r="T39" s="94">
        <v>60.371517027863803</v>
      </c>
      <c r="U39" s="110" t="s">
        <v>40</v>
      </c>
      <c r="V39" s="94">
        <v>0.20639834881320901</v>
      </c>
      <c r="W39" s="96">
        <v>10</v>
      </c>
      <c r="X39" s="93">
        <v>1.03199174406605</v>
      </c>
      <c r="Y39" s="92">
        <v>14</v>
      </c>
      <c r="Z39" s="97">
        <v>1.43884892086331</v>
      </c>
      <c r="AA39" s="26">
        <v>2077</v>
      </c>
      <c r="AB39" s="27">
        <v>94.992778045257594</v>
      </c>
    </row>
    <row r="40" spans="1:28"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28" s="6" customFormat="1" ht="15" customHeight="1">
      <c r="A41" s="60"/>
      <c r="B41" s="56" t="s">
        <v>35</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28" s="6" customFormat="1" ht="15" customHeight="1">
      <c r="A42" s="60"/>
      <c r="B42" s="61" t="s">
        <v>36</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28" s="6" customFormat="1" ht="15" customHeight="1">
      <c r="A43" s="60"/>
      <c r="B43" s="61" t="s">
        <v>37</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28" s="6" customFormat="1" ht="15" customHeight="1">
      <c r="A44" s="60"/>
      <c r="B44" s="61" t="str">
        <f>CONCATENATE("NOTE: Table reads:  Of all ", E48," public school students who received corporal punishment, ",G48," (",TEXT(H9,"0.0"),"%) were students with disabilities served solely under Section 504 and ", I48," (",TEXT(J9,"0.0"),"%) were students without disabilities or with disabilities served under IDEA.")</f>
        <v>NOTE: Table reads:  Of all 225 public school students who received corporal punishment, 0 (0.0%) were students with disabilities served solely under Section 504 and 225 (100.0%) were students without disabilities or with disabilities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28" s="6" customFormat="1" ht="15" customHeight="1">
      <c r="A45" s="60"/>
      <c r="B45" s="61" t="str">
        <f>CONCATENATE("            Table reads:  Of all ",TEXT(I9,"#,##0")," public school students without disabilities or with disabilities served under IDEA who received corporal punishment, ",K48," (",TEXT(L9,"0.0"),"%) were American Indian or Alaska Native.")</f>
        <v xml:space="preserve">            Table reads:  Of all 225 public school students without disabilities or with disabilities served under IDEA who received corporal punishment, 6 (2.7%)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28" s="6" customFormat="1" ht="15" customHeight="1">
      <c r="A46" s="1"/>
      <c r="B46" s="61" t="s">
        <v>38</v>
      </c>
      <c r="C46" s="58"/>
      <c r="D46" s="58"/>
      <c r="E46" s="58"/>
      <c r="F46" s="58"/>
      <c r="G46" s="58"/>
      <c r="H46" s="57"/>
      <c r="I46" s="57"/>
      <c r="J46" s="57"/>
      <c r="K46" s="57"/>
      <c r="L46" s="57"/>
      <c r="M46" s="57"/>
      <c r="N46" s="57"/>
      <c r="O46" s="57"/>
      <c r="P46" s="57"/>
      <c r="Q46" s="57"/>
      <c r="R46" s="57"/>
      <c r="S46" s="57"/>
      <c r="T46" s="57"/>
      <c r="U46" s="57"/>
      <c r="V46" s="58"/>
      <c r="W46" s="58"/>
      <c r="X46" s="57"/>
      <c r="Y46" s="57"/>
    </row>
    <row r="47" spans="1:28" s="64" customFormat="1" ht="14" customHeight="1">
      <c r="A47" s="60"/>
      <c r="B47" s="59" t="s">
        <v>39</v>
      </c>
      <c r="C47" s="6"/>
      <c r="D47" s="6"/>
      <c r="E47" s="62"/>
      <c r="F47" s="62"/>
      <c r="G47" s="62"/>
      <c r="H47" s="62"/>
      <c r="I47" s="62"/>
      <c r="J47" s="62"/>
      <c r="K47" s="63"/>
      <c r="L47" s="63"/>
      <c r="M47" s="63"/>
      <c r="N47" s="63"/>
      <c r="O47" s="63"/>
      <c r="P47" s="63"/>
      <c r="Q47" s="63"/>
      <c r="R47" s="63"/>
      <c r="S47" s="63"/>
      <c r="T47" s="63"/>
      <c r="U47" s="63"/>
      <c r="V47" s="63"/>
      <c r="W47" s="63"/>
      <c r="X47" s="63"/>
      <c r="Y47" s="62"/>
    </row>
    <row r="48" spans="1:28" s="112" customFormat="1">
      <c r="E48" s="112" t="str">
        <f>IF(ISTEXT(E9),LEFT(E9,3),TEXT(E9,"#,##0"))</f>
        <v>225</v>
      </c>
      <c r="G48" s="112" t="str">
        <f>IF(ISTEXT(G9),LEFT(G9,3),TEXT(G9,"#,##0"))</f>
        <v>0</v>
      </c>
      <c r="I48" s="112" t="str">
        <f>IF(ISTEXT(I9),LEFT(I9,3),TEXT(I9,"#,##0"))</f>
        <v>225</v>
      </c>
      <c r="K48" s="112" t="str">
        <f>IF(ISTEXT(K9),LEFT(K9,3),TEXT(K9,"#,##0"))</f>
        <v>6</v>
      </c>
      <c r="M48" s="112" t="str">
        <f>IF(ISTEXT(M9),LEFT(M9,3),TEXT(M9,"#,##0"))</f>
        <v>1-3</v>
      </c>
    </row>
    <row r="49" s="161" customFormat="1"/>
    <row r="50" s="161" customFormat="1"/>
    <row r="51" s="161" customFormat="1"/>
    <row r="52" s="161" customFormat="1"/>
    <row r="53" s="161" customFormat="1"/>
    <row r="54" s="161" customFormat="1"/>
    <row r="55" s="161" customFormat="1"/>
    <row r="56" s="161" customFormat="1"/>
  </sheetData>
  <mergeCells count="18">
    <mergeCell ref="I4:J5"/>
    <mergeCell ref="K4:X4"/>
    <mergeCell ref="G4:H5"/>
    <mergeCell ref="B7:B39"/>
    <mergeCell ref="B4:B6"/>
    <mergeCell ref="C4:C5"/>
    <mergeCell ref="D4:D5"/>
    <mergeCell ref="E4:F5"/>
    <mergeCell ref="Y4:Z5"/>
    <mergeCell ref="AA4:AA5"/>
    <mergeCell ref="AB4:AB5"/>
    <mergeCell ref="K5:L5"/>
    <mergeCell ref="M5:N5"/>
    <mergeCell ref="O5:P5"/>
    <mergeCell ref="Q5:R5"/>
    <mergeCell ref="S5:T5"/>
    <mergeCell ref="U5:V5"/>
    <mergeCell ref="W5:X5"/>
  </mergeCells>
  <phoneticPr fontId="12" type="noConversion"/>
  <printOptions horizontalCentered="1"/>
  <pageMargins left="0.5" right="0.5" top="0.75" bottom="0.75" header="0.3" footer="0.3"/>
  <pageSetup paperSize="3" scale="60"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MN SwD</vt:lpstr>
      <vt:lpstr>MN SwoD</vt:lpstr>
      <vt:lpstr>MN Total</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Victor Bandeira de Mello</cp:lastModifiedBy>
  <cp:lastPrinted>2015-07-13T03:00:40Z</cp:lastPrinted>
  <dcterms:created xsi:type="dcterms:W3CDTF">2015-07-13T02:21:06Z</dcterms:created>
  <dcterms:modified xsi:type="dcterms:W3CDTF">2015-07-14T01:46:13Z</dcterms:modified>
</cp:coreProperties>
</file>