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codeName="ThisWorkbook" autoCompressPictures="0"/>
  <bookViews>
    <workbookView xWindow="3580" yWindow="1120" windowWidth="41000" windowHeight="17460" tabRatio="913"/>
  </bookViews>
  <sheets>
    <sheet name="NJ SwD" sheetId="137" r:id="rId1"/>
    <sheet name="NJ SwoD" sheetId="84" r:id="rId2"/>
    <sheet name="NJ Total" sheetId="33" r:id="rId3"/>
  </sheets>
  <definedNames>
    <definedName name="AK">#REF!</definedName>
    <definedName name="AL">#REF!</definedName>
    <definedName name="AR">#REF!</definedName>
    <definedName name="AZ">#REF!</definedName>
    <definedName name="CA">#REF!</definedName>
    <definedName name="CO">#REF!</definedName>
    <definedName name="CT">#REF!</definedName>
    <definedName name="DC">#REF!</definedName>
    <definedName name="DE">#REF!</definedName>
    <definedName name="FL">#REF!</definedName>
    <definedName name="GA">#REF!</definedName>
    <definedName name="HI">#REF!</definedName>
    <definedName name="IA">#REF!</definedName>
    <definedName name="ID">#REF!</definedName>
    <definedName name="IL">#REF!</definedName>
    <definedName name="IN">#REF!</definedName>
    <definedName name="KS">#REF!</definedName>
    <definedName name="KY">#REF!</definedName>
    <definedName name="LA">#REF!</definedName>
    <definedName name="MA">#REF!</definedName>
    <definedName name="MD">#REF!</definedName>
    <definedName name="ME">#REF!</definedName>
    <definedName name="MI">#REF!</definedName>
    <definedName name="MN">#REF!</definedName>
    <definedName name="MO">#REF!</definedName>
    <definedName name="MS">#REF!</definedName>
    <definedName name="MT">#REF!</definedName>
    <definedName name="NC">#REF!</definedName>
    <definedName name="ND">#REF!</definedName>
    <definedName name="NE">#REF!</definedName>
    <definedName name="NH">#REF!</definedName>
    <definedName name="NJ">'NJ Total'!$A$6:$AB$39</definedName>
    <definedName name="NM">#REF!</definedName>
    <definedName name="NV">#REF!</definedName>
    <definedName name="NY">#REF!</definedName>
    <definedName name="OH">#REF!</definedName>
    <definedName name="OK">#REF!</definedName>
    <definedName name="OR">#REF!</definedName>
    <definedName name="PA">#REF!</definedName>
    <definedName name="_xlnm.Print_Area" localSheetId="0">'NJ SwD'!$B$1:$AB$48</definedName>
    <definedName name="_xlnm.Print_Area" localSheetId="1">'NJ SwoD'!$B$1:$X$44</definedName>
    <definedName name="RI">#REF!</definedName>
    <definedName name="SC">#REF!</definedName>
    <definedName name="SD">#REF!</definedName>
    <definedName name="TN">#REF!</definedName>
    <definedName name="TX">#REF!</definedName>
    <definedName name="US">#REF!</definedName>
    <definedName name="UT">#REF!</definedName>
    <definedName name="VA">#REF!</definedName>
    <definedName name="VT">#REF!</definedName>
    <definedName name="WA">#REF!</definedName>
    <definedName name="WI">#REF!</definedName>
    <definedName name="WV">#REF!</definedName>
    <definedName name="WY">#REF!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48" i="137" l="1"/>
  <c r="K48" i="137"/>
  <c r="I48" i="137"/>
  <c r="G48" i="137"/>
  <c r="E48" i="137"/>
  <c r="B45" i="137"/>
  <c r="B44" i="137"/>
  <c r="B2" i="137"/>
  <c r="M48" i="84"/>
  <c r="K48" i="84"/>
  <c r="I48" i="84"/>
  <c r="G48" i="84"/>
  <c r="E48" i="84"/>
  <c r="B41" i="84"/>
  <c r="B2" i="84"/>
  <c r="M48" i="33"/>
  <c r="K48" i="33"/>
  <c r="I48" i="33"/>
  <c r="G48" i="33"/>
  <c r="E48" i="33"/>
  <c r="B45" i="33"/>
  <c r="B44" i="33"/>
  <c r="B2" i="33"/>
</calcChain>
</file>

<file path=xl/sharedStrings.xml><?xml version="1.0" encoding="utf-8"?>
<sst xmlns="http://schemas.openxmlformats.org/spreadsheetml/2006/main" count="536" uniqueCount="54">
  <si>
    <t>Gender</t>
  </si>
  <si>
    <t>Disciplinary Actions</t>
  </si>
  <si>
    <t>Male</t>
  </si>
  <si>
    <t>Corporal punishment</t>
  </si>
  <si>
    <t>Female</t>
  </si>
  <si>
    <t>Total</t>
  </si>
  <si>
    <t>One or more in-school suspensions</t>
  </si>
  <si>
    <t>Only one out-of-school suspension</t>
  </si>
  <si>
    <t>More than one out-of-school suspension</t>
  </si>
  <si>
    <t>One or more out-of-school suspensions</t>
  </si>
  <si>
    <t>Expulsions with educational services</t>
  </si>
  <si>
    <t>Expulsions without educational services</t>
  </si>
  <si>
    <t>Expulsions with or without educational services</t>
  </si>
  <si>
    <t>Expulsions under zero-tolerance policies</t>
  </si>
  <si>
    <t>Referral to law enforcement</t>
  </si>
  <si>
    <t>School-related arrests</t>
  </si>
  <si>
    <t>New Jersey</t>
  </si>
  <si>
    <t>Discipline</t>
  </si>
  <si>
    <t>Students With and Without Disabilities</t>
  </si>
  <si>
    <t>Students With Disabilities Served Only Under Section 504</t>
  </si>
  <si>
    <t>Students Without Disabilities and With Disabilities Served Under IDEA</t>
  </si>
  <si>
    <r>
      <t>Race/Ethnicity of Students Without Disabilities and Those With Disabilities Served Under IDEA</t>
    </r>
    <r>
      <rPr>
        <b/>
        <vertAlign val="superscript"/>
        <sz val="10"/>
        <rFont val="Arial"/>
      </rPr>
      <t>1</t>
    </r>
  </si>
  <si>
    <t>English Language Learners With and Without Disabilities</t>
  </si>
  <si>
    <r>
      <t>Number of Schools</t>
    </r>
    <r>
      <rPr>
        <b/>
        <sz val="10"/>
        <color indexed="9"/>
        <rFont val="Arial"/>
      </rPr>
      <t>a</t>
    </r>
  </si>
  <si>
    <t xml:space="preserve">Percent of Schools Reporting </t>
  </si>
  <si>
    <t>American Indian or
Alaska Native</t>
  </si>
  <si>
    <t>Asian</t>
  </si>
  <si>
    <t>Hispanic or Latino of any race</t>
  </si>
  <si>
    <t>Black or African American</t>
  </si>
  <si>
    <t>White</t>
  </si>
  <si>
    <t>Native Hawaiian or Other Pacific Islander</t>
  </si>
  <si>
    <t>Two or more races</t>
  </si>
  <si>
    <t>Number</t>
  </si>
  <si>
    <r>
      <t>Percent</t>
    </r>
    <r>
      <rPr>
        <b/>
        <vertAlign val="superscript"/>
        <sz val="10"/>
        <rFont val="Arial"/>
      </rPr>
      <t>2</t>
    </r>
  </si>
  <si>
    <t>Percent </t>
  </si>
  <si>
    <r>
      <rPr>
        <vertAlign val="superscript"/>
        <sz val="10"/>
        <rFont val="Arial"/>
        <family val="2"/>
      </rPr>
      <t>1</t>
    </r>
    <r>
      <rPr>
        <sz val="10"/>
        <rFont val="Arial"/>
        <family val="2"/>
      </rPr>
      <t xml:space="preserve"> Data by race/ethnicity were collected only for students without disabilities and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</si>
  <si>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without disabilities and students with disabilities served under IDEA.</t>
  </si>
  <si>
    <r>
      <rPr>
        <vertAlign val="superscript"/>
        <sz val="10"/>
        <rFont val="Arial"/>
        <family val="2"/>
      </rPr>
      <t>2</t>
    </r>
    <r>
      <rPr>
        <sz val="10"/>
        <rFont val="Arial"/>
        <family val="2"/>
      </rPr>
      <t xml:space="preserve"> Percentage over all public school students without disabilities and students with disabilities (both served under IDEA and served solely under Section 504).</t>
    </r>
  </si>
  <si>
    <t xml:space="preserve">            The ‘1-3’ reference indicates that the data have been suppressed based on the schools’ reported n-size, and that the midpoint was used to calculate the total.</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</si>
  <si>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</si>
  <si>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 xml:space="preserve">1-3 </t>
  </si>
  <si>
    <t>Students Without Disabilities</t>
  </si>
  <si>
    <t>Race/Ethnicity of Students Without Disabilities</t>
  </si>
  <si>
    <t xml:space="preserve">English Language Learners Without Disabilities </t>
  </si>
  <si>
    <t>Percent</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</si>
  <si>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</si>
  <si>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Students With Disabilities</t>
  </si>
  <si>
    <t>Students  With Disabilities Served Under  IDEA</t>
  </si>
  <si>
    <r>
      <t>Race/Ethnicity of Students With Disabilities Served Under IDEA</t>
    </r>
    <r>
      <rPr>
        <b/>
        <vertAlign val="superscript"/>
        <sz val="10"/>
        <rFont val="Arial"/>
      </rPr>
      <t>1</t>
    </r>
  </si>
  <si>
    <t xml:space="preserve">English Language Learners With Disabilities </t>
  </si>
  <si>
    <r>
      <rPr>
        <vertAlign val="superscript"/>
        <sz val="10"/>
        <rFont val="Arial"/>
        <family val="2"/>
      </rPr>
      <t>1</t>
    </r>
    <r>
      <rPr>
        <sz val="10"/>
        <rFont val="Arial"/>
        <family val="2"/>
      </rPr>
      <t xml:space="preserve"> Discipline data by race/ethnicity were collected only for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</si>
  <si>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 disabilities served under IDEA.</t>
  </si>
  <si>
    <r>
      <rPr>
        <vertAlign val="superscript"/>
        <sz val="10"/>
        <rFont val="Arial"/>
        <family val="2"/>
      </rPr>
      <t>2</t>
    </r>
    <r>
      <rPr>
        <sz val="10"/>
        <rFont val="Arial"/>
        <family val="2"/>
      </rPr>
      <t xml:space="preserve"> Percentage denominator is the total number of public school students with disabilities (i.e., students with disabilities served under IDEA and students with disabilities served solely under Section 504).</t>
    </r>
  </si>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</sst>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numFmt numFmtId="165" formatCode="#,##0.0_)"/>
  </numFmts>
  <fonts count="26" x14ac:knownFonts="1">
    <font>
      <sz val="11"/>
      <color theme="1"/>
      <name val="Calibri"/>
      <family val="2"/>
      <scheme val="minor"/>
    </font>
    <font>
      <sz val="10"/>
      <name val="MS Sans Serif"/>
      <family val="2"/>
    </font>
    <font>
      <b/>
      <sz val="11"/>
      <name val="Arial"/>
    </font>
    <font>
      <sz val="10"/>
      <name val="Arial"/>
      <family val="2"/>
    </font>
    <font>
      <sz val="11"/>
      <name val="Arial"/>
    </font>
    <font>
      <b/>
      <sz val="14"/>
      <name val="Arial"/>
    </font>
    <font>
      <b/>
      <sz val="10"/>
      <name val="Arial"/>
      <family val="2"/>
    </font>
    <font>
      <sz val="14"/>
      <name val="Arial"/>
    </font>
    <font>
      <b/>
      <vertAlign val="superscript"/>
      <sz val="10"/>
      <name val="Arial"/>
    </font>
    <font>
      <b/>
      <sz val="10"/>
      <color indexed="9"/>
      <name val="Arial"/>
    </font>
    <font>
      <vertAlign val="superscript"/>
      <sz val="10"/>
      <name val="Arial"/>
      <family val="2"/>
    </font>
    <font>
      <u/>
      <sz val="10"/>
      <color indexed="56"/>
      <name val="Arial"/>
    </font>
    <font>
      <sz val="8"/>
      <name val="Calibri"/>
      <family val="2"/>
    </font>
    <font>
      <sz val="11"/>
      <color theme="1"/>
      <name val="Calibri"/>
      <family val="2"/>
      <scheme val="minor"/>
    </font>
    <font>
      <sz val="10"/>
      <color theme="1"/>
      <name val="Arial Narrow"/>
      <family val="2"/>
    </font>
    <font>
      <sz val="10"/>
      <color theme="0"/>
      <name val="Arial"/>
    </font>
    <font>
      <sz val="11"/>
      <color theme="0"/>
      <name val="Arial"/>
    </font>
    <font>
      <sz val="14"/>
      <color theme="0"/>
      <name val="Arial"/>
    </font>
    <font>
      <sz val="10"/>
      <color theme="1"/>
      <name val="Arial"/>
    </font>
    <font>
      <sz val="11"/>
      <color theme="0"/>
      <name val="Calibri"/>
      <scheme val="minor"/>
    </font>
    <font>
      <sz val="10"/>
      <color theme="0" tint="-0.499984740745262"/>
      <name val="Arial"/>
      <family val="2"/>
    </font>
    <font>
      <sz val="11"/>
      <color theme="0" tint="-0.499984740745262"/>
      <name val="Calibri"/>
      <family val="2"/>
      <scheme val="minor"/>
    </font>
    <font>
      <b/>
      <sz val="11"/>
      <color theme="0" tint="-0.499984740745262"/>
      <name val="Calibri"/>
      <scheme val="minor"/>
    </font>
    <font>
      <b/>
      <sz val="10"/>
      <color theme="0"/>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7">
    <border>
      <left/>
      <right/>
      <top/>
      <bottom/>
      <diagonal/>
    </border>
    <border>
      <left/>
      <right/>
      <top style="medium">
        <color auto="1"/>
      </top>
      <bottom/>
      <diagonal/>
    </border>
    <border>
      <left style="thin">
        <color auto="1"/>
      </left>
      <right style="thin">
        <color auto="1"/>
      </right>
      <top style="medium">
        <color auto="1"/>
      </top>
      <bottom/>
      <diagonal/>
    </border>
    <border>
      <left style="thin">
        <color auto="1"/>
      </left>
      <right style="hair">
        <color auto="1"/>
      </right>
      <top/>
      <bottom/>
      <diagonal/>
    </border>
    <border>
      <left style="hair">
        <color auto="1"/>
      </left>
      <right/>
      <top/>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hair">
        <color auto="1"/>
      </right>
      <top style="hair">
        <color auto="1"/>
      </top>
      <bottom style="medium">
        <color auto="1"/>
      </bottom>
      <diagonal/>
    </border>
    <border>
      <left style="hair">
        <color auto="1"/>
      </left>
      <right/>
      <top style="hair">
        <color auto="1"/>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hair">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bottom style="medium">
        <color auto="1"/>
      </bottom>
      <diagonal/>
    </border>
    <border>
      <left style="hair">
        <color auto="1"/>
      </left>
      <right/>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diagonal/>
    </border>
    <border>
      <left/>
      <right style="hair">
        <color auto="1"/>
      </right>
      <top/>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right style="hair">
        <color auto="1"/>
      </right>
      <top style="hair">
        <color auto="1"/>
      </top>
      <bottom style="thin">
        <color auto="1"/>
      </bottom>
      <diagonal/>
    </border>
    <border>
      <left/>
      <right/>
      <top style="hair">
        <color auto="1"/>
      </top>
      <bottom style="thin">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right style="hair">
        <color auto="1"/>
      </right>
      <top style="hair">
        <color auto="1"/>
      </top>
      <bottom style="medium">
        <color auto="1"/>
      </bottom>
      <diagonal/>
    </border>
    <border>
      <left/>
      <right/>
      <top style="hair">
        <color auto="1"/>
      </top>
      <bottom style="medium">
        <color auto="1"/>
      </bottom>
      <diagonal/>
    </border>
    <border>
      <left/>
      <right style="thin">
        <color auto="1"/>
      </right>
      <top style="medium">
        <color auto="1"/>
      </top>
      <bottom/>
      <diagonal/>
    </border>
    <border>
      <left/>
      <right style="hair">
        <color auto="1"/>
      </right>
      <top style="medium">
        <color auto="1"/>
      </top>
      <bottom/>
      <diagonal/>
    </border>
    <border>
      <left style="hair">
        <color auto="1"/>
      </left>
      <right/>
      <top style="medium">
        <color auto="1"/>
      </top>
      <bottom/>
      <diagonal/>
    </border>
    <border>
      <left style="thin">
        <color auto="1"/>
      </left>
      <right style="hair">
        <color auto="1"/>
      </right>
      <top style="medium">
        <color auto="1"/>
      </top>
      <bottom/>
      <diagonal/>
    </border>
    <border>
      <left style="thin">
        <color auto="1"/>
      </left>
      <right style="hair">
        <color auto="1"/>
      </right>
      <top style="thin">
        <color auto="1"/>
      </top>
      <bottom/>
      <diagonal/>
    </border>
    <border>
      <left style="hair">
        <color auto="1"/>
      </left>
      <right/>
      <top style="thin">
        <color auto="1"/>
      </top>
      <bottom/>
      <diagonal/>
    </border>
    <border>
      <left style="thin">
        <color auto="1"/>
      </left>
      <right/>
      <top/>
      <bottom style="hair">
        <color auto="1"/>
      </bottom>
      <diagonal/>
    </border>
    <border>
      <left/>
      <right style="thin">
        <color auto="1"/>
      </right>
      <top/>
      <bottom style="hair">
        <color auto="1"/>
      </bottom>
      <diagonal/>
    </border>
    <border>
      <left/>
      <right style="hair">
        <color auto="1"/>
      </right>
      <top/>
      <bottom style="hair">
        <color auto="1"/>
      </bottom>
      <diagonal/>
    </border>
    <border>
      <left/>
      <right/>
      <top/>
      <bottom style="hair">
        <color auto="1"/>
      </bottom>
      <diagonal/>
    </border>
    <border>
      <left style="hair">
        <color auto="1"/>
      </left>
      <right/>
      <top/>
      <bottom style="hair">
        <color auto="1"/>
      </bottom>
      <diagonal/>
    </border>
    <border>
      <left style="thin">
        <color auto="1"/>
      </left>
      <right style="hair">
        <color auto="1"/>
      </right>
      <top/>
      <bottom style="hair">
        <color auto="1"/>
      </bottom>
      <diagonal/>
    </border>
    <border>
      <left/>
      <right style="hair">
        <color auto="1"/>
      </right>
      <top/>
      <bottom style="medium">
        <color auto="1"/>
      </bottom>
      <diagonal/>
    </border>
    <border>
      <left style="thin">
        <color auto="1"/>
      </left>
      <right/>
      <top style="thin">
        <color auto="1"/>
      </top>
      <bottom style="thin">
        <color auto="1"/>
      </bottom>
      <diagonal/>
    </border>
    <border>
      <left/>
      <right style="hair">
        <color auto="1"/>
      </right>
      <top style="thin">
        <color auto="1"/>
      </top>
      <bottom style="thin">
        <color auto="1"/>
      </bottom>
      <diagonal/>
    </border>
    <border>
      <left/>
      <right/>
      <top style="thin">
        <color auto="1"/>
      </top>
      <bottom style="thin">
        <color auto="1"/>
      </bottom>
      <diagonal/>
    </border>
    <border>
      <left style="hair">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9">
    <xf numFmtId="0" fontId="0" fillId="0" borderId="0"/>
    <xf numFmtId="0" fontId="1" fillId="0" borderId="0"/>
    <xf numFmtId="0" fontId="13" fillId="0" borderId="0"/>
    <xf numFmtId="0" fontId="1" fillId="0" borderId="0"/>
    <xf numFmtId="0" fontId="14"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89">
    <xf numFmtId="0" fontId="0" fillId="0" borderId="0" xfId="0"/>
    <xf numFmtId="0" fontId="15" fillId="0" borderId="0" xfId="1" applyFont="1" applyFill="1"/>
    <xf numFmtId="37" fontId="3" fillId="2" borderId="1" xfId="3" applyNumberFormat="1" applyFont="1" applyFill="1" applyBorder="1" applyAlignment="1">
      <alignment horizontal="left" vertical="center"/>
    </xf>
    <xf numFmtId="37" fontId="3" fillId="2" borderId="2" xfId="3" applyNumberFormat="1" applyFont="1" applyFill="1" applyBorder="1" applyAlignment="1">
      <alignment horizontal="left" vertical="center"/>
    </xf>
    <xf numFmtId="37" fontId="3" fillId="2" borderId="3" xfId="1" applyNumberFormat="1" applyFont="1" applyFill="1" applyBorder="1"/>
    <xf numFmtId="165" fontId="3" fillId="2" borderId="4" xfId="2" applyNumberFormat="1" applyFont="1" applyFill="1" applyBorder="1"/>
    <xf numFmtId="0" fontId="3" fillId="0" borderId="0" xfId="1" applyFont="1" applyFill="1"/>
    <xf numFmtId="37" fontId="3" fillId="2" borderId="0" xfId="3" applyNumberFormat="1" applyFont="1" applyFill="1" applyBorder="1" applyAlignment="1">
      <alignment horizontal="left" vertical="center"/>
    </xf>
    <xf numFmtId="37" fontId="3" fillId="2" borderId="5" xfId="3" applyNumberFormat="1" applyFont="1" applyFill="1" applyBorder="1" applyAlignment="1">
      <alignment horizontal="left" vertical="center"/>
    </xf>
    <xf numFmtId="37" fontId="3" fillId="2" borderId="6" xfId="3" applyNumberFormat="1" applyFont="1" applyFill="1" applyBorder="1" applyAlignment="1">
      <alignment horizontal="left" vertical="center"/>
    </xf>
    <xf numFmtId="37" fontId="3" fillId="2" borderId="7" xfId="3" applyNumberFormat="1" applyFont="1" applyFill="1" applyBorder="1" applyAlignment="1">
      <alignment horizontal="left" vertical="center"/>
    </xf>
    <xf numFmtId="37" fontId="3" fillId="2" borderId="8" xfId="1" applyNumberFormat="1" applyFont="1" applyFill="1" applyBorder="1"/>
    <xf numFmtId="165" fontId="3" fillId="2" borderId="9" xfId="2" applyNumberFormat="1" applyFont="1" applyFill="1" applyBorder="1"/>
    <xf numFmtId="37" fontId="3" fillId="0" borderId="0" xfId="3" applyNumberFormat="1" applyFont="1" applyFill="1" applyBorder="1" applyAlignment="1">
      <alignment horizontal="left" vertical="center"/>
    </xf>
    <xf numFmtId="37" fontId="3" fillId="0" borderId="5" xfId="3" applyNumberFormat="1" applyFont="1" applyFill="1" applyBorder="1" applyAlignment="1">
      <alignment horizontal="left" vertical="center"/>
    </xf>
    <xf numFmtId="37" fontId="3" fillId="0" borderId="3" xfId="1" applyNumberFormat="1" applyFont="1" applyFill="1" applyBorder="1"/>
    <xf numFmtId="165" fontId="3" fillId="0" borderId="4" xfId="2" applyNumberFormat="1" applyFont="1" applyFill="1" applyBorder="1"/>
    <xf numFmtId="37" fontId="3" fillId="0" borderId="10" xfId="3" applyNumberFormat="1" applyFont="1" applyFill="1" applyBorder="1" applyAlignment="1">
      <alignment horizontal="left" vertical="center"/>
    </xf>
    <xf numFmtId="37" fontId="3" fillId="0" borderId="6" xfId="3" applyNumberFormat="1" applyFont="1" applyFill="1" applyBorder="1" applyAlignment="1">
      <alignment horizontal="left" vertical="center"/>
    </xf>
    <xf numFmtId="37" fontId="3" fillId="0" borderId="7" xfId="3" applyNumberFormat="1" applyFont="1" applyFill="1" applyBorder="1" applyAlignment="1">
      <alignment horizontal="left" vertical="center"/>
    </xf>
    <xf numFmtId="37" fontId="3" fillId="0" borderId="8" xfId="1" applyNumberFormat="1" applyFont="1" applyFill="1" applyBorder="1"/>
    <xf numFmtId="165" fontId="3" fillId="0" borderId="9" xfId="2" applyNumberFormat="1" applyFont="1" applyFill="1" applyBorder="1"/>
    <xf numFmtId="37" fontId="3" fillId="2" borderId="10" xfId="3" applyNumberFormat="1" applyFont="1" applyFill="1" applyBorder="1" applyAlignment="1">
      <alignment horizontal="left" vertical="center"/>
    </xf>
    <xf numFmtId="37" fontId="3" fillId="2" borderId="11" xfId="3" applyNumberFormat="1" applyFont="1" applyFill="1" applyBorder="1" applyAlignment="1">
      <alignment horizontal="left" vertical="center"/>
    </xf>
    <xf numFmtId="37" fontId="3" fillId="2" borderId="12" xfId="3" applyNumberFormat="1" applyFont="1" applyFill="1" applyBorder="1" applyAlignment="1">
      <alignment horizontal="left" vertical="center"/>
    </xf>
    <xf numFmtId="37" fontId="3" fillId="2" borderId="13" xfId="3" applyNumberFormat="1" applyFont="1" applyFill="1" applyBorder="1" applyAlignment="1">
      <alignment horizontal="left" vertical="center"/>
    </xf>
    <xf numFmtId="37" fontId="3" fillId="2" borderId="14" xfId="1" applyNumberFormat="1" applyFont="1" applyFill="1" applyBorder="1"/>
    <xf numFmtId="165" fontId="3" fillId="2" borderId="15" xfId="2" applyNumberFormat="1" applyFont="1" applyFill="1" applyBorder="1"/>
    <xf numFmtId="0" fontId="16" fillId="0" borderId="0" xfId="2" applyFont="1"/>
    <xf numFmtId="0" fontId="4" fillId="0" borderId="0" xfId="1" applyFont="1" applyFill="1"/>
    <xf numFmtId="1" fontId="4" fillId="0" borderId="0" xfId="4" applyNumberFormat="1" applyFont="1" applyAlignment="1">
      <alignment wrapText="1"/>
    </xf>
    <xf numFmtId="1" fontId="4" fillId="0" borderId="0" xfId="4" applyNumberFormat="1" applyFont="1" applyBorder="1" applyAlignment="1">
      <alignment wrapText="1"/>
    </xf>
    <xf numFmtId="0" fontId="4" fillId="0" borderId="0" xfId="2" applyFont="1" applyBorder="1"/>
    <xf numFmtId="0" fontId="4" fillId="0" borderId="0" xfId="2" applyFont="1"/>
    <xf numFmtId="0" fontId="17" fillId="0" borderId="0" xfId="2" applyFont="1" applyAlignment="1">
      <alignment horizontal="left"/>
    </xf>
    <xf numFmtId="0" fontId="5" fillId="0" borderId="0" xfId="4" applyFont="1" applyAlignment="1">
      <alignment horizontal="left"/>
    </xf>
    <xf numFmtId="0" fontId="6" fillId="0" borderId="0" xfId="4" applyFont="1" applyAlignment="1">
      <alignment horizontal="left"/>
    </xf>
    <xf numFmtId="0" fontId="5" fillId="0" borderId="0" xfId="4" applyFont="1" applyAlignment="1">
      <alignment horizontal="right" wrapText="1"/>
    </xf>
    <xf numFmtId="0" fontId="7" fillId="0" borderId="0" xfId="2" applyFont="1" applyBorder="1" applyAlignment="1">
      <alignment horizontal="right"/>
    </xf>
    <xf numFmtId="0" fontId="7" fillId="0" borderId="0" xfId="2" applyFont="1" applyAlignment="1">
      <alignment horizontal="left"/>
    </xf>
    <xf numFmtId="0" fontId="2" fillId="0" borderId="12" xfId="4" applyFont="1" applyBorder="1"/>
    <xf numFmtId="1" fontId="4" fillId="0" borderId="12" xfId="4" applyNumberFormat="1" applyFont="1" applyBorder="1" applyAlignment="1">
      <alignment wrapText="1"/>
    </xf>
    <xf numFmtId="1" fontId="3" fillId="0" borderId="12" xfId="4" applyNumberFormat="1" applyFont="1" applyBorder="1" applyAlignment="1">
      <alignment wrapText="1"/>
    </xf>
    <xf numFmtId="0" fontId="3" fillId="0" borderId="0" xfId="2" applyFont="1" applyBorder="1"/>
    <xf numFmtId="0" fontId="3" fillId="0" borderId="0" xfId="2" applyFont="1"/>
    <xf numFmtId="0" fontId="15" fillId="0" borderId="0" xfId="2" applyFont="1" applyFill="1" applyAlignment="1"/>
    <xf numFmtId="0" fontId="3" fillId="0" borderId="0" xfId="2" applyFont="1" applyFill="1" applyAlignment="1"/>
    <xf numFmtId="37" fontId="6" fillId="0" borderId="16" xfId="0" applyNumberFormat="1" applyFont="1" applyBorder="1" applyAlignment="1"/>
    <xf numFmtId="37" fontId="6" fillId="0" borderId="13" xfId="0" applyNumberFormat="1" applyFont="1" applyBorder="1" applyAlignment="1"/>
    <xf numFmtId="1" fontId="6" fillId="0" borderId="17" xfId="3" applyNumberFormat="1" applyFont="1" applyFill="1" applyBorder="1" applyAlignment="1">
      <alignment horizontal="right" wrapText="1"/>
    </xf>
    <xf numFmtId="1" fontId="6" fillId="0" borderId="16" xfId="3" applyNumberFormat="1" applyFont="1" applyFill="1" applyBorder="1" applyAlignment="1">
      <alignment horizontal="right" wrapText="1"/>
    </xf>
    <xf numFmtId="1" fontId="6" fillId="0" borderId="18" xfId="0" applyNumberFormat="1" applyFont="1" applyBorder="1" applyAlignment="1">
      <alignment horizontal="right" wrapText="1"/>
    </xf>
    <xf numFmtId="1" fontId="6" fillId="0" borderId="12" xfId="3" applyNumberFormat="1" applyFont="1" applyFill="1" applyBorder="1" applyAlignment="1">
      <alignment horizontal="right" wrapText="1"/>
    </xf>
    <xf numFmtId="1" fontId="6" fillId="0" borderId="19" xfId="0" applyNumberFormat="1" applyFont="1" applyBorder="1" applyAlignment="1">
      <alignment horizontal="right" wrapText="1"/>
    </xf>
    <xf numFmtId="1" fontId="6" fillId="0" borderId="20" xfId="3" applyNumberFormat="1" applyFont="1" applyFill="1" applyBorder="1" applyAlignment="1">
      <alignment wrapText="1"/>
    </xf>
    <xf numFmtId="1" fontId="6" fillId="0" borderId="21" xfId="3" applyNumberFormat="1" applyFont="1" applyFill="1" applyBorder="1" applyAlignment="1">
      <alignment wrapText="1"/>
    </xf>
    <xf numFmtId="0" fontId="3" fillId="0" borderId="0" xfId="2" quotePrefix="1" applyFont="1" applyFill="1"/>
    <xf numFmtId="0" fontId="3" fillId="0" borderId="0" xfId="2" applyFont="1" applyFill="1"/>
    <xf numFmtId="0" fontId="3" fillId="0" borderId="0" xfId="2" applyFont="1" applyFill="1" applyBorder="1"/>
    <xf numFmtId="0" fontId="3" fillId="0" borderId="0" xfId="1" applyFont="1" applyFill="1" applyBorder="1"/>
    <xf numFmtId="0" fontId="4" fillId="0" borderId="0" xfId="1" applyFont="1"/>
    <xf numFmtId="0" fontId="3" fillId="0" borderId="0" xfId="2" quotePrefix="1" applyFont="1" applyFill="1" applyAlignment="1">
      <alignment horizontal="left"/>
    </xf>
    <xf numFmtId="0" fontId="15" fillId="3" borderId="0" xfId="2" applyFont="1" applyFill="1" applyBorder="1"/>
    <xf numFmtId="0" fontId="18" fillId="0" borderId="0" xfId="2" applyFont="1"/>
    <xf numFmtId="0" fontId="3" fillId="0" borderId="0" xfId="1" applyFont="1"/>
    <xf numFmtId="0" fontId="4" fillId="3" borderId="0" xfId="2" applyFont="1" applyFill="1" applyBorder="1"/>
    <xf numFmtId="0" fontId="4" fillId="3" borderId="0" xfId="1" applyFont="1" applyFill="1" applyBorder="1"/>
    <xf numFmtId="164" fontId="3" fillId="2" borderId="22" xfId="2" applyNumberFormat="1" applyFont="1" applyFill="1" applyBorder="1" applyAlignment="1">
      <alignment horizontal="right"/>
    </xf>
    <xf numFmtId="165" fontId="3" fillId="2" borderId="23" xfId="2" applyNumberFormat="1" applyFont="1" applyFill="1" applyBorder="1" applyAlignment="1">
      <alignment horizontal="right"/>
    </xf>
    <xf numFmtId="164" fontId="3" fillId="2" borderId="24" xfId="2" applyNumberFormat="1" applyFont="1" applyFill="1" applyBorder="1" applyAlignment="1">
      <alignment horizontal="right"/>
    </xf>
    <xf numFmtId="165" fontId="3" fillId="2" borderId="25" xfId="2" applyNumberFormat="1" applyFont="1" applyFill="1" applyBorder="1" applyAlignment="1">
      <alignment horizontal="right"/>
    </xf>
    <xf numFmtId="164" fontId="3" fillId="2" borderId="0" xfId="2" applyNumberFormat="1" applyFont="1" applyFill="1" applyBorder="1" applyAlignment="1">
      <alignment horizontal="right"/>
    </xf>
    <xf numFmtId="164" fontId="3" fillId="2" borderId="4" xfId="2" applyNumberFormat="1" applyFont="1" applyFill="1" applyBorder="1" applyAlignment="1">
      <alignment horizontal="right"/>
    </xf>
    <xf numFmtId="165" fontId="3" fillId="2" borderId="0" xfId="2" applyNumberFormat="1" applyFont="1" applyFill="1" applyBorder="1" applyAlignment="1">
      <alignment horizontal="right"/>
    </xf>
    <xf numFmtId="164" fontId="3" fillId="2" borderId="26" xfId="2" applyNumberFormat="1" applyFont="1" applyFill="1" applyBorder="1" applyAlignment="1">
      <alignment horizontal="right"/>
    </xf>
    <xf numFmtId="165" fontId="3" fillId="2" borderId="27" xfId="2" applyNumberFormat="1" applyFont="1" applyFill="1" applyBorder="1" applyAlignment="1">
      <alignment horizontal="right"/>
    </xf>
    <xf numFmtId="165" fontId="3" fillId="2" borderId="28" xfId="2" applyNumberFormat="1" applyFont="1" applyFill="1" applyBorder="1" applyAlignment="1">
      <alignment horizontal="right"/>
    </xf>
    <xf numFmtId="164" fontId="3" fillId="2" borderId="29" xfId="2" applyNumberFormat="1" applyFont="1" applyFill="1" applyBorder="1" applyAlignment="1">
      <alignment horizontal="right"/>
    </xf>
    <xf numFmtId="164" fontId="3" fillId="2" borderId="9" xfId="2" applyNumberFormat="1" applyFont="1" applyFill="1" applyBorder="1" applyAlignment="1">
      <alignment horizontal="right"/>
    </xf>
    <xf numFmtId="165" fontId="3" fillId="2" borderId="29" xfId="2" applyNumberFormat="1" applyFont="1" applyFill="1" applyBorder="1" applyAlignment="1">
      <alignment horizontal="right"/>
    </xf>
    <xf numFmtId="164" fontId="3" fillId="0" borderId="24" xfId="2" applyNumberFormat="1" applyFont="1" applyFill="1" applyBorder="1" applyAlignment="1">
      <alignment horizontal="right"/>
    </xf>
    <xf numFmtId="165" fontId="3" fillId="0" borderId="23" xfId="2" applyNumberFormat="1" applyFont="1" applyFill="1" applyBorder="1" applyAlignment="1">
      <alignment horizontal="right"/>
    </xf>
    <xf numFmtId="165" fontId="3" fillId="0" borderId="25" xfId="2" applyNumberFormat="1" applyFont="1" applyFill="1" applyBorder="1" applyAlignment="1">
      <alignment horizontal="right"/>
    </xf>
    <xf numFmtId="164" fontId="3" fillId="0" borderId="0" xfId="2" applyNumberFormat="1" applyFont="1" applyFill="1" applyBorder="1" applyAlignment="1">
      <alignment horizontal="right"/>
    </xf>
    <xf numFmtId="164" fontId="3" fillId="0" borderId="4" xfId="2" applyNumberFormat="1" applyFont="1" applyFill="1" applyBorder="1" applyAlignment="1">
      <alignment horizontal="right"/>
    </xf>
    <xf numFmtId="165" fontId="3" fillId="0" borderId="0" xfId="2" applyNumberFormat="1" applyFont="1" applyFill="1" applyBorder="1" applyAlignment="1">
      <alignment horizontal="right"/>
    </xf>
    <xf numFmtId="164" fontId="3" fillId="0" borderId="26" xfId="2" applyNumberFormat="1" applyFont="1" applyFill="1" applyBorder="1" applyAlignment="1">
      <alignment horizontal="right"/>
    </xf>
    <xf numFmtId="165" fontId="3" fillId="0" borderId="27" xfId="2" applyNumberFormat="1" applyFont="1" applyFill="1" applyBorder="1" applyAlignment="1">
      <alignment horizontal="right"/>
    </xf>
    <xf numFmtId="165" fontId="3" fillId="0" borderId="28" xfId="2" applyNumberFormat="1" applyFont="1" applyFill="1" applyBorder="1" applyAlignment="1">
      <alignment horizontal="right"/>
    </xf>
    <xf numFmtId="164" fontId="3" fillId="0" borderId="29" xfId="2" applyNumberFormat="1" applyFont="1" applyFill="1" applyBorder="1" applyAlignment="1">
      <alignment horizontal="right"/>
    </xf>
    <xf numFmtId="164" fontId="3" fillId="0" borderId="9" xfId="2" applyNumberFormat="1" applyFont="1" applyFill="1" applyBorder="1" applyAlignment="1">
      <alignment horizontal="right"/>
    </xf>
    <xf numFmtId="165" fontId="3" fillId="0" borderId="29" xfId="2" applyNumberFormat="1" applyFont="1" applyFill="1" applyBorder="1" applyAlignment="1">
      <alignment horizontal="right"/>
    </xf>
    <xf numFmtId="164" fontId="3" fillId="2" borderId="30" xfId="2" applyNumberFormat="1" applyFont="1" applyFill="1" applyBorder="1" applyAlignment="1">
      <alignment horizontal="right"/>
    </xf>
    <xf numFmtId="165" fontId="3" fillId="2" borderId="31" xfId="2" applyNumberFormat="1" applyFont="1" applyFill="1" applyBorder="1" applyAlignment="1">
      <alignment horizontal="right"/>
    </xf>
    <xf numFmtId="165" fontId="3" fillId="2" borderId="32" xfId="2" applyNumberFormat="1" applyFont="1" applyFill="1" applyBorder="1" applyAlignment="1">
      <alignment horizontal="right"/>
    </xf>
    <xf numFmtId="164" fontId="3" fillId="2" borderId="33" xfId="2" applyNumberFormat="1" applyFont="1" applyFill="1" applyBorder="1" applyAlignment="1">
      <alignment horizontal="right"/>
    </xf>
    <xf numFmtId="164" fontId="3" fillId="2" borderId="15" xfId="2" applyNumberFormat="1" applyFont="1" applyFill="1" applyBorder="1" applyAlignment="1">
      <alignment horizontal="right"/>
    </xf>
    <xf numFmtId="165" fontId="3" fillId="2" borderId="33" xfId="2" applyNumberFormat="1" applyFont="1" applyFill="1" applyBorder="1" applyAlignment="1">
      <alignment horizontal="right"/>
    </xf>
    <xf numFmtId="164" fontId="3" fillId="2" borderId="0" xfId="2" quotePrefix="1" applyNumberFormat="1" applyFont="1" applyFill="1" applyBorder="1" applyAlignment="1">
      <alignment horizontal="right"/>
    </xf>
    <xf numFmtId="164" fontId="3" fillId="2" borderId="4" xfId="2" quotePrefix="1" applyNumberFormat="1" applyFont="1" applyFill="1" applyBorder="1" applyAlignment="1">
      <alignment horizontal="right"/>
    </xf>
    <xf numFmtId="164" fontId="3" fillId="2" borderId="29" xfId="2" quotePrefix="1" applyNumberFormat="1" applyFont="1" applyFill="1" applyBorder="1" applyAlignment="1">
      <alignment horizontal="right"/>
    </xf>
    <xf numFmtId="164" fontId="3" fillId="0" borderId="24" xfId="2" quotePrefix="1" applyNumberFormat="1" applyFont="1" applyFill="1" applyBorder="1" applyAlignment="1">
      <alignment horizontal="right"/>
    </xf>
    <xf numFmtId="164" fontId="3" fillId="0" borderId="0" xfId="2" quotePrefix="1" applyNumberFormat="1" applyFont="1" applyFill="1" applyBorder="1" applyAlignment="1">
      <alignment horizontal="right"/>
    </xf>
    <xf numFmtId="164" fontId="3" fillId="0" borderId="4" xfId="2" quotePrefix="1" applyNumberFormat="1" applyFont="1" applyFill="1" applyBorder="1" applyAlignment="1">
      <alignment horizontal="right"/>
    </xf>
    <xf numFmtId="164" fontId="3" fillId="0" borderId="9" xfId="2" quotePrefix="1" applyNumberFormat="1" applyFont="1" applyFill="1" applyBorder="1" applyAlignment="1">
      <alignment horizontal="right"/>
    </xf>
    <xf numFmtId="164" fontId="3" fillId="2" borderId="24" xfId="2" quotePrefix="1" applyNumberFormat="1" applyFont="1" applyFill="1" applyBorder="1" applyAlignment="1">
      <alignment horizontal="right"/>
    </xf>
    <xf numFmtId="164" fontId="3" fillId="2" borderId="26" xfId="2" quotePrefix="1" applyNumberFormat="1" applyFont="1" applyFill="1" applyBorder="1" applyAlignment="1">
      <alignment horizontal="right"/>
    </xf>
    <xf numFmtId="164" fontId="3" fillId="0" borderId="26" xfId="2" quotePrefix="1" applyNumberFormat="1" applyFont="1" applyFill="1" applyBorder="1" applyAlignment="1">
      <alignment horizontal="right"/>
    </xf>
    <xf numFmtId="164" fontId="3" fillId="2" borderId="33" xfId="2" quotePrefix="1" applyNumberFormat="1" applyFont="1" applyFill="1" applyBorder="1" applyAlignment="1">
      <alignment horizontal="right"/>
    </xf>
    <xf numFmtId="164" fontId="3" fillId="2" borderId="30" xfId="2" quotePrefix="1" applyNumberFormat="1" applyFont="1" applyFill="1" applyBorder="1" applyAlignment="1">
      <alignment horizontal="right"/>
    </xf>
    <xf numFmtId="164" fontId="3" fillId="2" borderId="22" xfId="2" quotePrefix="1" applyNumberFormat="1" applyFont="1" applyFill="1" applyBorder="1" applyAlignment="1">
      <alignment horizontal="right"/>
    </xf>
    <xf numFmtId="0" fontId="19" fillId="0" borderId="0" xfId="0" applyFont="1" applyAlignment="1">
      <alignment horizontal="right"/>
    </xf>
    <xf numFmtId="0" fontId="6" fillId="0" borderId="12" xfId="4" applyFont="1" applyBorder="1"/>
    <xf numFmtId="1" fontId="6" fillId="0" borderId="18" xfId="3" applyNumberFormat="1" applyFont="1" applyFill="1" applyBorder="1" applyAlignment="1">
      <alignment horizontal="right" wrapText="1"/>
    </xf>
    <xf numFmtId="1" fontId="6" fillId="0" borderId="19" xfId="3" applyNumberFormat="1" applyFont="1" applyFill="1" applyBorder="1" applyAlignment="1">
      <alignment horizontal="right" wrapText="1"/>
    </xf>
    <xf numFmtId="165" fontId="3" fillId="2" borderId="34" xfId="2" applyNumberFormat="1" applyFont="1" applyFill="1" applyBorder="1" applyAlignment="1">
      <alignment horizontal="right"/>
    </xf>
    <xf numFmtId="165" fontId="3" fillId="2" borderId="35" xfId="2" applyNumberFormat="1" applyFont="1" applyFill="1" applyBorder="1" applyAlignment="1">
      <alignment horizontal="right"/>
    </xf>
    <xf numFmtId="164" fontId="3" fillId="2" borderId="1" xfId="2" quotePrefix="1" applyNumberFormat="1" applyFont="1" applyFill="1" applyBorder="1" applyAlignment="1">
      <alignment horizontal="right"/>
    </xf>
    <xf numFmtId="164" fontId="3" fillId="2" borderId="1" xfId="2" applyNumberFormat="1" applyFont="1" applyFill="1" applyBorder="1" applyAlignment="1">
      <alignment horizontal="right"/>
    </xf>
    <xf numFmtId="164" fontId="3" fillId="2" borderId="36" xfId="2" applyNumberFormat="1" applyFont="1" applyFill="1" applyBorder="1" applyAlignment="1">
      <alignment horizontal="right"/>
    </xf>
    <xf numFmtId="165" fontId="3" fillId="2" borderId="1" xfId="2" applyNumberFormat="1" applyFont="1" applyFill="1" applyBorder="1" applyAlignment="1">
      <alignment horizontal="right"/>
    </xf>
    <xf numFmtId="37" fontId="3" fillId="2" borderId="37" xfId="1" applyNumberFormat="1" applyFont="1" applyFill="1" applyBorder="1" applyAlignment="1">
      <alignment horizontal="right"/>
    </xf>
    <xf numFmtId="165" fontId="3" fillId="2" borderId="36" xfId="2" applyNumberFormat="1" applyFont="1" applyFill="1" applyBorder="1" applyAlignment="1">
      <alignment horizontal="right"/>
    </xf>
    <xf numFmtId="37" fontId="3" fillId="2" borderId="3" xfId="1" applyNumberFormat="1" applyFont="1" applyFill="1" applyBorder="1" applyAlignment="1">
      <alignment horizontal="right"/>
    </xf>
    <xf numFmtId="165" fontId="3" fillId="2" borderId="4" xfId="2" applyNumberFormat="1" applyFont="1" applyFill="1" applyBorder="1" applyAlignment="1">
      <alignment horizontal="right"/>
    </xf>
    <xf numFmtId="37" fontId="3" fillId="2" borderId="8" xfId="1" applyNumberFormat="1" applyFont="1" applyFill="1" applyBorder="1" applyAlignment="1">
      <alignment horizontal="right"/>
    </xf>
    <xf numFmtId="165" fontId="3" fillId="2" borderId="9" xfId="2" applyNumberFormat="1" applyFont="1" applyFill="1" applyBorder="1" applyAlignment="1">
      <alignment horizontal="right"/>
    </xf>
    <xf numFmtId="37" fontId="3" fillId="0" borderId="3" xfId="1" applyNumberFormat="1" applyFont="1" applyFill="1" applyBorder="1" applyAlignment="1">
      <alignment horizontal="right"/>
    </xf>
    <xf numFmtId="165" fontId="3" fillId="0" borderId="4" xfId="2" applyNumberFormat="1" applyFont="1" applyFill="1" applyBorder="1" applyAlignment="1">
      <alignment horizontal="right"/>
    </xf>
    <xf numFmtId="37" fontId="3" fillId="0" borderId="8" xfId="1" applyNumberFormat="1" applyFont="1" applyFill="1" applyBorder="1" applyAlignment="1">
      <alignment horizontal="right"/>
    </xf>
    <xf numFmtId="165" fontId="3" fillId="0" borderId="9" xfId="2" applyNumberFormat="1" applyFont="1" applyFill="1" applyBorder="1" applyAlignment="1">
      <alignment horizontal="right"/>
    </xf>
    <xf numFmtId="37" fontId="3" fillId="2" borderId="38" xfId="1" applyNumberFormat="1" applyFont="1" applyFill="1" applyBorder="1" applyAlignment="1">
      <alignment horizontal="right"/>
    </xf>
    <xf numFmtId="165" fontId="3" fillId="2" borderId="39" xfId="2" applyNumberFormat="1" applyFont="1" applyFill="1" applyBorder="1" applyAlignment="1">
      <alignment horizontal="right"/>
    </xf>
    <xf numFmtId="164" fontId="3" fillId="2" borderId="40" xfId="2" applyNumberFormat="1" applyFont="1" applyFill="1" applyBorder="1" applyAlignment="1">
      <alignment horizontal="right"/>
    </xf>
    <xf numFmtId="165" fontId="3" fillId="2" borderId="41" xfId="2" applyNumberFormat="1" applyFont="1" applyFill="1" applyBorder="1" applyAlignment="1">
      <alignment horizontal="right"/>
    </xf>
    <xf numFmtId="165" fontId="3" fillId="2" borderId="42" xfId="2" applyNumberFormat="1" applyFont="1" applyFill="1" applyBorder="1" applyAlignment="1">
      <alignment horizontal="right"/>
    </xf>
    <xf numFmtId="164" fontId="3" fillId="2" borderId="43" xfId="2" applyNumberFormat="1" applyFont="1" applyFill="1" applyBorder="1" applyAlignment="1">
      <alignment horizontal="right"/>
    </xf>
    <xf numFmtId="165" fontId="3" fillId="2" borderId="43" xfId="2" applyNumberFormat="1" applyFont="1" applyFill="1" applyBorder="1" applyAlignment="1">
      <alignment horizontal="right"/>
    </xf>
    <xf numFmtId="37" fontId="3" fillId="2" borderId="45" xfId="1" applyNumberFormat="1" applyFont="1" applyFill="1" applyBorder="1" applyAlignment="1">
      <alignment horizontal="right"/>
    </xf>
    <xf numFmtId="165" fontId="3" fillId="2" borderId="44" xfId="2" applyNumberFormat="1" applyFont="1" applyFill="1" applyBorder="1" applyAlignment="1">
      <alignment horizontal="right"/>
    </xf>
    <xf numFmtId="164" fontId="3" fillId="2" borderId="17" xfId="2" applyNumberFormat="1" applyFont="1" applyFill="1" applyBorder="1" applyAlignment="1">
      <alignment horizontal="right"/>
    </xf>
    <xf numFmtId="165" fontId="3" fillId="2" borderId="16" xfId="2" applyNumberFormat="1" applyFont="1" applyFill="1" applyBorder="1" applyAlignment="1">
      <alignment horizontal="right"/>
    </xf>
    <xf numFmtId="165" fontId="3" fillId="2" borderId="46" xfId="2" applyNumberFormat="1" applyFont="1" applyFill="1" applyBorder="1" applyAlignment="1">
      <alignment horizontal="right"/>
    </xf>
    <xf numFmtId="164" fontId="3" fillId="2" borderId="12" xfId="2" applyNumberFormat="1" applyFont="1" applyFill="1" applyBorder="1" applyAlignment="1">
      <alignment horizontal="right"/>
    </xf>
    <xf numFmtId="164" fontId="3" fillId="2" borderId="12" xfId="2" quotePrefix="1" applyNumberFormat="1" applyFont="1" applyFill="1" applyBorder="1" applyAlignment="1">
      <alignment horizontal="right"/>
    </xf>
    <xf numFmtId="164" fontId="3" fillId="2" borderId="21" xfId="2" applyNumberFormat="1" applyFont="1" applyFill="1" applyBorder="1" applyAlignment="1">
      <alignment horizontal="right"/>
    </xf>
    <xf numFmtId="165" fontId="3" fillId="2" borderId="12" xfId="2" applyNumberFormat="1" applyFont="1" applyFill="1" applyBorder="1" applyAlignment="1">
      <alignment horizontal="right"/>
    </xf>
    <xf numFmtId="37" fontId="3" fillId="2" borderId="20" xfId="1" applyNumberFormat="1" applyFont="1" applyFill="1" applyBorder="1" applyAlignment="1">
      <alignment horizontal="right"/>
    </xf>
    <xf numFmtId="165" fontId="3" fillId="2" borderId="21" xfId="2" applyNumberFormat="1" applyFont="1" applyFill="1" applyBorder="1" applyAlignment="1">
      <alignment horizontal="right"/>
    </xf>
    <xf numFmtId="164" fontId="3" fillId="2" borderId="43" xfId="2" quotePrefix="1" applyNumberFormat="1" applyFont="1" applyFill="1" applyBorder="1" applyAlignment="1">
      <alignment horizontal="right"/>
    </xf>
    <xf numFmtId="164" fontId="3" fillId="2" borderId="40" xfId="2" quotePrefix="1" applyNumberFormat="1" applyFont="1" applyFill="1" applyBorder="1" applyAlignment="1">
      <alignment horizontal="right"/>
    </xf>
    <xf numFmtId="164" fontId="3" fillId="2" borderId="44" xfId="2" quotePrefix="1" applyNumberFormat="1" applyFont="1" applyFill="1" applyBorder="1" applyAlignment="1">
      <alignment horizontal="right"/>
    </xf>
    <xf numFmtId="0" fontId="7" fillId="0" borderId="0" xfId="2" applyFont="1" applyBorder="1" applyAlignment="1">
      <alignment horizontal="left"/>
    </xf>
    <xf numFmtId="0" fontId="20" fillId="0" borderId="0" xfId="1" applyFont="1" applyFill="1"/>
    <xf numFmtId="37" fontId="3" fillId="2" borderId="14" xfId="1" applyNumberFormat="1" applyFont="1" applyFill="1" applyBorder="1" applyAlignment="1">
      <alignment horizontal="right"/>
    </xf>
    <xf numFmtId="165" fontId="3" fillId="2" borderId="15" xfId="2" applyNumberFormat="1" applyFont="1" applyFill="1" applyBorder="1" applyAlignment="1">
      <alignment horizontal="right"/>
    </xf>
    <xf numFmtId="0" fontId="15" fillId="3" borderId="0" xfId="1" applyFont="1" applyFill="1" applyBorder="1"/>
    <xf numFmtId="0" fontId="16" fillId="0" borderId="0" xfId="1" applyFont="1"/>
    <xf numFmtId="0" fontId="16" fillId="0" borderId="0" xfId="2" applyFont="1" applyBorder="1"/>
    <xf numFmtId="0" fontId="16" fillId="0" borderId="0" xfId="1" applyFont="1" applyBorder="1"/>
    <xf numFmtId="0" fontId="19" fillId="0" borderId="0" xfId="0" applyFont="1"/>
    <xf numFmtId="0" fontId="22" fillId="0" borderId="0" xfId="0" applyFont="1" applyAlignment="1">
      <alignment horizontal="right" wrapText="1"/>
    </xf>
    <xf numFmtId="1" fontId="6" fillId="0" borderId="47" xfId="3" applyNumberFormat="1" applyFont="1" applyFill="1" applyBorder="1" applyAlignment="1">
      <alignment horizontal="center" wrapText="1"/>
    </xf>
    <xf numFmtId="1" fontId="6" fillId="0" borderId="48" xfId="3" applyNumberFormat="1" applyFont="1" applyFill="1" applyBorder="1" applyAlignment="1">
      <alignment horizontal="center" wrapText="1"/>
    </xf>
    <xf numFmtId="1" fontId="6" fillId="0" borderId="49" xfId="3" applyNumberFormat="1" applyFont="1" applyFill="1" applyBorder="1" applyAlignment="1">
      <alignment horizontal="center" wrapText="1"/>
    </xf>
    <xf numFmtId="1" fontId="6" fillId="0" borderId="50" xfId="3" applyNumberFormat="1" applyFont="1" applyFill="1" applyBorder="1" applyAlignment="1">
      <alignment horizontal="center" wrapText="1"/>
    </xf>
    <xf numFmtId="1" fontId="6" fillId="0" borderId="37" xfId="3" applyNumberFormat="1" applyFont="1" applyFill="1" applyBorder="1" applyAlignment="1">
      <alignment horizontal="center" wrapText="1"/>
    </xf>
    <xf numFmtId="1" fontId="6" fillId="0" borderId="3" xfId="3" applyNumberFormat="1" applyFont="1" applyFill="1" applyBorder="1" applyAlignment="1">
      <alignment horizontal="center" wrapText="1"/>
    </xf>
    <xf numFmtId="1" fontId="6" fillId="0" borderId="36" xfId="3" applyNumberFormat="1" applyFont="1" applyFill="1" applyBorder="1" applyAlignment="1">
      <alignment horizontal="center" wrapText="1"/>
    </xf>
    <xf numFmtId="1" fontId="6" fillId="0" borderId="4" xfId="3" applyNumberFormat="1" applyFont="1" applyFill="1" applyBorder="1" applyAlignment="1">
      <alignment horizontal="center" wrapText="1"/>
    </xf>
    <xf numFmtId="0" fontId="21" fillId="0" borderId="0" xfId="0" applyFont="1" applyAlignment="1">
      <alignment horizontal="center" wrapText="1"/>
    </xf>
    <xf numFmtId="37" fontId="2" fillId="0" borderId="1" xfId="1" applyNumberFormat="1" applyFont="1" applyFill="1" applyBorder="1" applyAlignment="1">
      <alignment horizontal="center" vertical="center" textRotation="90"/>
    </xf>
    <xf numFmtId="37" fontId="2" fillId="0" borderId="0" xfId="1" applyNumberFormat="1" applyFont="1" applyFill="1" applyBorder="1" applyAlignment="1">
      <alignment horizontal="center" vertical="center" textRotation="90"/>
    </xf>
    <xf numFmtId="37" fontId="2" fillId="0" borderId="12" xfId="1" applyNumberFormat="1" applyFont="1" applyFill="1" applyBorder="1" applyAlignment="1">
      <alignment horizontal="center" vertical="center" textRotation="90"/>
    </xf>
    <xf numFmtId="0" fontId="6" fillId="0" borderId="0" xfId="3" applyFont="1" applyFill="1" applyBorder="1" applyAlignment="1">
      <alignment horizontal="left"/>
    </xf>
    <xf numFmtId="0" fontId="6" fillId="0" borderId="12" xfId="3" applyFont="1" applyFill="1" applyBorder="1" applyAlignment="1">
      <alignment horizontal="left"/>
    </xf>
    <xf numFmtId="37" fontId="6" fillId="0" borderId="34" xfId="0" applyNumberFormat="1" applyFont="1" applyBorder="1" applyAlignment="1">
      <alignment horizontal="left"/>
    </xf>
    <xf numFmtId="37" fontId="6" fillId="0" borderId="23" xfId="0" applyNumberFormat="1" applyFont="1" applyBorder="1" applyAlignment="1">
      <alignment horizontal="left"/>
    </xf>
    <xf numFmtId="37" fontId="6" fillId="0" borderId="2" xfId="0" applyNumberFormat="1" applyFont="1" applyBorder="1" applyAlignment="1">
      <alignment horizontal="center"/>
    </xf>
    <xf numFmtId="37" fontId="6" fillId="0" borderId="5" xfId="0" applyNumberFormat="1" applyFont="1" applyBorder="1" applyAlignment="1">
      <alignment horizontal="center"/>
    </xf>
    <xf numFmtId="1" fontId="6" fillId="0" borderId="22" xfId="3" applyNumberFormat="1" applyFont="1" applyFill="1" applyBorder="1" applyAlignment="1">
      <alignment horizontal="center" vertical="center" wrapText="1"/>
    </xf>
    <xf numFmtId="1" fontId="6" fillId="0" borderId="34" xfId="3" applyNumberFormat="1" applyFont="1" applyFill="1" applyBorder="1" applyAlignment="1">
      <alignment horizontal="center" vertical="center" wrapText="1"/>
    </xf>
    <xf numFmtId="1" fontId="6" fillId="0" borderId="55" xfId="3" applyNumberFormat="1" applyFont="1" applyFill="1" applyBorder="1" applyAlignment="1">
      <alignment horizontal="center" vertical="center" wrapText="1"/>
    </xf>
    <xf numFmtId="1" fontId="6" fillId="0" borderId="56" xfId="3" applyNumberFormat="1" applyFont="1" applyFill="1" applyBorder="1" applyAlignment="1">
      <alignment horizontal="center" vertical="center" wrapText="1"/>
    </xf>
    <xf numFmtId="1" fontId="6" fillId="0" borderId="51" xfId="3" applyNumberFormat="1" applyFont="1" applyFill="1" applyBorder="1" applyAlignment="1">
      <alignment horizontal="center" wrapText="1"/>
    </xf>
    <xf numFmtId="1" fontId="6" fillId="0" borderId="52" xfId="3" applyNumberFormat="1" applyFont="1" applyFill="1" applyBorder="1" applyAlignment="1">
      <alignment horizontal="center" vertical="center"/>
    </xf>
    <xf numFmtId="1" fontId="6" fillId="0" borderId="53" xfId="3" applyNumberFormat="1" applyFont="1" applyFill="1" applyBorder="1" applyAlignment="1">
      <alignment horizontal="center" vertical="center"/>
    </xf>
    <xf numFmtId="1" fontId="6" fillId="0" borderId="54" xfId="3" applyNumberFormat="1" applyFont="1" applyFill="1" applyBorder="1" applyAlignment="1">
      <alignment horizontal="center" vertical="center"/>
    </xf>
    <xf numFmtId="1" fontId="23" fillId="0" borderId="4" xfId="3" applyNumberFormat="1" applyFont="1" applyFill="1" applyBorder="1" applyAlignment="1">
      <alignment horizontal="center" wrapText="1"/>
    </xf>
  </cellXfs>
  <cellStyles count="9">
    <cellStyle name="Followed Hyperlink" xfId="6" builtinId="9" hidden="1"/>
    <cellStyle name="Followed Hyperlink" xfId="8" builtinId="9" hidden="1"/>
    <cellStyle name="Hyperlink" xfId="5" builtinId="8" hidden="1"/>
    <cellStyle name="Hyperlink" xfId="7" builtinId="8" hidden="1"/>
    <cellStyle name="Normal" xfId="0" builtinId="0"/>
    <cellStyle name="Normal 2 2" xfId="1"/>
    <cellStyle name="Normal 3" xfId="2"/>
    <cellStyle name="Normal 6" xfId="3"/>
    <cellStyle name="Normal 9"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5" enableFormatConditionsCalculation="0">
    <pageSetUpPr fitToPage="1"/>
  </sheetPr>
  <dimension ref="A1:AR56"/>
  <sheetViews>
    <sheetView showGridLines="0" tabSelected="1"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44" s="33" customFormat="1" ht="15" customHeight="1">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44" s="39" customFormat="1" ht="15" customHeight="1">
      <c r="A2" s="34"/>
      <c r="B2" s="35" t="str">
        <f>CONCATENATE("Number and percentage of public school students with disabilities receiving ",LOWER(A7), " by gender and race/ethnicity, for state: School Year 2011-12")</f>
        <v>Number and percentage of public school students with disabilities receiving disciplinary actions by gender and race/ethnicity, for state: School Year 2011-12</v>
      </c>
      <c r="C2" s="35"/>
      <c r="D2" s="35"/>
      <c r="E2" s="37"/>
      <c r="F2" s="37"/>
      <c r="G2" s="37"/>
      <c r="H2" s="37"/>
      <c r="I2" s="37"/>
      <c r="J2" s="37"/>
      <c r="K2" s="37"/>
      <c r="L2" s="37"/>
      <c r="M2" s="37"/>
      <c r="N2" s="37"/>
      <c r="O2" s="37"/>
      <c r="P2" s="37"/>
      <c r="Q2" s="37"/>
      <c r="R2" s="37"/>
      <c r="S2" s="37"/>
      <c r="T2" s="37"/>
      <c r="U2" s="38"/>
      <c r="V2" s="38"/>
      <c r="W2" s="37"/>
      <c r="X2" s="37"/>
      <c r="Y2" s="152"/>
    </row>
    <row r="3" spans="1:44" s="33" customFormat="1" ht="15" customHeight="1" thickBot="1">
      <c r="A3" s="28"/>
      <c r="B3" s="40"/>
      <c r="C3" s="40"/>
      <c r="D3" s="40"/>
      <c r="E3" s="41"/>
      <c r="F3" s="41"/>
      <c r="G3" s="41"/>
      <c r="H3" s="41"/>
      <c r="I3" s="41"/>
      <c r="J3" s="41"/>
      <c r="K3" s="41"/>
      <c r="L3" s="41"/>
      <c r="M3" s="41"/>
      <c r="N3" s="41"/>
      <c r="O3" s="41"/>
      <c r="P3" s="41"/>
      <c r="Q3" s="41"/>
      <c r="R3" s="41"/>
      <c r="S3" s="41"/>
      <c r="T3" s="41"/>
      <c r="U3" s="41"/>
      <c r="V3" s="41"/>
      <c r="W3" s="41"/>
      <c r="X3" s="41"/>
      <c r="Y3" s="41"/>
      <c r="Z3" s="32"/>
      <c r="AA3" s="41"/>
      <c r="AB3" s="41"/>
    </row>
    <row r="4" spans="1:44" s="46" customFormat="1" ht="25" customHeight="1">
      <c r="A4" s="45"/>
      <c r="B4" s="174"/>
      <c r="C4" s="176" t="s">
        <v>17</v>
      </c>
      <c r="D4" s="178" t="s">
        <v>0</v>
      </c>
      <c r="E4" s="180" t="s">
        <v>46</v>
      </c>
      <c r="F4" s="181"/>
      <c r="G4" s="180" t="s">
        <v>19</v>
      </c>
      <c r="H4" s="181"/>
      <c r="I4" s="180" t="s">
        <v>47</v>
      </c>
      <c r="J4" s="181"/>
      <c r="K4" s="185" t="s">
        <v>48</v>
      </c>
      <c r="L4" s="186"/>
      <c r="M4" s="186"/>
      <c r="N4" s="186"/>
      <c r="O4" s="186"/>
      <c r="P4" s="186"/>
      <c r="Q4" s="186"/>
      <c r="R4" s="186"/>
      <c r="S4" s="186"/>
      <c r="T4" s="186"/>
      <c r="U4" s="186"/>
      <c r="V4" s="186"/>
      <c r="W4" s="186"/>
      <c r="X4" s="187"/>
      <c r="Y4" s="180" t="s">
        <v>49</v>
      </c>
      <c r="Z4" s="181"/>
      <c r="AA4" s="166" t="s">
        <v>23</v>
      </c>
      <c r="AB4" s="168" t="s">
        <v>24</v>
      </c>
      <c r="AC4" s="170"/>
      <c r="AD4" s="170"/>
      <c r="AE4" s="170"/>
      <c r="AF4" s="170"/>
      <c r="AG4" s="161"/>
    </row>
    <row r="5" spans="1:44" s="46" customFormat="1" ht="25" customHeight="1">
      <c r="A5" s="45"/>
      <c r="B5" s="174"/>
      <c r="C5" s="177"/>
      <c r="D5" s="179"/>
      <c r="E5" s="182"/>
      <c r="F5" s="183"/>
      <c r="G5" s="182"/>
      <c r="H5" s="183"/>
      <c r="I5" s="182"/>
      <c r="J5" s="183"/>
      <c r="K5" s="162" t="s">
        <v>25</v>
      </c>
      <c r="L5" s="163"/>
      <c r="M5" s="164" t="s">
        <v>26</v>
      </c>
      <c r="N5" s="163"/>
      <c r="O5" s="165" t="s">
        <v>27</v>
      </c>
      <c r="P5" s="163"/>
      <c r="Q5" s="165" t="s">
        <v>28</v>
      </c>
      <c r="R5" s="163"/>
      <c r="S5" s="165" t="s">
        <v>29</v>
      </c>
      <c r="T5" s="163"/>
      <c r="U5" s="165" t="s">
        <v>30</v>
      </c>
      <c r="V5" s="163"/>
      <c r="W5" s="165" t="s">
        <v>31</v>
      </c>
      <c r="X5" s="184"/>
      <c r="Y5" s="182"/>
      <c r="Z5" s="183"/>
      <c r="AA5" s="167"/>
      <c r="AB5" s="169"/>
      <c r="AC5" s="170"/>
      <c r="AD5" s="170"/>
      <c r="AE5" s="170"/>
      <c r="AF5" s="170"/>
      <c r="AG5" s="161"/>
    </row>
    <row r="6" spans="1:44" s="46" customFormat="1" ht="15" customHeight="1" thickBot="1">
      <c r="A6" s="45"/>
      <c r="B6" s="175"/>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c r="AC6" s="170"/>
      <c r="AD6" s="170"/>
      <c r="AE6" s="170"/>
      <c r="AF6" s="170"/>
      <c r="AG6" s="161"/>
      <c r="AH6"/>
      <c r="AI6"/>
      <c r="AJ6"/>
      <c r="AK6"/>
      <c r="AL6"/>
      <c r="AM6"/>
      <c r="AN6"/>
      <c r="AO6"/>
      <c r="AP6"/>
      <c r="AQ6"/>
      <c r="AR6"/>
    </row>
    <row r="7" spans="1:44" s="6" customFormat="1" ht="15" customHeight="1">
      <c r="A7" s="1" t="s">
        <v>1</v>
      </c>
      <c r="B7" s="171" t="s">
        <v>16</v>
      </c>
      <c r="C7" s="2"/>
      <c r="D7" s="3" t="s">
        <v>2</v>
      </c>
      <c r="E7" s="67">
        <v>44</v>
      </c>
      <c r="F7" s="68">
        <v>77.192982456140399</v>
      </c>
      <c r="G7" s="67">
        <v>0</v>
      </c>
      <c r="H7" s="68">
        <v>0</v>
      </c>
      <c r="I7" s="67">
        <v>44</v>
      </c>
      <c r="J7" s="68">
        <v>77.192982456140399</v>
      </c>
      <c r="K7" s="69">
        <v>0</v>
      </c>
      <c r="L7" s="70">
        <v>0</v>
      </c>
      <c r="M7" s="98" t="s">
        <v>40</v>
      </c>
      <c r="N7" s="70">
        <v>3.5087719298245599</v>
      </c>
      <c r="O7" s="71">
        <v>7</v>
      </c>
      <c r="P7" s="70">
        <v>12.280701754386</v>
      </c>
      <c r="Q7" s="71">
        <v>15</v>
      </c>
      <c r="R7" s="70">
        <v>26.315789473684202</v>
      </c>
      <c r="S7" s="71">
        <v>20</v>
      </c>
      <c r="T7" s="70">
        <v>35.087719298245602</v>
      </c>
      <c r="U7" s="71">
        <v>0</v>
      </c>
      <c r="V7" s="70">
        <v>0</v>
      </c>
      <c r="W7" s="72">
        <v>0</v>
      </c>
      <c r="X7" s="68">
        <v>0</v>
      </c>
      <c r="Y7" s="67">
        <v>0</v>
      </c>
      <c r="Z7" s="73">
        <v>0</v>
      </c>
      <c r="AA7" s="123">
        <v>2538</v>
      </c>
      <c r="AB7" s="124">
        <v>100</v>
      </c>
      <c r="AC7" s="153"/>
      <c r="AD7" s="153"/>
      <c r="AE7" s="153"/>
      <c r="AF7" s="153"/>
    </row>
    <row r="8" spans="1:44" s="6" customFormat="1" ht="15" customHeight="1">
      <c r="A8" s="1" t="s">
        <v>1</v>
      </c>
      <c r="B8" s="172" t="s">
        <v>16</v>
      </c>
      <c r="C8" s="7" t="s">
        <v>3</v>
      </c>
      <c r="D8" s="8" t="s">
        <v>4</v>
      </c>
      <c r="E8" s="105">
        <v>13</v>
      </c>
      <c r="F8" s="68">
        <v>22.8070175438597</v>
      </c>
      <c r="G8" s="69">
        <v>0</v>
      </c>
      <c r="H8" s="68">
        <v>0</v>
      </c>
      <c r="I8" s="105">
        <v>13</v>
      </c>
      <c r="J8" s="68">
        <v>22.8070175438597</v>
      </c>
      <c r="K8" s="69">
        <v>0</v>
      </c>
      <c r="L8" s="70">
        <v>0</v>
      </c>
      <c r="M8" s="71">
        <v>0</v>
      </c>
      <c r="N8" s="70">
        <v>0</v>
      </c>
      <c r="O8" s="71">
        <v>0</v>
      </c>
      <c r="P8" s="70">
        <v>0</v>
      </c>
      <c r="Q8" s="98" t="s">
        <v>40</v>
      </c>
      <c r="R8" s="70">
        <v>3.5087719298245599</v>
      </c>
      <c r="S8" s="71">
        <v>11</v>
      </c>
      <c r="T8" s="70">
        <v>19.2982456140351</v>
      </c>
      <c r="U8" s="71">
        <v>0</v>
      </c>
      <c r="V8" s="70">
        <v>0</v>
      </c>
      <c r="W8" s="72">
        <v>0</v>
      </c>
      <c r="X8" s="68">
        <v>0</v>
      </c>
      <c r="Y8" s="69">
        <v>0</v>
      </c>
      <c r="Z8" s="73">
        <v>0</v>
      </c>
      <c r="AA8" s="123">
        <v>2538</v>
      </c>
      <c r="AB8" s="124">
        <v>100</v>
      </c>
      <c r="AC8" s="153"/>
      <c r="AD8" s="153"/>
      <c r="AE8" s="153"/>
      <c r="AF8" s="153"/>
    </row>
    <row r="9" spans="1:44" s="6" customFormat="1" ht="15" customHeight="1">
      <c r="A9" s="1" t="s">
        <v>1</v>
      </c>
      <c r="B9" s="172" t="s">
        <v>16</v>
      </c>
      <c r="C9" s="9"/>
      <c r="D9" s="10" t="s">
        <v>5</v>
      </c>
      <c r="E9" s="74">
        <v>57</v>
      </c>
      <c r="F9" s="75">
        <v>100</v>
      </c>
      <c r="G9" s="74">
        <v>0</v>
      </c>
      <c r="H9" s="75">
        <v>0</v>
      </c>
      <c r="I9" s="74">
        <v>57</v>
      </c>
      <c r="J9" s="75">
        <v>100</v>
      </c>
      <c r="K9" s="74">
        <v>0</v>
      </c>
      <c r="L9" s="76">
        <v>0</v>
      </c>
      <c r="M9" s="100" t="s">
        <v>40</v>
      </c>
      <c r="N9" s="76">
        <v>3.5087719298245599</v>
      </c>
      <c r="O9" s="77">
        <v>7</v>
      </c>
      <c r="P9" s="76">
        <v>12.280701754386</v>
      </c>
      <c r="Q9" s="77">
        <v>17</v>
      </c>
      <c r="R9" s="76">
        <v>29.824561403508799</v>
      </c>
      <c r="S9" s="77">
        <v>31</v>
      </c>
      <c r="T9" s="76">
        <v>54.385964912280699</v>
      </c>
      <c r="U9" s="77">
        <v>0</v>
      </c>
      <c r="V9" s="76">
        <v>0</v>
      </c>
      <c r="W9" s="78">
        <v>0</v>
      </c>
      <c r="X9" s="75">
        <v>0</v>
      </c>
      <c r="Y9" s="74">
        <v>0</v>
      </c>
      <c r="Z9" s="79">
        <v>0</v>
      </c>
      <c r="AA9" s="125">
        <v>2538</v>
      </c>
      <c r="AB9" s="126">
        <v>100</v>
      </c>
      <c r="AC9" s="153"/>
      <c r="AD9" s="153"/>
      <c r="AE9" s="153"/>
      <c r="AF9" s="153"/>
    </row>
    <row r="10" spans="1:44" s="6" customFormat="1" ht="15" customHeight="1">
      <c r="A10" s="1" t="s">
        <v>1</v>
      </c>
      <c r="B10" s="172" t="s">
        <v>16</v>
      </c>
      <c r="C10" s="13"/>
      <c r="D10" s="14" t="s">
        <v>2</v>
      </c>
      <c r="E10" s="80">
        <v>10655</v>
      </c>
      <c r="F10" s="81">
        <v>74.635752311571906</v>
      </c>
      <c r="G10" s="80">
        <v>277</v>
      </c>
      <c r="H10" s="81">
        <v>1.9403194172036999</v>
      </c>
      <c r="I10" s="80">
        <v>10378</v>
      </c>
      <c r="J10" s="81">
        <v>72.695432894368196</v>
      </c>
      <c r="K10" s="80">
        <v>22</v>
      </c>
      <c r="L10" s="82">
        <v>0.158205091327485</v>
      </c>
      <c r="M10" s="83">
        <v>118</v>
      </c>
      <c r="N10" s="82">
        <v>0.84855458075650803</v>
      </c>
      <c r="O10" s="83">
        <v>2317</v>
      </c>
      <c r="P10" s="82">
        <v>16.661872572990099</v>
      </c>
      <c r="Q10" s="83">
        <v>3206</v>
      </c>
      <c r="R10" s="82">
        <v>23.054796490723401</v>
      </c>
      <c r="S10" s="83">
        <v>4620</v>
      </c>
      <c r="T10" s="82">
        <v>33.223069178771802</v>
      </c>
      <c r="U10" s="83">
        <v>7</v>
      </c>
      <c r="V10" s="82">
        <v>5.0337983604199603E-2</v>
      </c>
      <c r="W10" s="84">
        <v>88</v>
      </c>
      <c r="X10" s="81">
        <v>0.63282036530993802</v>
      </c>
      <c r="Y10" s="80">
        <v>70</v>
      </c>
      <c r="Z10" s="85">
        <v>0.49033342673017699</v>
      </c>
      <c r="AA10" s="127">
        <v>2538</v>
      </c>
      <c r="AB10" s="128">
        <v>97.084318360914097</v>
      </c>
      <c r="AC10" s="153"/>
      <c r="AD10" s="153"/>
      <c r="AE10" s="153"/>
      <c r="AF10" s="153"/>
    </row>
    <row r="11" spans="1:44" s="6" customFormat="1" ht="15" customHeight="1">
      <c r="A11" s="1" t="s">
        <v>1</v>
      </c>
      <c r="B11" s="172" t="s">
        <v>16</v>
      </c>
      <c r="C11" s="13" t="s">
        <v>6</v>
      </c>
      <c r="D11" s="17" t="s">
        <v>4</v>
      </c>
      <c r="E11" s="80">
        <v>3621</v>
      </c>
      <c r="F11" s="81">
        <v>25.364247688428101</v>
      </c>
      <c r="G11" s="80">
        <v>93</v>
      </c>
      <c r="H11" s="81">
        <v>0.65144298122723499</v>
      </c>
      <c r="I11" s="80">
        <v>3528</v>
      </c>
      <c r="J11" s="81">
        <v>24.712804707200899</v>
      </c>
      <c r="K11" s="80">
        <v>10</v>
      </c>
      <c r="L11" s="82">
        <v>7.1911405148856605E-2</v>
      </c>
      <c r="M11" s="102">
        <v>28</v>
      </c>
      <c r="N11" s="82">
        <v>0.201351934416798</v>
      </c>
      <c r="O11" s="83">
        <v>867</v>
      </c>
      <c r="P11" s="82">
        <v>6.2347188264058699</v>
      </c>
      <c r="Q11" s="83">
        <v>1265</v>
      </c>
      <c r="R11" s="82">
        <v>9.0967927513303604</v>
      </c>
      <c r="S11" s="83">
        <v>1316</v>
      </c>
      <c r="T11" s="82">
        <v>9.4635409175895298</v>
      </c>
      <c r="U11" s="83">
        <v>0</v>
      </c>
      <c r="V11" s="82">
        <v>0</v>
      </c>
      <c r="W11" s="84">
        <v>42</v>
      </c>
      <c r="X11" s="81">
        <v>0.30202790162519799</v>
      </c>
      <c r="Y11" s="80">
        <v>23</v>
      </c>
      <c r="Z11" s="85">
        <v>0.16110955449705799</v>
      </c>
      <c r="AA11" s="127">
        <v>2538</v>
      </c>
      <c r="AB11" s="128">
        <v>97.084318360914097</v>
      </c>
      <c r="AC11" s="153"/>
      <c r="AD11" s="153"/>
      <c r="AE11" s="153"/>
      <c r="AF11" s="153"/>
    </row>
    <row r="12" spans="1:44" s="6" customFormat="1" ht="15" customHeight="1">
      <c r="A12" s="1" t="s">
        <v>1</v>
      </c>
      <c r="B12" s="172" t="s">
        <v>16</v>
      </c>
      <c r="C12" s="18"/>
      <c r="D12" s="19" t="s">
        <v>5</v>
      </c>
      <c r="E12" s="86">
        <v>14276</v>
      </c>
      <c r="F12" s="87">
        <v>100</v>
      </c>
      <c r="G12" s="86">
        <v>370</v>
      </c>
      <c r="H12" s="87">
        <v>2.5917623984309301</v>
      </c>
      <c r="I12" s="86">
        <v>13906</v>
      </c>
      <c r="J12" s="87">
        <v>97.408237601569098</v>
      </c>
      <c r="K12" s="86">
        <v>32</v>
      </c>
      <c r="L12" s="88">
        <v>0.230116496476341</v>
      </c>
      <c r="M12" s="89">
        <v>146</v>
      </c>
      <c r="N12" s="88">
        <v>1.04990651517331</v>
      </c>
      <c r="O12" s="89">
        <v>3184</v>
      </c>
      <c r="P12" s="88">
        <v>22.896591399395898</v>
      </c>
      <c r="Q12" s="89">
        <v>4471</v>
      </c>
      <c r="R12" s="88">
        <v>32.151589242053802</v>
      </c>
      <c r="S12" s="89">
        <v>5936</v>
      </c>
      <c r="T12" s="88">
        <v>42.686610096361299</v>
      </c>
      <c r="U12" s="89">
        <v>7</v>
      </c>
      <c r="V12" s="88">
        <v>5.0337983604199603E-2</v>
      </c>
      <c r="W12" s="90">
        <v>130</v>
      </c>
      <c r="X12" s="87">
        <v>0.93484826693513601</v>
      </c>
      <c r="Y12" s="86">
        <v>93</v>
      </c>
      <c r="Z12" s="91">
        <v>0.65144298122723499</v>
      </c>
      <c r="AA12" s="129">
        <v>2538</v>
      </c>
      <c r="AB12" s="130">
        <v>97.084318360914097</v>
      </c>
      <c r="AC12" s="153"/>
      <c r="AD12" s="153"/>
      <c r="AE12" s="153"/>
      <c r="AF12" s="153"/>
    </row>
    <row r="13" spans="1:44" s="6" customFormat="1" ht="15" customHeight="1">
      <c r="A13" s="1" t="s">
        <v>1</v>
      </c>
      <c r="B13" s="172" t="s">
        <v>16</v>
      </c>
      <c r="C13" s="7"/>
      <c r="D13" s="8" t="s">
        <v>2</v>
      </c>
      <c r="E13" s="69">
        <v>7061</v>
      </c>
      <c r="F13" s="68">
        <v>75.957401032702194</v>
      </c>
      <c r="G13" s="69">
        <v>166</v>
      </c>
      <c r="H13" s="68">
        <v>1.78571428571429</v>
      </c>
      <c r="I13" s="69">
        <v>6895</v>
      </c>
      <c r="J13" s="68">
        <v>74.171686746988001</v>
      </c>
      <c r="K13" s="69">
        <v>9</v>
      </c>
      <c r="L13" s="70">
        <v>9.9053488883997398E-2</v>
      </c>
      <c r="M13" s="71">
        <v>87</v>
      </c>
      <c r="N13" s="70">
        <v>0.95751705921197505</v>
      </c>
      <c r="O13" s="71">
        <v>1620</v>
      </c>
      <c r="P13" s="70">
        <v>17.829627999119499</v>
      </c>
      <c r="Q13" s="71">
        <v>2441</v>
      </c>
      <c r="R13" s="70">
        <v>26.865507373981899</v>
      </c>
      <c r="S13" s="71">
        <v>2677</v>
      </c>
      <c r="T13" s="70">
        <v>29.462909971384502</v>
      </c>
      <c r="U13" s="71">
        <v>12</v>
      </c>
      <c r="V13" s="70">
        <v>0.13207131851199599</v>
      </c>
      <c r="W13" s="72">
        <v>49</v>
      </c>
      <c r="X13" s="68">
        <v>0.53929121725731899</v>
      </c>
      <c r="Y13" s="69">
        <v>76</v>
      </c>
      <c r="Z13" s="73">
        <v>0.81755593803786597</v>
      </c>
      <c r="AA13" s="123">
        <v>2538</v>
      </c>
      <c r="AB13" s="124">
        <v>100</v>
      </c>
      <c r="AC13" s="153"/>
      <c r="AD13" s="153"/>
      <c r="AE13" s="153"/>
      <c r="AF13" s="153"/>
    </row>
    <row r="14" spans="1:44" s="6" customFormat="1" ht="15" customHeight="1">
      <c r="A14" s="1" t="s">
        <v>1</v>
      </c>
      <c r="B14" s="172" t="s">
        <v>16</v>
      </c>
      <c r="C14" s="7" t="s">
        <v>7</v>
      </c>
      <c r="D14" s="22" t="s">
        <v>4</v>
      </c>
      <c r="E14" s="69">
        <v>2235</v>
      </c>
      <c r="F14" s="68">
        <v>24.042598967297799</v>
      </c>
      <c r="G14" s="69">
        <v>44</v>
      </c>
      <c r="H14" s="68">
        <v>0.473321858864028</v>
      </c>
      <c r="I14" s="69">
        <v>2191</v>
      </c>
      <c r="J14" s="68">
        <v>23.569277108433699</v>
      </c>
      <c r="K14" s="105" t="s">
        <v>40</v>
      </c>
      <c r="L14" s="70">
        <v>2.20118864186661E-2</v>
      </c>
      <c r="M14" s="71">
        <v>24</v>
      </c>
      <c r="N14" s="70">
        <v>0.26414263702399299</v>
      </c>
      <c r="O14" s="71">
        <v>536</v>
      </c>
      <c r="P14" s="70">
        <v>5.8991855602025103</v>
      </c>
      <c r="Q14" s="71">
        <v>897</v>
      </c>
      <c r="R14" s="70">
        <v>9.8723310587717403</v>
      </c>
      <c r="S14" s="71">
        <v>708</v>
      </c>
      <c r="T14" s="70">
        <v>7.7922077922077904</v>
      </c>
      <c r="U14" s="71">
        <v>4</v>
      </c>
      <c r="V14" s="70">
        <v>4.4023772837332199E-2</v>
      </c>
      <c r="W14" s="72">
        <v>20</v>
      </c>
      <c r="X14" s="68">
        <v>0.22011886418666099</v>
      </c>
      <c r="Y14" s="69">
        <v>24</v>
      </c>
      <c r="Z14" s="73">
        <v>0.258175559380379</v>
      </c>
      <c r="AA14" s="123">
        <v>2538</v>
      </c>
      <c r="AB14" s="124">
        <v>100</v>
      </c>
      <c r="AC14" s="153"/>
      <c r="AD14" s="153"/>
      <c r="AE14" s="153"/>
      <c r="AF14" s="153"/>
    </row>
    <row r="15" spans="1:44" s="6" customFormat="1" ht="15" customHeight="1">
      <c r="A15" s="1" t="s">
        <v>1</v>
      </c>
      <c r="B15" s="172" t="s">
        <v>16</v>
      </c>
      <c r="C15" s="9"/>
      <c r="D15" s="10" t="s">
        <v>5</v>
      </c>
      <c r="E15" s="74">
        <v>9296</v>
      </c>
      <c r="F15" s="75">
        <v>100</v>
      </c>
      <c r="G15" s="74">
        <v>210</v>
      </c>
      <c r="H15" s="75">
        <v>2.2590361445783098</v>
      </c>
      <c r="I15" s="74">
        <v>9086</v>
      </c>
      <c r="J15" s="75">
        <v>97.740963855421697</v>
      </c>
      <c r="K15" s="74">
        <v>11</v>
      </c>
      <c r="L15" s="76">
        <v>0.12106537530266299</v>
      </c>
      <c r="M15" s="77">
        <v>111</v>
      </c>
      <c r="N15" s="76">
        <v>1.22165969623597</v>
      </c>
      <c r="O15" s="77">
        <v>2156</v>
      </c>
      <c r="P15" s="76">
        <v>23.728813559321999</v>
      </c>
      <c r="Q15" s="77">
        <v>3338</v>
      </c>
      <c r="R15" s="76">
        <v>36.737838432753698</v>
      </c>
      <c r="S15" s="77">
        <v>3385</v>
      </c>
      <c r="T15" s="76">
        <v>37.255117763592303</v>
      </c>
      <c r="U15" s="77">
        <v>16</v>
      </c>
      <c r="V15" s="76">
        <v>0.17609509134932899</v>
      </c>
      <c r="W15" s="78">
        <v>69</v>
      </c>
      <c r="X15" s="75">
        <v>0.75941008144398003</v>
      </c>
      <c r="Y15" s="74">
        <v>100</v>
      </c>
      <c r="Z15" s="79">
        <v>1.0757314974182399</v>
      </c>
      <c r="AA15" s="125">
        <v>2538</v>
      </c>
      <c r="AB15" s="126">
        <v>100</v>
      </c>
      <c r="AC15" s="153"/>
      <c r="AD15" s="153"/>
      <c r="AE15" s="153"/>
      <c r="AF15" s="153"/>
    </row>
    <row r="16" spans="1:44" s="6" customFormat="1" ht="15" customHeight="1">
      <c r="A16" s="1" t="s">
        <v>1</v>
      </c>
      <c r="B16" s="172" t="s">
        <v>16</v>
      </c>
      <c r="C16" s="13"/>
      <c r="D16" s="14" t="s">
        <v>2</v>
      </c>
      <c r="E16" s="80">
        <v>7019</v>
      </c>
      <c r="F16" s="81">
        <v>78.293363078639103</v>
      </c>
      <c r="G16" s="80">
        <v>103</v>
      </c>
      <c r="H16" s="81">
        <v>1.148912437256</v>
      </c>
      <c r="I16" s="80">
        <v>6916</v>
      </c>
      <c r="J16" s="81">
        <v>77.144450641383202</v>
      </c>
      <c r="K16" s="80">
        <v>10</v>
      </c>
      <c r="L16" s="82">
        <v>0.11319900384876599</v>
      </c>
      <c r="M16" s="83">
        <v>57</v>
      </c>
      <c r="N16" s="82">
        <v>0.64523432193796704</v>
      </c>
      <c r="O16" s="83">
        <v>1665</v>
      </c>
      <c r="P16" s="82">
        <v>18.847634140819601</v>
      </c>
      <c r="Q16" s="83">
        <v>2838</v>
      </c>
      <c r="R16" s="82">
        <v>32.125877292279803</v>
      </c>
      <c r="S16" s="83">
        <v>2275</v>
      </c>
      <c r="T16" s="82">
        <v>25.752773375594298</v>
      </c>
      <c r="U16" s="83">
        <v>5</v>
      </c>
      <c r="V16" s="82">
        <v>5.6599501924383101E-2</v>
      </c>
      <c r="W16" s="84">
        <v>66</v>
      </c>
      <c r="X16" s="81">
        <v>0.74711342540185599</v>
      </c>
      <c r="Y16" s="80">
        <v>54</v>
      </c>
      <c r="Z16" s="85">
        <v>0.60234244283324001</v>
      </c>
      <c r="AA16" s="127">
        <v>2538</v>
      </c>
      <c r="AB16" s="128">
        <v>100</v>
      </c>
      <c r="AC16" s="153"/>
      <c r="AD16" s="153"/>
      <c r="AE16" s="153"/>
      <c r="AF16" s="153"/>
    </row>
    <row r="17" spans="1:32" s="6" customFormat="1" ht="15" customHeight="1">
      <c r="A17" s="1" t="s">
        <v>1</v>
      </c>
      <c r="B17" s="172" t="s">
        <v>16</v>
      </c>
      <c r="C17" s="13" t="s">
        <v>8</v>
      </c>
      <c r="D17" s="17" t="s">
        <v>4</v>
      </c>
      <c r="E17" s="80">
        <v>1946</v>
      </c>
      <c r="F17" s="81">
        <v>21.706636921360801</v>
      </c>
      <c r="G17" s="101">
        <v>28</v>
      </c>
      <c r="H17" s="81">
        <v>0.31232571109871698</v>
      </c>
      <c r="I17" s="80">
        <v>1918</v>
      </c>
      <c r="J17" s="81">
        <v>21.394311210262099</v>
      </c>
      <c r="K17" s="80">
        <v>5</v>
      </c>
      <c r="L17" s="82">
        <v>5.6599501924383101E-2</v>
      </c>
      <c r="M17" s="83">
        <v>7</v>
      </c>
      <c r="N17" s="82">
        <v>7.9239302694136302E-2</v>
      </c>
      <c r="O17" s="83">
        <v>464</v>
      </c>
      <c r="P17" s="82">
        <v>5.2524337785827502</v>
      </c>
      <c r="Q17" s="83">
        <v>918</v>
      </c>
      <c r="R17" s="82">
        <v>10.3916685533167</v>
      </c>
      <c r="S17" s="83">
        <v>505</v>
      </c>
      <c r="T17" s="82">
        <v>5.7165496943626897</v>
      </c>
      <c r="U17" s="102" t="s">
        <v>40</v>
      </c>
      <c r="V17" s="82">
        <v>2.26398007697532E-2</v>
      </c>
      <c r="W17" s="84">
        <v>17</v>
      </c>
      <c r="X17" s="81">
        <v>0.192438306542902</v>
      </c>
      <c r="Y17" s="80">
        <v>10</v>
      </c>
      <c r="Z17" s="85">
        <v>0.11154489682097</v>
      </c>
      <c r="AA17" s="127">
        <v>2538</v>
      </c>
      <c r="AB17" s="128">
        <v>100</v>
      </c>
      <c r="AC17" s="153"/>
      <c r="AD17" s="153"/>
      <c r="AE17" s="153"/>
      <c r="AF17" s="153"/>
    </row>
    <row r="18" spans="1:32" s="6" customFormat="1" ht="15" customHeight="1">
      <c r="A18" s="1" t="s">
        <v>1</v>
      </c>
      <c r="B18" s="172" t="s">
        <v>16</v>
      </c>
      <c r="C18" s="18"/>
      <c r="D18" s="19" t="s">
        <v>5</v>
      </c>
      <c r="E18" s="86">
        <v>8965</v>
      </c>
      <c r="F18" s="87">
        <v>100</v>
      </c>
      <c r="G18" s="86">
        <v>131</v>
      </c>
      <c r="H18" s="87">
        <v>1.4612381483547101</v>
      </c>
      <c r="I18" s="86">
        <v>8834</v>
      </c>
      <c r="J18" s="87">
        <v>98.538761851645305</v>
      </c>
      <c r="K18" s="86">
        <v>15</v>
      </c>
      <c r="L18" s="88">
        <v>0.16979850577314901</v>
      </c>
      <c r="M18" s="89">
        <v>64</v>
      </c>
      <c r="N18" s="88">
        <v>0.72447362463210296</v>
      </c>
      <c r="O18" s="89">
        <v>2129</v>
      </c>
      <c r="P18" s="88">
        <v>24.100067919402299</v>
      </c>
      <c r="Q18" s="89">
        <v>3756</v>
      </c>
      <c r="R18" s="88">
        <v>42.517545845596601</v>
      </c>
      <c r="S18" s="89">
        <v>2780</v>
      </c>
      <c r="T18" s="88">
        <v>31.469323069956999</v>
      </c>
      <c r="U18" s="89">
        <v>7</v>
      </c>
      <c r="V18" s="88">
        <v>7.9239302694136302E-2</v>
      </c>
      <c r="W18" s="90">
        <v>83</v>
      </c>
      <c r="X18" s="87">
        <v>0.93955173194475905</v>
      </c>
      <c r="Y18" s="86">
        <v>64</v>
      </c>
      <c r="Z18" s="91">
        <v>0.71388733965421103</v>
      </c>
      <c r="AA18" s="129">
        <v>2538</v>
      </c>
      <c r="AB18" s="130">
        <v>100</v>
      </c>
      <c r="AC18" s="153"/>
      <c r="AD18" s="153"/>
      <c r="AE18" s="153"/>
      <c r="AF18" s="153"/>
    </row>
    <row r="19" spans="1:32" s="6" customFormat="1" ht="15" customHeight="1">
      <c r="A19" s="1" t="s">
        <v>1</v>
      </c>
      <c r="B19" s="172" t="s">
        <v>16</v>
      </c>
      <c r="C19" s="7"/>
      <c r="D19" s="8" t="s">
        <v>2</v>
      </c>
      <c r="E19" s="69">
        <v>14096</v>
      </c>
      <c r="F19" s="68">
        <v>77.103161579695893</v>
      </c>
      <c r="G19" s="69">
        <v>271</v>
      </c>
      <c r="H19" s="68">
        <v>1.48233234875834</v>
      </c>
      <c r="I19" s="69">
        <v>13825</v>
      </c>
      <c r="J19" s="68">
        <v>75.620829230937503</v>
      </c>
      <c r="K19" s="69">
        <v>19</v>
      </c>
      <c r="L19" s="70">
        <v>0.105914487987067</v>
      </c>
      <c r="M19" s="71">
        <v>143</v>
      </c>
      <c r="N19" s="70">
        <v>0.79714588327108504</v>
      </c>
      <c r="O19" s="71">
        <v>3292</v>
      </c>
      <c r="P19" s="70">
        <v>18.351078655443398</v>
      </c>
      <c r="Q19" s="71">
        <v>5284</v>
      </c>
      <c r="R19" s="70">
        <v>29.455376553876999</v>
      </c>
      <c r="S19" s="71">
        <v>4953</v>
      </c>
      <c r="T19" s="70">
        <v>27.610234684207601</v>
      </c>
      <c r="U19" s="71">
        <v>17</v>
      </c>
      <c r="V19" s="70">
        <v>9.4765594514744395E-2</v>
      </c>
      <c r="W19" s="72">
        <v>117</v>
      </c>
      <c r="X19" s="68">
        <v>0.652210268130888</v>
      </c>
      <c r="Y19" s="69">
        <v>130</v>
      </c>
      <c r="Z19" s="73">
        <v>0.711081938518762</v>
      </c>
      <c r="AA19" s="123">
        <v>2538</v>
      </c>
      <c r="AB19" s="124">
        <v>100</v>
      </c>
      <c r="AC19" s="153"/>
      <c r="AD19" s="153"/>
      <c r="AE19" s="153"/>
      <c r="AF19" s="153"/>
    </row>
    <row r="20" spans="1:32" s="6" customFormat="1" ht="15" customHeight="1">
      <c r="A20" s="1" t="s">
        <v>1</v>
      </c>
      <c r="B20" s="172" t="s">
        <v>16</v>
      </c>
      <c r="C20" s="7" t="s">
        <v>9</v>
      </c>
      <c r="D20" s="22" t="s">
        <v>4</v>
      </c>
      <c r="E20" s="69">
        <v>4186</v>
      </c>
      <c r="F20" s="68">
        <v>22.8968384203041</v>
      </c>
      <c r="G20" s="69">
        <v>72</v>
      </c>
      <c r="H20" s="68">
        <v>0.393829996718083</v>
      </c>
      <c r="I20" s="69">
        <v>4114</v>
      </c>
      <c r="J20" s="68">
        <v>22.503008423586</v>
      </c>
      <c r="K20" s="69">
        <v>7</v>
      </c>
      <c r="L20" s="70">
        <v>3.9021127153130102E-2</v>
      </c>
      <c r="M20" s="71">
        <v>31</v>
      </c>
      <c r="N20" s="70">
        <v>0.172807848821005</v>
      </c>
      <c r="O20" s="71">
        <v>1000</v>
      </c>
      <c r="P20" s="70">
        <v>5.5744467361614403</v>
      </c>
      <c r="Q20" s="71">
        <v>1816</v>
      </c>
      <c r="R20" s="70">
        <v>10.1231952728692</v>
      </c>
      <c r="S20" s="71">
        <v>1218</v>
      </c>
      <c r="T20" s="70">
        <v>6.7896761246446298</v>
      </c>
      <c r="U20" s="71">
        <v>5</v>
      </c>
      <c r="V20" s="70">
        <v>2.7872233680807199E-2</v>
      </c>
      <c r="W20" s="72">
        <v>37</v>
      </c>
      <c r="X20" s="68">
        <v>0.20625452923797299</v>
      </c>
      <c r="Y20" s="69">
        <v>34</v>
      </c>
      <c r="Z20" s="73">
        <v>0.18597527622798399</v>
      </c>
      <c r="AA20" s="123">
        <v>2538</v>
      </c>
      <c r="AB20" s="124">
        <v>100</v>
      </c>
      <c r="AC20" s="153"/>
      <c r="AD20" s="153"/>
      <c r="AE20" s="153"/>
      <c r="AF20" s="153"/>
    </row>
    <row r="21" spans="1:32" s="6" customFormat="1" ht="15" customHeight="1">
      <c r="A21" s="1" t="s">
        <v>1</v>
      </c>
      <c r="B21" s="172" t="s">
        <v>16</v>
      </c>
      <c r="C21" s="9"/>
      <c r="D21" s="10" t="s">
        <v>5</v>
      </c>
      <c r="E21" s="74">
        <v>18282</v>
      </c>
      <c r="F21" s="75">
        <v>100</v>
      </c>
      <c r="G21" s="74">
        <v>343</v>
      </c>
      <c r="H21" s="75">
        <v>1.87616234547642</v>
      </c>
      <c r="I21" s="74">
        <v>17939</v>
      </c>
      <c r="J21" s="75">
        <v>98.123837654523598</v>
      </c>
      <c r="K21" s="74">
        <v>26</v>
      </c>
      <c r="L21" s="76">
        <v>0.14493561514019701</v>
      </c>
      <c r="M21" s="77">
        <v>174</v>
      </c>
      <c r="N21" s="76">
        <v>0.96995373209209002</v>
      </c>
      <c r="O21" s="77">
        <v>4292</v>
      </c>
      <c r="P21" s="76">
        <v>23.9255253916049</v>
      </c>
      <c r="Q21" s="77">
        <v>7100</v>
      </c>
      <c r="R21" s="76">
        <v>39.578571826746199</v>
      </c>
      <c r="S21" s="77">
        <v>6171</v>
      </c>
      <c r="T21" s="76">
        <v>34.399910808852198</v>
      </c>
      <c r="U21" s="77">
        <v>22</v>
      </c>
      <c r="V21" s="76">
        <v>0.122637828195552</v>
      </c>
      <c r="W21" s="78">
        <v>154</v>
      </c>
      <c r="X21" s="75">
        <v>0.85846479736886105</v>
      </c>
      <c r="Y21" s="74">
        <v>164</v>
      </c>
      <c r="Z21" s="79">
        <v>0.89705721474674505</v>
      </c>
      <c r="AA21" s="125">
        <v>2538</v>
      </c>
      <c r="AB21" s="126">
        <v>100</v>
      </c>
      <c r="AC21" s="153"/>
      <c r="AD21" s="153"/>
      <c r="AE21" s="153"/>
      <c r="AF21" s="153"/>
    </row>
    <row r="22" spans="1:32" s="6" customFormat="1" ht="15" customHeight="1">
      <c r="A22" s="1" t="s">
        <v>1</v>
      </c>
      <c r="B22" s="172" t="s">
        <v>16</v>
      </c>
      <c r="C22" s="13"/>
      <c r="D22" s="14" t="s">
        <v>2</v>
      </c>
      <c r="E22" s="80">
        <v>80</v>
      </c>
      <c r="F22" s="81">
        <v>68.965517241379303</v>
      </c>
      <c r="G22" s="101" t="s">
        <v>40</v>
      </c>
      <c r="H22" s="81">
        <v>1.72413793103448</v>
      </c>
      <c r="I22" s="80">
        <v>78</v>
      </c>
      <c r="J22" s="81">
        <v>67.241379310344797</v>
      </c>
      <c r="K22" s="101">
        <v>0</v>
      </c>
      <c r="L22" s="82">
        <v>0</v>
      </c>
      <c r="M22" s="83">
        <v>0</v>
      </c>
      <c r="N22" s="82">
        <v>0</v>
      </c>
      <c r="O22" s="83">
        <v>13</v>
      </c>
      <c r="P22" s="82">
        <v>11.403508771929801</v>
      </c>
      <c r="Q22" s="83">
        <v>52</v>
      </c>
      <c r="R22" s="82">
        <v>45.614035087719301</v>
      </c>
      <c r="S22" s="83">
        <v>11</v>
      </c>
      <c r="T22" s="82">
        <v>9.6491228070175392</v>
      </c>
      <c r="U22" s="83">
        <v>0</v>
      </c>
      <c r="V22" s="82">
        <v>0</v>
      </c>
      <c r="W22" s="103" t="s">
        <v>40</v>
      </c>
      <c r="X22" s="81">
        <v>1.7543859649122799</v>
      </c>
      <c r="Y22" s="101" t="s">
        <v>40</v>
      </c>
      <c r="Z22" s="85">
        <v>1.72413793103448</v>
      </c>
      <c r="AA22" s="127">
        <v>2538</v>
      </c>
      <c r="AB22" s="128">
        <v>100</v>
      </c>
      <c r="AC22" s="153"/>
      <c r="AD22" s="153"/>
      <c r="AE22" s="153"/>
      <c r="AF22" s="153"/>
    </row>
    <row r="23" spans="1:32" s="6" customFormat="1" ht="15" customHeight="1">
      <c r="A23" s="1" t="s">
        <v>1</v>
      </c>
      <c r="B23" s="172" t="s">
        <v>16</v>
      </c>
      <c r="C23" s="13" t="s">
        <v>10</v>
      </c>
      <c r="D23" s="17" t="s">
        <v>4</v>
      </c>
      <c r="E23" s="80">
        <v>36</v>
      </c>
      <c r="F23" s="81">
        <v>31.034482758620701</v>
      </c>
      <c r="G23" s="80">
        <v>0</v>
      </c>
      <c r="H23" s="81">
        <v>0</v>
      </c>
      <c r="I23" s="80">
        <v>36</v>
      </c>
      <c r="J23" s="81">
        <v>31.034482758620701</v>
      </c>
      <c r="K23" s="80">
        <v>0</v>
      </c>
      <c r="L23" s="82">
        <v>0</v>
      </c>
      <c r="M23" s="83">
        <v>0</v>
      </c>
      <c r="N23" s="82">
        <v>0</v>
      </c>
      <c r="O23" s="102" t="s">
        <v>40</v>
      </c>
      <c r="P23" s="82">
        <v>1.7543859649122799</v>
      </c>
      <c r="Q23" s="83">
        <v>32</v>
      </c>
      <c r="R23" s="82">
        <v>28.0701754385965</v>
      </c>
      <c r="S23" s="102" t="s">
        <v>40</v>
      </c>
      <c r="T23" s="82">
        <v>1.7543859649122799</v>
      </c>
      <c r="U23" s="83">
        <v>0</v>
      </c>
      <c r="V23" s="82">
        <v>0</v>
      </c>
      <c r="W23" s="84">
        <v>0</v>
      </c>
      <c r="X23" s="81">
        <v>0</v>
      </c>
      <c r="Y23" s="101">
        <v>0</v>
      </c>
      <c r="Z23" s="85">
        <v>0</v>
      </c>
      <c r="AA23" s="127">
        <v>2538</v>
      </c>
      <c r="AB23" s="128">
        <v>100</v>
      </c>
      <c r="AC23" s="153"/>
      <c r="AD23" s="153"/>
      <c r="AE23" s="153"/>
      <c r="AF23" s="153"/>
    </row>
    <row r="24" spans="1:32" s="6" customFormat="1" ht="15" customHeight="1">
      <c r="A24" s="1" t="s">
        <v>1</v>
      </c>
      <c r="B24" s="172" t="s">
        <v>16</v>
      </c>
      <c r="C24" s="18"/>
      <c r="D24" s="19" t="s">
        <v>5</v>
      </c>
      <c r="E24" s="86">
        <v>116</v>
      </c>
      <c r="F24" s="87">
        <v>100</v>
      </c>
      <c r="G24" s="107" t="s">
        <v>40</v>
      </c>
      <c r="H24" s="87">
        <v>1.72413793103448</v>
      </c>
      <c r="I24" s="86">
        <v>114</v>
      </c>
      <c r="J24" s="87">
        <v>98.275862068965495</v>
      </c>
      <c r="K24" s="86">
        <v>0</v>
      </c>
      <c r="L24" s="88">
        <v>0</v>
      </c>
      <c r="M24" s="89">
        <v>0</v>
      </c>
      <c r="N24" s="88">
        <v>0</v>
      </c>
      <c r="O24" s="89">
        <v>15</v>
      </c>
      <c r="P24" s="88">
        <v>13.157894736842101</v>
      </c>
      <c r="Q24" s="89">
        <v>84</v>
      </c>
      <c r="R24" s="88">
        <v>73.684210526315795</v>
      </c>
      <c r="S24" s="89">
        <v>13</v>
      </c>
      <c r="T24" s="88">
        <v>11.403508771929801</v>
      </c>
      <c r="U24" s="89">
        <v>0</v>
      </c>
      <c r="V24" s="88">
        <v>0</v>
      </c>
      <c r="W24" s="104" t="s">
        <v>40</v>
      </c>
      <c r="X24" s="87">
        <v>1.7543859649122799</v>
      </c>
      <c r="Y24" s="107" t="s">
        <v>40</v>
      </c>
      <c r="Z24" s="91">
        <v>1.72413793103448</v>
      </c>
      <c r="AA24" s="129">
        <v>2538</v>
      </c>
      <c r="AB24" s="130">
        <v>100</v>
      </c>
      <c r="AC24" s="153"/>
      <c r="AD24" s="153"/>
      <c r="AE24" s="153"/>
      <c r="AF24" s="153"/>
    </row>
    <row r="25" spans="1:32" s="6" customFormat="1" ht="15" customHeight="1">
      <c r="A25" s="1" t="s">
        <v>1</v>
      </c>
      <c r="B25" s="172" t="s">
        <v>16</v>
      </c>
      <c r="C25" s="7"/>
      <c r="D25" s="8" t="s">
        <v>2</v>
      </c>
      <c r="E25" s="69">
        <v>12</v>
      </c>
      <c r="F25" s="68">
        <v>100</v>
      </c>
      <c r="G25" s="69">
        <v>0</v>
      </c>
      <c r="H25" s="68">
        <v>0</v>
      </c>
      <c r="I25" s="69">
        <v>12</v>
      </c>
      <c r="J25" s="68">
        <v>100</v>
      </c>
      <c r="K25" s="69">
        <v>0</v>
      </c>
      <c r="L25" s="70">
        <v>0</v>
      </c>
      <c r="M25" s="71">
        <v>0</v>
      </c>
      <c r="N25" s="70">
        <v>0</v>
      </c>
      <c r="O25" s="98" t="s">
        <v>40</v>
      </c>
      <c r="P25" s="70">
        <v>16.6666666666667</v>
      </c>
      <c r="Q25" s="71">
        <v>4</v>
      </c>
      <c r="R25" s="70">
        <v>33.3333333333333</v>
      </c>
      <c r="S25" s="71">
        <v>6</v>
      </c>
      <c r="T25" s="70">
        <v>50</v>
      </c>
      <c r="U25" s="71">
        <v>0</v>
      </c>
      <c r="V25" s="70">
        <v>0</v>
      </c>
      <c r="W25" s="72">
        <v>0</v>
      </c>
      <c r="X25" s="68">
        <v>0</v>
      </c>
      <c r="Y25" s="69">
        <v>0</v>
      </c>
      <c r="Z25" s="73">
        <v>0</v>
      </c>
      <c r="AA25" s="123">
        <v>2538</v>
      </c>
      <c r="AB25" s="124">
        <v>100</v>
      </c>
      <c r="AC25" s="153"/>
      <c r="AD25" s="153"/>
      <c r="AE25" s="153"/>
      <c r="AF25" s="153"/>
    </row>
    <row r="26" spans="1:32" s="6" customFormat="1" ht="15" customHeight="1">
      <c r="A26" s="1" t="s">
        <v>1</v>
      </c>
      <c r="B26" s="172" t="s">
        <v>16</v>
      </c>
      <c r="C26" s="7" t="s">
        <v>11</v>
      </c>
      <c r="D26" s="22" t="s">
        <v>4</v>
      </c>
      <c r="E26" s="69">
        <v>0</v>
      </c>
      <c r="F26" s="68">
        <v>0</v>
      </c>
      <c r="G26" s="69">
        <v>0</v>
      </c>
      <c r="H26" s="68">
        <v>0</v>
      </c>
      <c r="I26" s="69">
        <v>0</v>
      </c>
      <c r="J26" s="68">
        <v>0</v>
      </c>
      <c r="K26" s="69">
        <v>0</v>
      </c>
      <c r="L26" s="70">
        <v>0</v>
      </c>
      <c r="M26" s="71">
        <v>0</v>
      </c>
      <c r="N26" s="70">
        <v>0</v>
      </c>
      <c r="O26" s="71">
        <v>0</v>
      </c>
      <c r="P26" s="70">
        <v>0</v>
      </c>
      <c r="Q26" s="71">
        <v>0</v>
      </c>
      <c r="R26" s="70">
        <v>0</v>
      </c>
      <c r="S26" s="71">
        <v>0</v>
      </c>
      <c r="T26" s="70">
        <v>0</v>
      </c>
      <c r="U26" s="71">
        <v>0</v>
      </c>
      <c r="V26" s="70">
        <v>0</v>
      </c>
      <c r="W26" s="72">
        <v>0</v>
      </c>
      <c r="X26" s="68">
        <v>0</v>
      </c>
      <c r="Y26" s="69">
        <v>0</v>
      </c>
      <c r="Z26" s="73">
        <v>0</v>
      </c>
      <c r="AA26" s="123">
        <v>2538</v>
      </c>
      <c r="AB26" s="124">
        <v>100</v>
      </c>
      <c r="AC26" s="153"/>
      <c r="AD26" s="153"/>
      <c r="AE26" s="153"/>
      <c r="AF26" s="153"/>
    </row>
    <row r="27" spans="1:32" s="6" customFormat="1" ht="15" customHeight="1">
      <c r="A27" s="1" t="s">
        <v>1</v>
      </c>
      <c r="B27" s="172" t="s">
        <v>16</v>
      </c>
      <c r="C27" s="9"/>
      <c r="D27" s="10" t="s">
        <v>5</v>
      </c>
      <c r="E27" s="74">
        <v>12</v>
      </c>
      <c r="F27" s="75">
        <v>100</v>
      </c>
      <c r="G27" s="74">
        <v>0</v>
      </c>
      <c r="H27" s="75">
        <v>0</v>
      </c>
      <c r="I27" s="74">
        <v>12</v>
      </c>
      <c r="J27" s="75">
        <v>100</v>
      </c>
      <c r="K27" s="74">
        <v>0</v>
      </c>
      <c r="L27" s="76">
        <v>0</v>
      </c>
      <c r="M27" s="77">
        <v>0</v>
      </c>
      <c r="N27" s="76">
        <v>0</v>
      </c>
      <c r="O27" s="100" t="s">
        <v>40</v>
      </c>
      <c r="P27" s="76">
        <v>16.6666666666667</v>
      </c>
      <c r="Q27" s="77">
        <v>4</v>
      </c>
      <c r="R27" s="76">
        <v>33.3333333333333</v>
      </c>
      <c r="S27" s="77">
        <v>6</v>
      </c>
      <c r="T27" s="76">
        <v>50</v>
      </c>
      <c r="U27" s="77">
        <v>0</v>
      </c>
      <c r="V27" s="76">
        <v>0</v>
      </c>
      <c r="W27" s="78">
        <v>0</v>
      </c>
      <c r="X27" s="75">
        <v>0</v>
      </c>
      <c r="Y27" s="74">
        <v>0</v>
      </c>
      <c r="Z27" s="79">
        <v>0</v>
      </c>
      <c r="AA27" s="125">
        <v>2538</v>
      </c>
      <c r="AB27" s="126">
        <v>100</v>
      </c>
      <c r="AC27" s="153"/>
      <c r="AD27" s="153"/>
      <c r="AE27" s="153"/>
      <c r="AF27" s="153"/>
    </row>
    <row r="28" spans="1:32" s="6" customFormat="1" ht="15" customHeight="1">
      <c r="A28" s="1" t="s">
        <v>1</v>
      </c>
      <c r="B28" s="172" t="s">
        <v>16</v>
      </c>
      <c r="C28" s="13"/>
      <c r="D28" s="14" t="s">
        <v>2</v>
      </c>
      <c r="E28" s="80">
        <v>93</v>
      </c>
      <c r="F28" s="81">
        <v>72.65625</v>
      </c>
      <c r="G28" s="101" t="s">
        <v>40</v>
      </c>
      <c r="H28" s="81">
        <v>1.5625</v>
      </c>
      <c r="I28" s="80">
        <v>91</v>
      </c>
      <c r="J28" s="81">
        <v>71.09375</v>
      </c>
      <c r="K28" s="80">
        <v>0</v>
      </c>
      <c r="L28" s="82">
        <v>0</v>
      </c>
      <c r="M28" s="83">
        <v>0</v>
      </c>
      <c r="N28" s="82">
        <v>0</v>
      </c>
      <c r="O28" s="83">
        <v>16</v>
      </c>
      <c r="P28" s="82">
        <v>12.698412698412699</v>
      </c>
      <c r="Q28" s="83">
        <v>56</v>
      </c>
      <c r="R28" s="82">
        <v>44.4444444444444</v>
      </c>
      <c r="S28" s="83">
        <v>17</v>
      </c>
      <c r="T28" s="82">
        <v>13.492063492063499</v>
      </c>
      <c r="U28" s="83">
        <v>0</v>
      </c>
      <c r="V28" s="82">
        <v>0</v>
      </c>
      <c r="W28" s="103" t="s">
        <v>40</v>
      </c>
      <c r="X28" s="81">
        <v>1.5873015873015901</v>
      </c>
      <c r="Y28" s="101" t="s">
        <v>40</v>
      </c>
      <c r="Z28" s="85">
        <v>1.5625</v>
      </c>
      <c r="AA28" s="127">
        <v>2538</v>
      </c>
      <c r="AB28" s="128">
        <v>100</v>
      </c>
      <c r="AC28" s="153"/>
      <c r="AD28" s="153"/>
      <c r="AE28" s="153"/>
      <c r="AF28" s="153"/>
    </row>
    <row r="29" spans="1:32" s="6" customFormat="1" ht="15" customHeight="1">
      <c r="A29" s="1" t="s">
        <v>1</v>
      </c>
      <c r="B29" s="172" t="s">
        <v>16</v>
      </c>
      <c r="C29" s="13" t="s">
        <v>12</v>
      </c>
      <c r="D29" s="17" t="s">
        <v>4</v>
      </c>
      <c r="E29" s="80">
        <v>35</v>
      </c>
      <c r="F29" s="81">
        <v>27.34375</v>
      </c>
      <c r="G29" s="80">
        <v>0</v>
      </c>
      <c r="H29" s="81">
        <v>0</v>
      </c>
      <c r="I29" s="80">
        <v>35</v>
      </c>
      <c r="J29" s="81">
        <v>27.34375</v>
      </c>
      <c r="K29" s="80">
        <v>0</v>
      </c>
      <c r="L29" s="82">
        <v>0</v>
      </c>
      <c r="M29" s="83">
        <v>0</v>
      </c>
      <c r="N29" s="82">
        <v>0</v>
      </c>
      <c r="O29" s="102" t="s">
        <v>40</v>
      </c>
      <c r="P29" s="82">
        <v>1.5873015873015901</v>
      </c>
      <c r="Q29" s="83">
        <v>31</v>
      </c>
      <c r="R29" s="82">
        <v>24.603174603174601</v>
      </c>
      <c r="S29" s="102" t="s">
        <v>40</v>
      </c>
      <c r="T29" s="82">
        <v>1.5873015873015901</v>
      </c>
      <c r="U29" s="83">
        <v>0</v>
      </c>
      <c r="V29" s="82">
        <v>0</v>
      </c>
      <c r="W29" s="84">
        <v>0</v>
      </c>
      <c r="X29" s="81">
        <v>0</v>
      </c>
      <c r="Y29" s="101">
        <v>0</v>
      </c>
      <c r="Z29" s="85">
        <v>0</v>
      </c>
      <c r="AA29" s="127">
        <v>2538</v>
      </c>
      <c r="AB29" s="128">
        <v>100</v>
      </c>
      <c r="AC29" s="153"/>
      <c r="AD29" s="153"/>
      <c r="AE29" s="153"/>
      <c r="AF29" s="153"/>
    </row>
    <row r="30" spans="1:32" s="6" customFormat="1" ht="15" customHeight="1">
      <c r="A30" s="1" t="s">
        <v>1</v>
      </c>
      <c r="B30" s="172" t="s">
        <v>16</v>
      </c>
      <c r="C30" s="18"/>
      <c r="D30" s="19" t="s">
        <v>5</v>
      </c>
      <c r="E30" s="86">
        <v>128</v>
      </c>
      <c r="F30" s="87">
        <v>100</v>
      </c>
      <c r="G30" s="107" t="s">
        <v>40</v>
      </c>
      <c r="H30" s="87">
        <v>1.5625</v>
      </c>
      <c r="I30" s="86">
        <v>126</v>
      </c>
      <c r="J30" s="87">
        <v>98.4375</v>
      </c>
      <c r="K30" s="86">
        <v>0</v>
      </c>
      <c r="L30" s="88">
        <v>0</v>
      </c>
      <c r="M30" s="89">
        <v>0</v>
      </c>
      <c r="N30" s="88">
        <v>0</v>
      </c>
      <c r="O30" s="89">
        <v>18</v>
      </c>
      <c r="P30" s="88">
        <v>14.285714285714301</v>
      </c>
      <c r="Q30" s="89">
        <v>87</v>
      </c>
      <c r="R30" s="88">
        <v>69.047619047619094</v>
      </c>
      <c r="S30" s="89">
        <v>19</v>
      </c>
      <c r="T30" s="88">
        <v>15.0793650793651</v>
      </c>
      <c r="U30" s="89">
        <v>0</v>
      </c>
      <c r="V30" s="88">
        <v>0</v>
      </c>
      <c r="W30" s="104" t="s">
        <v>40</v>
      </c>
      <c r="X30" s="87">
        <v>1.5873015873015901</v>
      </c>
      <c r="Y30" s="107" t="s">
        <v>40</v>
      </c>
      <c r="Z30" s="91">
        <v>1.5625</v>
      </c>
      <c r="AA30" s="129">
        <v>2538</v>
      </c>
      <c r="AB30" s="130">
        <v>100</v>
      </c>
      <c r="AC30" s="153"/>
      <c r="AD30" s="153"/>
      <c r="AE30" s="153"/>
      <c r="AF30" s="153"/>
    </row>
    <row r="31" spans="1:32" s="6" customFormat="1" ht="15" customHeight="1">
      <c r="A31" s="1" t="s">
        <v>1</v>
      </c>
      <c r="B31" s="172" t="s">
        <v>16</v>
      </c>
      <c r="C31" s="7"/>
      <c r="D31" s="23" t="s">
        <v>2</v>
      </c>
      <c r="E31" s="69">
        <v>36</v>
      </c>
      <c r="F31" s="68">
        <v>75</v>
      </c>
      <c r="G31" s="105" t="s">
        <v>40</v>
      </c>
      <c r="H31" s="68">
        <v>4.1666666666666696</v>
      </c>
      <c r="I31" s="69">
        <v>34</v>
      </c>
      <c r="J31" s="68">
        <v>70.8333333333333</v>
      </c>
      <c r="K31" s="69">
        <v>0</v>
      </c>
      <c r="L31" s="70">
        <v>0</v>
      </c>
      <c r="M31" s="71">
        <v>0</v>
      </c>
      <c r="N31" s="70">
        <v>0</v>
      </c>
      <c r="O31" s="71">
        <v>4</v>
      </c>
      <c r="P31" s="70">
        <v>8.6956521739130395</v>
      </c>
      <c r="Q31" s="71">
        <v>16</v>
      </c>
      <c r="R31" s="70">
        <v>34.7826086956522</v>
      </c>
      <c r="S31" s="71">
        <v>14</v>
      </c>
      <c r="T31" s="70">
        <v>30.434782608695699</v>
      </c>
      <c r="U31" s="71">
        <v>0</v>
      </c>
      <c r="V31" s="70">
        <v>0</v>
      </c>
      <c r="W31" s="72">
        <v>0</v>
      </c>
      <c r="X31" s="68">
        <v>0</v>
      </c>
      <c r="Y31" s="69">
        <v>0</v>
      </c>
      <c r="Z31" s="73">
        <v>0</v>
      </c>
      <c r="AA31" s="123">
        <v>2538</v>
      </c>
      <c r="AB31" s="124">
        <v>100</v>
      </c>
      <c r="AC31" s="153"/>
      <c r="AD31" s="153"/>
      <c r="AE31" s="153"/>
      <c r="AF31" s="153"/>
    </row>
    <row r="32" spans="1:32" s="6" customFormat="1" ht="15" customHeight="1">
      <c r="A32" s="1" t="s">
        <v>1</v>
      </c>
      <c r="B32" s="172" t="s">
        <v>16</v>
      </c>
      <c r="C32" s="7" t="s">
        <v>13</v>
      </c>
      <c r="D32" s="22" t="s">
        <v>4</v>
      </c>
      <c r="E32" s="69">
        <v>12</v>
      </c>
      <c r="F32" s="68">
        <v>25</v>
      </c>
      <c r="G32" s="69">
        <v>0</v>
      </c>
      <c r="H32" s="68">
        <v>0</v>
      </c>
      <c r="I32" s="69">
        <v>12</v>
      </c>
      <c r="J32" s="68">
        <v>25</v>
      </c>
      <c r="K32" s="69">
        <v>0</v>
      </c>
      <c r="L32" s="70">
        <v>0</v>
      </c>
      <c r="M32" s="71">
        <v>0</v>
      </c>
      <c r="N32" s="70">
        <v>0</v>
      </c>
      <c r="O32" s="98" t="s">
        <v>40</v>
      </c>
      <c r="P32" s="70">
        <v>4.3478260869565197</v>
      </c>
      <c r="Q32" s="71">
        <v>6</v>
      </c>
      <c r="R32" s="70">
        <v>13.0434782608696</v>
      </c>
      <c r="S32" s="71">
        <v>4</v>
      </c>
      <c r="T32" s="70">
        <v>8.6956521739130395</v>
      </c>
      <c r="U32" s="71">
        <v>0</v>
      </c>
      <c r="V32" s="70">
        <v>0</v>
      </c>
      <c r="W32" s="72">
        <v>0</v>
      </c>
      <c r="X32" s="68">
        <v>0</v>
      </c>
      <c r="Y32" s="69">
        <v>0</v>
      </c>
      <c r="Z32" s="73">
        <v>0</v>
      </c>
      <c r="AA32" s="123">
        <v>2538</v>
      </c>
      <c r="AB32" s="124">
        <v>100</v>
      </c>
      <c r="AC32" s="153"/>
      <c r="AD32" s="153"/>
      <c r="AE32" s="153"/>
      <c r="AF32" s="153"/>
    </row>
    <row r="33" spans="1:32" s="6" customFormat="1" ht="15" customHeight="1">
      <c r="A33" s="1" t="s">
        <v>1</v>
      </c>
      <c r="B33" s="172" t="s">
        <v>16</v>
      </c>
      <c r="C33" s="9"/>
      <c r="D33" s="10" t="s">
        <v>5</v>
      </c>
      <c r="E33" s="74">
        <v>48</v>
      </c>
      <c r="F33" s="75">
        <v>100</v>
      </c>
      <c r="G33" s="106" t="s">
        <v>40</v>
      </c>
      <c r="H33" s="75">
        <v>4.1666666666666696</v>
      </c>
      <c r="I33" s="74">
        <v>46</v>
      </c>
      <c r="J33" s="75">
        <v>95.8333333333333</v>
      </c>
      <c r="K33" s="74">
        <v>0</v>
      </c>
      <c r="L33" s="76">
        <v>0</v>
      </c>
      <c r="M33" s="77">
        <v>0</v>
      </c>
      <c r="N33" s="76">
        <v>0</v>
      </c>
      <c r="O33" s="77">
        <v>6</v>
      </c>
      <c r="P33" s="76">
        <v>13.0434782608696</v>
      </c>
      <c r="Q33" s="77">
        <v>22</v>
      </c>
      <c r="R33" s="76">
        <v>47.826086956521699</v>
      </c>
      <c r="S33" s="77">
        <v>18</v>
      </c>
      <c r="T33" s="76">
        <v>39.130434782608702</v>
      </c>
      <c r="U33" s="77">
        <v>0</v>
      </c>
      <c r="V33" s="76">
        <v>0</v>
      </c>
      <c r="W33" s="78">
        <v>0</v>
      </c>
      <c r="X33" s="75">
        <v>0</v>
      </c>
      <c r="Y33" s="74">
        <v>0</v>
      </c>
      <c r="Z33" s="79">
        <v>0</v>
      </c>
      <c r="AA33" s="125">
        <v>2538</v>
      </c>
      <c r="AB33" s="126">
        <v>100</v>
      </c>
      <c r="AC33" s="153"/>
      <c r="AD33" s="153"/>
      <c r="AE33" s="153"/>
      <c r="AF33" s="153"/>
    </row>
    <row r="34" spans="1:32" s="6" customFormat="1" ht="15" customHeight="1">
      <c r="A34" s="1" t="s">
        <v>1</v>
      </c>
      <c r="B34" s="172" t="s">
        <v>16</v>
      </c>
      <c r="C34" s="13"/>
      <c r="D34" s="14" t="s">
        <v>2</v>
      </c>
      <c r="E34" s="80">
        <v>825</v>
      </c>
      <c r="F34" s="81">
        <v>77.464788732394396</v>
      </c>
      <c r="G34" s="80">
        <v>17</v>
      </c>
      <c r="H34" s="81">
        <v>1.5962441314553999</v>
      </c>
      <c r="I34" s="80">
        <v>808</v>
      </c>
      <c r="J34" s="81">
        <v>75.868544600939003</v>
      </c>
      <c r="K34" s="101" t="s">
        <v>40</v>
      </c>
      <c r="L34" s="82">
        <v>0.191204588910134</v>
      </c>
      <c r="M34" s="83">
        <v>8</v>
      </c>
      <c r="N34" s="82">
        <v>0.76481835564053502</v>
      </c>
      <c r="O34" s="83">
        <v>132</v>
      </c>
      <c r="P34" s="82">
        <v>12.6195028680688</v>
      </c>
      <c r="Q34" s="83">
        <v>269</v>
      </c>
      <c r="R34" s="82">
        <v>25.717017208413001</v>
      </c>
      <c r="S34" s="83">
        <v>387</v>
      </c>
      <c r="T34" s="82">
        <v>36.9980879541109</v>
      </c>
      <c r="U34" s="83">
        <v>0</v>
      </c>
      <c r="V34" s="82">
        <v>0</v>
      </c>
      <c r="W34" s="84">
        <v>10</v>
      </c>
      <c r="X34" s="81">
        <v>0.95602294455066905</v>
      </c>
      <c r="Y34" s="101" t="s">
        <v>40</v>
      </c>
      <c r="Z34" s="85">
        <v>0.18779342723004699</v>
      </c>
      <c r="AA34" s="127">
        <v>2538</v>
      </c>
      <c r="AB34" s="128">
        <v>100</v>
      </c>
      <c r="AC34" s="153"/>
      <c r="AD34" s="153"/>
      <c r="AE34" s="153"/>
      <c r="AF34" s="153"/>
    </row>
    <row r="35" spans="1:32" s="6" customFormat="1" ht="15" customHeight="1">
      <c r="A35" s="1" t="s">
        <v>1</v>
      </c>
      <c r="B35" s="172" t="s">
        <v>16</v>
      </c>
      <c r="C35" s="13" t="s">
        <v>14</v>
      </c>
      <c r="D35" s="17" t="s">
        <v>4</v>
      </c>
      <c r="E35" s="80">
        <v>240</v>
      </c>
      <c r="F35" s="81">
        <v>22.5352112676056</v>
      </c>
      <c r="G35" s="101" t="s">
        <v>40</v>
      </c>
      <c r="H35" s="81">
        <v>0.18779342723004699</v>
      </c>
      <c r="I35" s="80">
        <v>238</v>
      </c>
      <c r="J35" s="81">
        <v>22.347417840375599</v>
      </c>
      <c r="K35" s="80">
        <v>0</v>
      </c>
      <c r="L35" s="82">
        <v>0</v>
      </c>
      <c r="M35" s="102" t="s">
        <v>40</v>
      </c>
      <c r="N35" s="82">
        <v>0.191204588910134</v>
      </c>
      <c r="O35" s="83">
        <v>32</v>
      </c>
      <c r="P35" s="82">
        <v>3.0592734225621401</v>
      </c>
      <c r="Q35" s="83">
        <v>83</v>
      </c>
      <c r="R35" s="82">
        <v>7.9349904397705497</v>
      </c>
      <c r="S35" s="83">
        <v>112</v>
      </c>
      <c r="T35" s="82">
        <v>10.7074569789675</v>
      </c>
      <c r="U35" s="83">
        <v>0</v>
      </c>
      <c r="V35" s="82">
        <v>0</v>
      </c>
      <c r="W35" s="84">
        <v>9</v>
      </c>
      <c r="X35" s="81">
        <v>0.86042065009560198</v>
      </c>
      <c r="Y35" s="101" t="s">
        <v>40</v>
      </c>
      <c r="Z35" s="85">
        <v>0.18779342723004699</v>
      </c>
      <c r="AA35" s="127">
        <v>2538</v>
      </c>
      <c r="AB35" s="128">
        <v>100</v>
      </c>
      <c r="AC35" s="153"/>
      <c r="AD35" s="153"/>
      <c r="AE35" s="153"/>
      <c r="AF35" s="153"/>
    </row>
    <row r="36" spans="1:32" s="6" customFormat="1" ht="15" customHeight="1">
      <c r="A36" s="1" t="s">
        <v>1</v>
      </c>
      <c r="B36" s="172" t="s">
        <v>16</v>
      </c>
      <c r="C36" s="18"/>
      <c r="D36" s="19" t="s">
        <v>5</v>
      </c>
      <c r="E36" s="86">
        <v>1065</v>
      </c>
      <c r="F36" s="87">
        <v>100</v>
      </c>
      <c r="G36" s="86">
        <v>19</v>
      </c>
      <c r="H36" s="87">
        <v>1.78403755868545</v>
      </c>
      <c r="I36" s="86">
        <v>1046</v>
      </c>
      <c r="J36" s="87">
        <v>98.215962441314602</v>
      </c>
      <c r="K36" s="107" t="s">
        <v>40</v>
      </c>
      <c r="L36" s="88">
        <v>0.191204588910134</v>
      </c>
      <c r="M36" s="89">
        <v>10</v>
      </c>
      <c r="N36" s="88">
        <v>0.95602294455066905</v>
      </c>
      <c r="O36" s="89">
        <v>164</v>
      </c>
      <c r="P36" s="88">
        <v>15.678776290630999</v>
      </c>
      <c r="Q36" s="89">
        <v>352</v>
      </c>
      <c r="R36" s="88">
        <v>33.652007648183599</v>
      </c>
      <c r="S36" s="89">
        <v>499</v>
      </c>
      <c r="T36" s="88">
        <v>47.7055449330784</v>
      </c>
      <c r="U36" s="89">
        <v>0</v>
      </c>
      <c r="V36" s="88">
        <v>0</v>
      </c>
      <c r="W36" s="90">
        <v>19</v>
      </c>
      <c r="X36" s="87">
        <v>1.81644359464627</v>
      </c>
      <c r="Y36" s="86">
        <v>4</v>
      </c>
      <c r="Z36" s="91">
        <v>0.37558685446009399</v>
      </c>
      <c r="AA36" s="129">
        <v>2538</v>
      </c>
      <c r="AB36" s="130">
        <v>100</v>
      </c>
      <c r="AC36" s="153"/>
      <c r="AD36" s="153"/>
      <c r="AE36" s="153"/>
      <c r="AF36" s="153"/>
    </row>
    <row r="37" spans="1:32" s="6" customFormat="1" ht="15" customHeight="1">
      <c r="A37" s="1" t="s">
        <v>1</v>
      </c>
      <c r="B37" s="172" t="s">
        <v>16</v>
      </c>
      <c r="C37" s="7"/>
      <c r="D37" s="8" t="s">
        <v>2</v>
      </c>
      <c r="E37" s="69">
        <v>273</v>
      </c>
      <c r="F37" s="68">
        <v>76.470588235294102</v>
      </c>
      <c r="G37" s="69">
        <v>4</v>
      </c>
      <c r="H37" s="68">
        <v>1.12044817927171</v>
      </c>
      <c r="I37" s="69">
        <v>269</v>
      </c>
      <c r="J37" s="68">
        <v>75.350140056022397</v>
      </c>
      <c r="K37" s="105" t="s">
        <v>40</v>
      </c>
      <c r="L37" s="70">
        <v>0.56980056980057003</v>
      </c>
      <c r="M37" s="98" t="s">
        <v>40</v>
      </c>
      <c r="N37" s="70">
        <v>0.56980056980057003</v>
      </c>
      <c r="O37" s="71">
        <v>59</v>
      </c>
      <c r="P37" s="70">
        <v>16.809116809116802</v>
      </c>
      <c r="Q37" s="71">
        <v>99</v>
      </c>
      <c r="R37" s="70">
        <v>28.205128205128201</v>
      </c>
      <c r="S37" s="71">
        <v>99</v>
      </c>
      <c r="T37" s="70">
        <v>28.205128205128201</v>
      </c>
      <c r="U37" s="71">
        <v>0</v>
      </c>
      <c r="V37" s="70">
        <v>0</v>
      </c>
      <c r="W37" s="72">
        <v>8</v>
      </c>
      <c r="X37" s="68">
        <v>2.2792022792022801</v>
      </c>
      <c r="Y37" s="105" t="s">
        <v>40</v>
      </c>
      <c r="Z37" s="73">
        <v>0.56022408963585402</v>
      </c>
      <c r="AA37" s="123">
        <v>2538</v>
      </c>
      <c r="AB37" s="124">
        <v>100</v>
      </c>
      <c r="AC37" s="153"/>
      <c r="AD37" s="153"/>
      <c r="AE37" s="153"/>
      <c r="AF37" s="153"/>
    </row>
    <row r="38" spans="1:32" s="6" customFormat="1" ht="15" customHeight="1">
      <c r="A38" s="1" t="s">
        <v>1</v>
      </c>
      <c r="B38" s="172" t="s">
        <v>16</v>
      </c>
      <c r="C38" s="7" t="s">
        <v>15</v>
      </c>
      <c r="D38" s="22" t="s">
        <v>4</v>
      </c>
      <c r="E38" s="69">
        <v>84</v>
      </c>
      <c r="F38" s="68">
        <v>23.529411764705898</v>
      </c>
      <c r="G38" s="105" t="s">
        <v>40</v>
      </c>
      <c r="H38" s="68">
        <v>0.56022408963585402</v>
      </c>
      <c r="I38" s="69">
        <v>82</v>
      </c>
      <c r="J38" s="68">
        <v>22.96918767507</v>
      </c>
      <c r="K38" s="69">
        <v>0</v>
      </c>
      <c r="L38" s="70">
        <v>0</v>
      </c>
      <c r="M38" s="98" t="s">
        <v>40</v>
      </c>
      <c r="N38" s="70">
        <v>0.56980056980057003</v>
      </c>
      <c r="O38" s="71">
        <v>10</v>
      </c>
      <c r="P38" s="70">
        <v>2.8490028490028498</v>
      </c>
      <c r="Q38" s="71">
        <v>33</v>
      </c>
      <c r="R38" s="70">
        <v>9.4017094017094003</v>
      </c>
      <c r="S38" s="71">
        <v>32</v>
      </c>
      <c r="T38" s="70">
        <v>9.1168091168091205</v>
      </c>
      <c r="U38" s="71">
        <v>0</v>
      </c>
      <c r="V38" s="70">
        <v>0</v>
      </c>
      <c r="W38" s="72">
        <v>5</v>
      </c>
      <c r="X38" s="68">
        <v>1.42450142450142</v>
      </c>
      <c r="Y38" s="69">
        <v>0</v>
      </c>
      <c r="Z38" s="73">
        <v>0</v>
      </c>
      <c r="AA38" s="123">
        <v>2538</v>
      </c>
      <c r="AB38" s="124">
        <v>100</v>
      </c>
      <c r="AC38" s="153"/>
      <c r="AD38" s="153"/>
      <c r="AE38" s="153"/>
      <c r="AF38" s="153"/>
    </row>
    <row r="39" spans="1:32" s="6" customFormat="1" ht="15" customHeight="1" thickBot="1">
      <c r="A39" s="1" t="s">
        <v>1</v>
      </c>
      <c r="B39" s="173" t="s">
        <v>16</v>
      </c>
      <c r="C39" s="24"/>
      <c r="D39" s="25" t="s">
        <v>5</v>
      </c>
      <c r="E39" s="92">
        <v>357</v>
      </c>
      <c r="F39" s="93">
        <v>100</v>
      </c>
      <c r="G39" s="92">
        <v>6</v>
      </c>
      <c r="H39" s="93">
        <v>1.6806722689075599</v>
      </c>
      <c r="I39" s="92">
        <v>351</v>
      </c>
      <c r="J39" s="93">
        <v>98.3193277310924</v>
      </c>
      <c r="K39" s="109" t="s">
        <v>40</v>
      </c>
      <c r="L39" s="94">
        <v>0.56980056980057003</v>
      </c>
      <c r="M39" s="95">
        <v>4</v>
      </c>
      <c r="N39" s="94">
        <v>1.1396011396011401</v>
      </c>
      <c r="O39" s="95">
        <v>69</v>
      </c>
      <c r="P39" s="94">
        <v>19.658119658119698</v>
      </c>
      <c r="Q39" s="95">
        <v>132</v>
      </c>
      <c r="R39" s="94">
        <v>37.606837606837601</v>
      </c>
      <c r="S39" s="95">
        <v>131</v>
      </c>
      <c r="T39" s="94">
        <v>37.321937321937298</v>
      </c>
      <c r="U39" s="95">
        <v>0</v>
      </c>
      <c r="V39" s="94">
        <v>0</v>
      </c>
      <c r="W39" s="96">
        <v>13</v>
      </c>
      <c r="X39" s="93">
        <v>3.7037037037037002</v>
      </c>
      <c r="Y39" s="109" t="s">
        <v>40</v>
      </c>
      <c r="Z39" s="97">
        <v>0.56022408963585402</v>
      </c>
      <c r="AA39" s="154">
        <v>2538</v>
      </c>
      <c r="AB39" s="155">
        <v>100</v>
      </c>
      <c r="AC39" s="153"/>
      <c r="AD39" s="153"/>
      <c r="AE39" s="153"/>
      <c r="AF39" s="153"/>
    </row>
    <row r="40" spans="1:32" s="6" customFormat="1" ht="15" customHeight="1">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32" s="6" customFormat="1" ht="15" customHeight="1">
      <c r="A41" s="60"/>
      <c r="B41" s="56" t="s">
        <v>50</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32" s="6" customFormat="1" ht="15" customHeight="1">
      <c r="A42" s="60"/>
      <c r="B42" s="61" t="s">
        <v>51</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32" s="6" customFormat="1" ht="15" customHeight="1">
      <c r="A43" s="60"/>
      <c r="B43" s="61" t="s">
        <v>52</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32" s="6" customFormat="1" ht="15" customHeight="1">
      <c r="A44" s="60"/>
      <c r="B44" s="61" t="str">
        <f>CONCATENATE("NOTE: Table reads:  Of all ",E48," public school students with disabilities who received corporal punishment, ",G48," (",TEXT(H9,"0.0"),"%) were served solely under Section 504 and ", I48," (",TEXT(J9,"0.0"),"%) were served under IDEA.")</f>
        <v>NOTE: Table reads:  Of all 57 public school students with disabilities who received corporal punishment, 0 (0.0%) were served solely under Section 504 and 57 (100.0%) were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32" s="6" customFormat="1" ht="15" customHeight="1">
      <c r="A45" s="60"/>
      <c r="B45" s="61" t="str">
        <f>CONCATENATE("            Table reads:  Of all ",I48," public school students with disabilities served under IDEA who received corporal punishment, ",K48," (",TEXT(L9,"0.0"),"%) were American Indian or Alaska Native.")</f>
        <v xml:space="preserve">            Table reads:  Of all 57 public school students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32" s="6" customFormat="1" ht="15" customHeight="1">
      <c r="A46" s="60"/>
      <c r="B46" s="61" t="s">
        <v>38</v>
      </c>
      <c r="D46" s="61"/>
      <c r="E46" s="58"/>
      <c r="F46" s="58"/>
      <c r="G46" s="58"/>
      <c r="H46" s="58"/>
      <c r="I46" s="58"/>
      <c r="J46" s="58"/>
      <c r="K46" s="57"/>
      <c r="L46" s="57"/>
      <c r="M46" s="57"/>
      <c r="N46" s="57"/>
      <c r="O46" s="57"/>
      <c r="P46" s="57"/>
      <c r="Q46" s="57"/>
      <c r="R46" s="57"/>
      <c r="S46" s="57"/>
      <c r="T46" s="57"/>
      <c r="U46" s="57"/>
      <c r="V46" s="57"/>
      <c r="W46" s="57"/>
      <c r="X46" s="57"/>
      <c r="Y46" s="58"/>
      <c r="Z46" s="58"/>
      <c r="AA46" s="57"/>
      <c r="AB46" s="57"/>
    </row>
    <row r="47" spans="1:32" s="64" customFormat="1" ht="14" customHeight="1">
      <c r="A47" s="60"/>
      <c r="B47" s="59" t="s">
        <v>53</v>
      </c>
      <c r="C47" s="6"/>
      <c r="D47" s="6"/>
      <c r="E47" s="62"/>
      <c r="F47" s="62"/>
      <c r="G47" s="62"/>
      <c r="H47" s="62"/>
      <c r="I47" s="62"/>
      <c r="J47" s="62"/>
      <c r="K47" s="63"/>
      <c r="L47" s="63"/>
      <c r="M47" s="63"/>
      <c r="N47" s="63"/>
      <c r="O47" s="63"/>
      <c r="P47" s="63"/>
      <c r="Q47" s="63"/>
      <c r="R47" s="63"/>
      <c r="S47" s="63"/>
      <c r="T47" s="63"/>
      <c r="U47" s="63"/>
      <c r="V47" s="63"/>
      <c r="W47" s="63"/>
      <c r="X47" s="63"/>
      <c r="Y47" s="62"/>
      <c r="Z47" s="156"/>
      <c r="AA47" s="63"/>
      <c r="AB47" s="63"/>
    </row>
    <row r="48" spans="1:32" s="111" customFormat="1">
      <c r="E48" s="111" t="str">
        <f>IF(ISTEXT(E9),LEFT(E9,3),TEXT(E9,"#,##0"))</f>
        <v>57</v>
      </c>
      <c r="G48" s="111" t="str">
        <f>IF(ISTEXT(G9),LEFT(G9,3),TEXT(G9,"#,##0"))</f>
        <v>0</v>
      </c>
      <c r="I48" s="111" t="str">
        <f>IF(ISTEXT(I9),LEFT(I9,3),TEXT(I9,"#,##0"))</f>
        <v>57</v>
      </c>
      <c r="K48" s="111" t="str">
        <f>IF(ISTEXT(K9),LEFT(K9,3),TEXT(K9,"#,##0"))</f>
        <v>0</v>
      </c>
      <c r="M48" s="111" t="str">
        <f>IF(ISTEXT(M9),LEFT(M9,3),TEXT(M9,"#,##0"))</f>
        <v>1-3</v>
      </c>
    </row>
    <row r="49" spans="2:28" s="157" customFormat="1" ht="15" customHeight="1">
      <c r="B49" s="28"/>
      <c r="C49" s="28"/>
      <c r="D49" s="28"/>
      <c r="E49" s="28"/>
      <c r="F49" s="28"/>
      <c r="G49" s="28"/>
      <c r="H49" s="28"/>
      <c r="I49" s="28"/>
      <c r="J49" s="28"/>
      <c r="K49" s="28"/>
      <c r="L49" s="28"/>
      <c r="M49" s="28"/>
      <c r="N49" s="28"/>
      <c r="O49" s="28"/>
      <c r="P49" s="28"/>
      <c r="Q49" s="28"/>
      <c r="R49" s="28"/>
      <c r="S49" s="28"/>
      <c r="T49" s="28"/>
      <c r="U49" s="28"/>
      <c r="V49" s="28"/>
      <c r="W49" s="28"/>
      <c r="X49" s="28"/>
      <c r="Y49" s="158"/>
      <c r="Z49" s="159"/>
      <c r="AA49" s="28"/>
      <c r="AB49" s="28"/>
    </row>
    <row r="50" spans="2:28" s="157" customFormat="1" ht="15" customHeight="1">
      <c r="B50" s="28"/>
      <c r="C50" s="28"/>
      <c r="D50" s="28"/>
      <c r="E50" s="28"/>
      <c r="F50" s="28"/>
      <c r="G50" s="28"/>
      <c r="H50" s="28"/>
      <c r="I50" s="28"/>
      <c r="J50" s="28"/>
      <c r="K50" s="28"/>
      <c r="L50" s="28"/>
      <c r="M50" s="28"/>
      <c r="N50" s="28"/>
      <c r="O50" s="28"/>
      <c r="P50" s="28"/>
      <c r="Q50" s="28"/>
      <c r="R50" s="28"/>
      <c r="S50" s="28"/>
      <c r="T50" s="28"/>
      <c r="U50" s="28"/>
      <c r="V50" s="28"/>
      <c r="W50" s="28"/>
      <c r="X50" s="28"/>
      <c r="Y50" s="158"/>
      <c r="Z50" s="159"/>
      <c r="AA50" s="28"/>
      <c r="AB50" s="28"/>
    </row>
    <row r="51" spans="2:28" s="160" customFormat="1"/>
    <row r="52" spans="2:28" s="160" customFormat="1"/>
    <row r="53" spans="2:28" s="160" customFormat="1"/>
    <row r="54" spans="2:28" s="160" customFormat="1"/>
    <row r="55" spans="2:28" s="160" customFormat="1"/>
    <row r="56" spans="2:28" s="160" customFormat="1"/>
  </sheetData>
  <mergeCells count="23">
    <mergeCell ref="B7:B39"/>
    <mergeCell ref="AE4:AE6"/>
    <mergeCell ref="AF4:AF6"/>
    <mergeCell ref="AD4:AD6"/>
    <mergeCell ref="B4:B6"/>
    <mergeCell ref="C4:C5"/>
    <mergeCell ref="D4:D5"/>
    <mergeCell ref="E4:F5"/>
    <mergeCell ref="G4:H5"/>
    <mergeCell ref="I4:J5"/>
    <mergeCell ref="W5:X5"/>
    <mergeCell ref="K4:X4"/>
    <mergeCell ref="Y4:Z5"/>
    <mergeCell ref="AG4:AG6"/>
    <mergeCell ref="K5:L5"/>
    <mergeCell ref="M5:N5"/>
    <mergeCell ref="O5:P5"/>
    <mergeCell ref="Q5:R5"/>
    <mergeCell ref="S5:T5"/>
    <mergeCell ref="U5:V5"/>
    <mergeCell ref="AA4:AA5"/>
    <mergeCell ref="AB4:AB5"/>
    <mergeCell ref="AC4:AC6"/>
  </mergeCells>
  <printOptions horizontalCentered="1"/>
  <pageMargins left="0.5" right="0.5" top="0.75" bottom="0.75" header="0.3" footer="0.3"/>
  <pageSetup paperSize="3" scale="71"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enableFormatConditionsCalculation="0">
    <pageSetUpPr fitToPage="1"/>
  </sheetPr>
  <dimension ref="A1:X56"/>
  <sheetViews>
    <sheetView showGridLines="0"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24" s="33" customFormat="1" ht="15" customHeight="1">
      <c r="A1" s="28"/>
      <c r="B1" s="29"/>
      <c r="C1" s="6"/>
      <c r="D1" s="6"/>
      <c r="E1" s="30"/>
      <c r="F1" s="30"/>
      <c r="G1" s="30"/>
      <c r="H1" s="30"/>
      <c r="I1" s="30"/>
      <c r="J1" s="30"/>
      <c r="K1" s="30"/>
      <c r="L1" s="30"/>
      <c r="M1" s="30"/>
      <c r="N1" s="30"/>
      <c r="O1" s="30"/>
      <c r="P1" s="30"/>
      <c r="Q1" s="30"/>
      <c r="R1" s="30"/>
      <c r="S1" s="30"/>
      <c r="T1" s="30"/>
      <c r="U1" s="31"/>
      <c r="V1" s="32"/>
      <c r="W1" s="30"/>
      <c r="X1" s="30"/>
    </row>
    <row r="2" spans="1:24" s="39" customFormat="1" ht="15" customHeight="1">
      <c r="A2" s="34"/>
      <c r="B2" s="35" t="str">
        <f>CONCATENATE("Number and percentage of public school students without disabilities receiving ",LOWER(A7), " by gender and race/ethnicity, for state: School Year 2011-12")</f>
        <v>Number and percentage of public school students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4" s="33" customFormat="1" ht="15" customHeight="1" thickBot="1">
      <c r="A3" s="28"/>
      <c r="B3" s="40"/>
      <c r="C3" s="112"/>
      <c r="D3" s="112"/>
      <c r="E3" s="41"/>
      <c r="F3" s="41"/>
      <c r="G3" s="41"/>
      <c r="H3" s="41"/>
      <c r="I3" s="41"/>
      <c r="J3" s="41"/>
      <c r="K3" s="41"/>
      <c r="L3" s="41"/>
      <c r="M3" s="41"/>
      <c r="N3" s="41"/>
      <c r="O3" s="41"/>
      <c r="P3" s="41"/>
      <c r="Q3" s="41"/>
      <c r="R3" s="41"/>
      <c r="S3" s="41"/>
      <c r="T3" s="41"/>
      <c r="U3" s="41"/>
      <c r="V3" s="32"/>
      <c r="W3" s="41"/>
      <c r="X3" s="41"/>
    </row>
    <row r="4" spans="1:24" s="46" customFormat="1" ht="25" customHeight="1">
      <c r="A4" s="45"/>
      <c r="B4" s="174"/>
      <c r="C4" s="176" t="s">
        <v>17</v>
      </c>
      <c r="D4" s="178" t="s">
        <v>0</v>
      </c>
      <c r="E4" s="180" t="s">
        <v>41</v>
      </c>
      <c r="F4" s="181"/>
      <c r="G4" s="185" t="s">
        <v>42</v>
      </c>
      <c r="H4" s="186"/>
      <c r="I4" s="186"/>
      <c r="J4" s="186"/>
      <c r="K4" s="186"/>
      <c r="L4" s="186"/>
      <c r="M4" s="186"/>
      <c r="N4" s="186"/>
      <c r="O4" s="186"/>
      <c r="P4" s="186"/>
      <c r="Q4" s="186"/>
      <c r="R4" s="186"/>
      <c r="S4" s="186"/>
      <c r="T4" s="187"/>
      <c r="U4" s="180" t="s">
        <v>43</v>
      </c>
      <c r="V4" s="181"/>
      <c r="W4" s="166" t="s">
        <v>23</v>
      </c>
      <c r="X4" s="168" t="s">
        <v>24</v>
      </c>
    </row>
    <row r="5" spans="1:24" s="46" customFormat="1" ht="25" customHeight="1">
      <c r="A5" s="45"/>
      <c r="B5" s="174"/>
      <c r="C5" s="177"/>
      <c r="D5" s="179"/>
      <c r="E5" s="182"/>
      <c r="F5" s="183"/>
      <c r="G5" s="162" t="s">
        <v>25</v>
      </c>
      <c r="H5" s="163"/>
      <c r="I5" s="164" t="s">
        <v>26</v>
      </c>
      <c r="J5" s="163"/>
      <c r="K5" s="165" t="s">
        <v>27</v>
      </c>
      <c r="L5" s="163"/>
      <c r="M5" s="165" t="s">
        <v>28</v>
      </c>
      <c r="N5" s="163"/>
      <c r="O5" s="165" t="s">
        <v>29</v>
      </c>
      <c r="P5" s="163"/>
      <c r="Q5" s="165" t="s">
        <v>30</v>
      </c>
      <c r="R5" s="163"/>
      <c r="S5" s="165" t="s">
        <v>31</v>
      </c>
      <c r="T5" s="184"/>
      <c r="U5" s="182"/>
      <c r="V5" s="183"/>
      <c r="W5" s="167"/>
      <c r="X5" s="188"/>
    </row>
    <row r="6" spans="1:24" s="46" customFormat="1" ht="15" customHeight="1" thickBot="1">
      <c r="A6" s="45"/>
      <c r="B6" s="175"/>
      <c r="C6" s="47"/>
      <c r="D6" s="48"/>
      <c r="E6" s="49" t="s">
        <v>32</v>
      </c>
      <c r="F6" s="50" t="s">
        <v>44</v>
      </c>
      <c r="G6" s="49" t="s">
        <v>32</v>
      </c>
      <c r="H6" s="113" t="s">
        <v>34</v>
      </c>
      <c r="I6" s="52" t="s">
        <v>32</v>
      </c>
      <c r="J6" s="113" t="s">
        <v>34</v>
      </c>
      <c r="K6" s="52" t="s">
        <v>32</v>
      </c>
      <c r="L6" s="113" t="s">
        <v>34</v>
      </c>
      <c r="M6" s="52" t="s">
        <v>32</v>
      </c>
      <c r="N6" s="113" t="s">
        <v>34</v>
      </c>
      <c r="O6" s="52" t="s">
        <v>32</v>
      </c>
      <c r="P6" s="113" t="s">
        <v>34</v>
      </c>
      <c r="Q6" s="52" t="s">
        <v>32</v>
      </c>
      <c r="R6" s="113" t="s">
        <v>34</v>
      </c>
      <c r="S6" s="52" t="s">
        <v>32</v>
      </c>
      <c r="T6" s="114" t="s">
        <v>34</v>
      </c>
      <c r="U6" s="52" t="s">
        <v>32</v>
      </c>
      <c r="V6" s="114" t="s">
        <v>34</v>
      </c>
      <c r="W6" s="54"/>
      <c r="X6" s="55"/>
    </row>
    <row r="7" spans="1:24" s="6" customFormat="1" ht="15" customHeight="1">
      <c r="A7" s="1" t="s">
        <v>1</v>
      </c>
      <c r="B7" s="171" t="s">
        <v>16</v>
      </c>
      <c r="C7" s="2"/>
      <c r="D7" s="3" t="s">
        <v>2</v>
      </c>
      <c r="E7" s="67">
        <v>90</v>
      </c>
      <c r="F7" s="115">
        <v>78.260869565217405</v>
      </c>
      <c r="G7" s="67">
        <v>0</v>
      </c>
      <c r="H7" s="116">
        <v>0</v>
      </c>
      <c r="I7" s="117" t="s">
        <v>40</v>
      </c>
      <c r="J7" s="116">
        <v>1.73913043478261</v>
      </c>
      <c r="K7" s="118">
        <v>6</v>
      </c>
      <c r="L7" s="116">
        <v>5.2173913043478297</v>
      </c>
      <c r="M7" s="117">
        <v>17</v>
      </c>
      <c r="N7" s="116">
        <v>14.7826086956522</v>
      </c>
      <c r="O7" s="118">
        <v>65</v>
      </c>
      <c r="P7" s="116">
        <v>56.521739130434803</v>
      </c>
      <c r="Q7" s="118">
        <v>0</v>
      </c>
      <c r="R7" s="116">
        <v>0</v>
      </c>
      <c r="S7" s="119">
        <v>0</v>
      </c>
      <c r="T7" s="115">
        <v>0</v>
      </c>
      <c r="U7" s="110">
        <v>0</v>
      </c>
      <c r="V7" s="120">
        <v>0</v>
      </c>
      <c r="W7" s="121">
        <v>2538</v>
      </c>
      <c r="X7" s="122">
        <v>100</v>
      </c>
    </row>
    <row r="8" spans="1:24" s="6" customFormat="1" ht="15" customHeight="1">
      <c r="A8" s="1" t="s">
        <v>1</v>
      </c>
      <c r="B8" s="172" t="s">
        <v>16</v>
      </c>
      <c r="C8" s="7" t="s">
        <v>3</v>
      </c>
      <c r="D8" s="8" t="s">
        <v>4</v>
      </c>
      <c r="E8" s="69">
        <v>25</v>
      </c>
      <c r="F8" s="68">
        <v>21.739130434782599</v>
      </c>
      <c r="G8" s="69">
        <v>0</v>
      </c>
      <c r="H8" s="70">
        <v>0</v>
      </c>
      <c r="I8" s="98">
        <v>0</v>
      </c>
      <c r="J8" s="70">
        <v>0</v>
      </c>
      <c r="K8" s="98" t="s">
        <v>40</v>
      </c>
      <c r="L8" s="70">
        <v>1.73913043478261</v>
      </c>
      <c r="M8" s="71">
        <v>7</v>
      </c>
      <c r="N8" s="70">
        <v>6.0869565217391299</v>
      </c>
      <c r="O8" s="71">
        <v>16</v>
      </c>
      <c r="P8" s="70">
        <v>13.913043478260899</v>
      </c>
      <c r="Q8" s="71">
        <v>0</v>
      </c>
      <c r="R8" s="70">
        <v>0</v>
      </c>
      <c r="S8" s="72">
        <v>0</v>
      </c>
      <c r="T8" s="68">
        <v>0</v>
      </c>
      <c r="U8" s="69">
        <v>0</v>
      </c>
      <c r="V8" s="73">
        <v>0</v>
      </c>
      <c r="W8" s="123">
        <v>2538</v>
      </c>
      <c r="X8" s="124">
        <v>100</v>
      </c>
    </row>
    <row r="9" spans="1:24" s="6" customFormat="1" ht="15" customHeight="1">
      <c r="A9" s="1" t="s">
        <v>1</v>
      </c>
      <c r="B9" s="172" t="s">
        <v>16</v>
      </c>
      <c r="C9" s="9"/>
      <c r="D9" s="10" t="s">
        <v>5</v>
      </c>
      <c r="E9" s="74">
        <v>115</v>
      </c>
      <c r="F9" s="75">
        <v>100</v>
      </c>
      <c r="G9" s="74">
        <v>0</v>
      </c>
      <c r="H9" s="76">
        <v>0</v>
      </c>
      <c r="I9" s="100" t="s">
        <v>40</v>
      </c>
      <c r="J9" s="76">
        <v>1.73913043478261</v>
      </c>
      <c r="K9" s="77">
        <v>8</v>
      </c>
      <c r="L9" s="76">
        <v>6.9565217391304301</v>
      </c>
      <c r="M9" s="100">
        <v>24</v>
      </c>
      <c r="N9" s="76">
        <v>20.869565217391301</v>
      </c>
      <c r="O9" s="77">
        <v>81</v>
      </c>
      <c r="P9" s="76">
        <v>70.434782608695699</v>
      </c>
      <c r="Q9" s="77">
        <v>0</v>
      </c>
      <c r="R9" s="76">
        <v>0</v>
      </c>
      <c r="S9" s="78">
        <v>0</v>
      </c>
      <c r="T9" s="75">
        <v>0</v>
      </c>
      <c r="U9" s="106">
        <v>0</v>
      </c>
      <c r="V9" s="79">
        <v>0</v>
      </c>
      <c r="W9" s="125">
        <v>2538</v>
      </c>
      <c r="X9" s="126">
        <v>100</v>
      </c>
    </row>
    <row r="10" spans="1:24" s="6" customFormat="1" ht="15" customHeight="1">
      <c r="A10" s="1" t="s">
        <v>1</v>
      </c>
      <c r="B10" s="172" t="s">
        <v>16</v>
      </c>
      <c r="C10" s="13"/>
      <c r="D10" s="14" t="s">
        <v>2</v>
      </c>
      <c r="E10" s="80">
        <v>24239</v>
      </c>
      <c r="F10" s="81">
        <v>64.231390942576297</v>
      </c>
      <c r="G10" s="80">
        <v>27</v>
      </c>
      <c r="H10" s="82">
        <v>7.1547817791557403E-2</v>
      </c>
      <c r="I10" s="83">
        <v>757</v>
      </c>
      <c r="J10" s="82">
        <v>2.0059888173410698</v>
      </c>
      <c r="K10" s="83">
        <v>6262</v>
      </c>
      <c r="L10" s="82">
        <v>16.593793889286399</v>
      </c>
      <c r="M10" s="83">
        <v>7236</v>
      </c>
      <c r="N10" s="82">
        <v>19.1748151681374</v>
      </c>
      <c r="O10" s="83">
        <v>9676</v>
      </c>
      <c r="P10" s="82">
        <v>25.640617961152198</v>
      </c>
      <c r="Q10" s="83">
        <v>26</v>
      </c>
      <c r="R10" s="82">
        <v>6.8897898614092304E-2</v>
      </c>
      <c r="S10" s="84">
        <v>255</v>
      </c>
      <c r="T10" s="81">
        <v>0.67572939025359702</v>
      </c>
      <c r="U10" s="80">
        <v>450</v>
      </c>
      <c r="V10" s="85">
        <v>1.1924636298592901</v>
      </c>
      <c r="W10" s="127">
        <v>2538</v>
      </c>
      <c r="X10" s="128">
        <v>97.084318360914097</v>
      </c>
    </row>
    <row r="11" spans="1:24" s="6" customFormat="1" ht="15" customHeight="1">
      <c r="A11" s="1" t="s">
        <v>1</v>
      </c>
      <c r="B11" s="172" t="s">
        <v>16</v>
      </c>
      <c r="C11" s="13" t="s">
        <v>6</v>
      </c>
      <c r="D11" s="17" t="s">
        <v>4</v>
      </c>
      <c r="E11" s="80">
        <v>13498</v>
      </c>
      <c r="F11" s="81">
        <v>35.768609057423703</v>
      </c>
      <c r="G11" s="80">
        <v>17</v>
      </c>
      <c r="H11" s="82">
        <v>4.5048626016906498E-2</v>
      </c>
      <c r="I11" s="83">
        <v>263</v>
      </c>
      <c r="J11" s="82">
        <v>0.69692874367331803</v>
      </c>
      <c r="K11" s="83">
        <v>3652</v>
      </c>
      <c r="L11" s="82">
        <v>9.6775048361025</v>
      </c>
      <c r="M11" s="83">
        <v>5065</v>
      </c>
      <c r="N11" s="82">
        <v>13.4218406338607</v>
      </c>
      <c r="O11" s="83">
        <v>4351</v>
      </c>
      <c r="P11" s="82">
        <v>11.529798341150601</v>
      </c>
      <c r="Q11" s="83">
        <v>5</v>
      </c>
      <c r="R11" s="82">
        <v>1.32495958873254E-2</v>
      </c>
      <c r="S11" s="84">
        <v>145</v>
      </c>
      <c r="T11" s="81">
        <v>0.38423828073243799</v>
      </c>
      <c r="U11" s="80">
        <v>187</v>
      </c>
      <c r="V11" s="85">
        <v>0.49553488618597102</v>
      </c>
      <c r="W11" s="127">
        <v>2538</v>
      </c>
      <c r="X11" s="128">
        <v>97.084318360914097</v>
      </c>
    </row>
    <row r="12" spans="1:24" s="6" customFormat="1" ht="15" customHeight="1">
      <c r="A12" s="1" t="s">
        <v>1</v>
      </c>
      <c r="B12" s="172" t="s">
        <v>16</v>
      </c>
      <c r="C12" s="18"/>
      <c r="D12" s="19" t="s">
        <v>5</v>
      </c>
      <c r="E12" s="86">
        <v>37737</v>
      </c>
      <c r="F12" s="87">
        <v>100</v>
      </c>
      <c r="G12" s="86">
        <v>44</v>
      </c>
      <c r="H12" s="88">
        <v>0.116596443808464</v>
      </c>
      <c r="I12" s="89">
        <v>1020</v>
      </c>
      <c r="J12" s="88">
        <v>2.7029175610143898</v>
      </c>
      <c r="K12" s="89">
        <v>9914</v>
      </c>
      <c r="L12" s="88">
        <v>26.271298725388899</v>
      </c>
      <c r="M12" s="89">
        <v>12301</v>
      </c>
      <c r="N12" s="88">
        <v>32.596655801997997</v>
      </c>
      <c r="O12" s="89">
        <v>14027</v>
      </c>
      <c r="P12" s="88">
        <v>37.170416302302797</v>
      </c>
      <c r="Q12" s="89">
        <v>31</v>
      </c>
      <c r="R12" s="88">
        <v>8.21474945014177E-2</v>
      </c>
      <c r="S12" s="90">
        <v>400</v>
      </c>
      <c r="T12" s="87">
        <v>1.05996767098603</v>
      </c>
      <c r="U12" s="86">
        <v>637</v>
      </c>
      <c r="V12" s="91">
        <v>1.68799851604526</v>
      </c>
      <c r="W12" s="129">
        <v>2538</v>
      </c>
      <c r="X12" s="130">
        <v>97.084318360914097</v>
      </c>
    </row>
    <row r="13" spans="1:24" s="6" customFormat="1" ht="15" customHeight="1">
      <c r="A13" s="1" t="s">
        <v>1</v>
      </c>
      <c r="B13" s="172" t="s">
        <v>16</v>
      </c>
      <c r="C13" s="7"/>
      <c r="D13" s="8" t="s">
        <v>2</v>
      </c>
      <c r="E13" s="69">
        <v>16584</v>
      </c>
      <c r="F13" s="68">
        <v>65.257938850194805</v>
      </c>
      <c r="G13" s="69">
        <v>18</v>
      </c>
      <c r="H13" s="70">
        <v>7.0829890213670199E-2</v>
      </c>
      <c r="I13" s="71">
        <v>558</v>
      </c>
      <c r="J13" s="70">
        <v>2.1957265966237798</v>
      </c>
      <c r="K13" s="71">
        <v>4345</v>
      </c>
      <c r="L13" s="70">
        <v>17.097548498799799</v>
      </c>
      <c r="M13" s="71">
        <v>5601</v>
      </c>
      <c r="N13" s="70">
        <v>22.039900838153699</v>
      </c>
      <c r="O13" s="71">
        <v>5922</v>
      </c>
      <c r="P13" s="70">
        <v>23.303033880297502</v>
      </c>
      <c r="Q13" s="71">
        <v>17</v>
      </c>
      <c r="R13" s="70">
        <v>6.6894896312910707E-2</v>
      </c>
      <c r="S13" s="72">
        <v>123</v>
      </c>
      <c r="T13" s="68">
        <v>0.484004249793413</v>
      </c>
      <c r="U13" s="69">
        <v>463</v>
      </c>
      <c r="V13" s="73">
        <v>1.8219021760516301</v>
      </c>
      <c r="W13" s="123">
        <v>2538</v>
      </c>
      <c r="X13" s="124">
        <v>100</v>
      </c>
    </row>
    <row r="14" spans="1:24" s="6" customFormat="1" ht="15" customHeight="1">
      <c r="A14" s="1" t="s">
        <v>1</v>
      </c>
      <c r="B14" s="172" t="s">
        <v>16</v>
      </c>
      <c r="C14" s="7" t="s">
        <v>7</v>
      </c>
      <c r="D14" s="22" t="s">
        <v>4</v>
      </c>
      <c r="E14" s="69">
        <v>8829</v>
      </c>
      <c r="F14" s="68">
        <v>34.742061149805203</v>
      </c>
      <c r="G14" s="69">
        <v>13</v>
      </c>
      <c r="H14" s="70">
        <v>5.1154920709872903E-2</v>
      </c>
      <c r="I14" s="71">
        <v>161</v>
      </c>
      <c r="J14" s="70">
        <v>0.63353401802227205</v>
      </c>
      <c r="K14" s="71">
        <v>2273</v>
      </c>
      <c r="L14" s="70">
        <v>8.9442411364262409</v>
      </c>
      <c r="M14" s="71">
        <v>3821</v>
      </c>
      <c r="N14" s="70">
        <v>15.035611694801901</v>
      </c>
      <c r="O14" s="71">
        <v>2473</v>
      </c>
      <c r="P14" s="70">
        <v>9.7312399165781294</v>
      </c>
      <c r="Q14" s="71">
        <v>7</v>
      </c>
      <c r="R14" s="70">
        <v>2.7544957305316201E-2</v>
      </c>
      <c r="S14" s="72">
        <v>81</v>
      </c>
      <c r="T14" s="68">
        <v>0.31873450596151598</v>
      </c>
      <c r="U14" s="69">
        <v>172</v>
      </c>
      <c r="V14" s="73">
        <v>0.67681895093062605</v>
      </c>
      <c r="W14" s="123">
        <v>2538</v>
      </c>
      <c r="X14" s="124">
        <v>100</v>
      </c>
    </row>
    <row r="15" spans="1:24" s="6" customFormat="1" ht="15" customHeight="1">
      <c r="A15" s="1" t="s">
        <v>1</v>
      </c>
      <c r="B15" s="172" t="s">
        <v>16</v>
      </c>
      <c r="C15" s="9"/>
      <c r="D15" s="10" t="s">
        <v>5</v>
      </c>
      <c r="E15" s="74">
        <v>25413</v>
      </c>
      <c r="F15" s="75">
        <v>100</v>
      </c>
      <c r="G15" s="74">
        <v>31</v>
      </c>
      <c r="H15" s="76">
        <v>0.12198481092354301</v>
      </c>
      <c r="I15" s="77">
        <v>719</v>
      </c>
      <c r="J15" s="76">
        <v>2.8292606146460502</v>
      </c>
      <c r="K15" s="77">
        <v>6618</v>
      </c>
      <c r="L15" s="76">
        <v>26.041789635226099</v>
      </c>
      <c r="M15" s="77">
        <v>9422</v>
      </c>
      <c r="N15" s="76">
        <v>37.075512532955599</v>
      </c>
      <c r="O15" s="77">
        <v>8395</v>
      </c>
      <c r="P15" s="76">
        <v>33.034273796875603</v>
      </c>
      <c r="Q15" s="77">
        <v>24</v>
      </c>
      <c r="R15" s="76">
        <v>9.4439853618226904E-2</v>
      </c>
      <c r="S15" s="78">
        <v>204</v>
      </c>
      <c r="T15" s="75">
        <v>0.80273875575492903</v>
      </c>
      <c r="U15" s="74">
        <v>635</v>
      </c>
      <c r="V15" s="79">
        <v>2.4987211269822498</v>
      </c>
      <c r="W15" s="125">
        <v>2538</v>
      </c>
      <c r="X15" s="126">
        <v>100</v>
      </c>
    </row>
    <row r="16" spans="1:24" s="6" customFormat="1" ht="15" customHeight="1">
      <c r="A16" s="1" t="s">
        <v>1</v>
      </c>
      <c r="B16" s="172" t="s">
        <v>16</v>
      </c>
      <c r="C16" s="13"/>
      <c r="D16" s="14" t="s">
        <v>2</v>
      </c>
      <c r="E16" s="80">
        <v>13402</v>
      </c>
      <c r="F16" s="81">
        <v>66.739704197998094</v>
      </c>
      <c r="G16" s="80">
        <v>9</v>
      </c>
      <c r="H16" s="82">
        <v>4.4818485135202403E-2</v>
      </c>
      <c r="I16" s="83">
        <v>256</v>
      </c>
      <c r="J16" s="82">
        <v>1.27483691051242</v>
      </c>
      <c r="K16" s="83">
        <v>3966</v>
      </c>
      <c r="L16" s="82">
        <v>19.750012449579199</v>
      </c>
      <c r="M16" s="83">
        <v>5606</v>
      </c>
      <c r="N16" s="82">
        <v>27.9169364075494</v>
      </c>
      <c r="O16" s="83">
        <v>3438</v>
      </c>
      <c r="P16" s="82">
        <v>17.120661321647301</v>
      </c>
      <c r="Q16" s="83">
        <v>14</v>
      </c>
      <c r="R16" s="82">
        <v>6.9717643543648206E-2</v>
      </c>
      <c r="S16" s="84">
        <v>113</v>
      </c>
      <c r="T16" s="81">
        <v>0.56272098003087501</v>
      </c>
      <c r="U16" s="80">
        <v>356</v>
      </c>
      <c r="V16" s="85">
        <v>1.77282007868134</v>
      </c>
      <c r="W16" s="127">
        <v>2538</v>
      </c>
      <c r="X16" s="128">
        <v>100</v>
      </c>
    </row>
    <row r="17" spans="1:24" s="6" customFormat="1" ht="15" customHeight="1">
      <c r="A17" s="1" t="s">
        <v>1</v>
      </c>
      <c r="B17" s="172" t="s">
        <v>16</v>
      </c>
      <c r="C17" s="13" t="s">
        <v>8</v>
      </c>
      <c r="D17" s="17" t="s">
        <v>4</v>
      </c>
      <c r="E17" s="80">
        <v>6679</v>
      </c>
      <c r="F17" s="81">
        <v>33.260295802001899</v>
      </c>
      <c r="G17" s="80">
        <v>6</v>
      </c>
      <c r="H17" s="82">
        <v>2.9878990090135001E-2</v>
      </c>
      <c r="I17" s="83">
        <v>70</v>
      </c>
      <c r="J17" s="82">
        <v>0.348588217718241</v>
      </c>
      <c r="K17" s="83">
        <v>1870</v>
      </c>
      <c r="L17" s="82">
        <v>9.3122852447587299</v>
      </c>
      <c r="M17" s="83">
        <v>3354</v>
      </c>
      <c r="N17" s="82">
        <v>16.702355460385402</v>
      </c>
      <c r="O17" s="83">
        <v>1324</v>
      </c>
      <c r="P17" s="82">
        <v>6.5932971465564503</v>
      </c>
      <c r="Q17" s="83">
        <v>6</v>
      </c>
      <c r="R17" s="82">
        <v>2.9878990090135001E-2</v>
      </c>
      <c r="S17" s="84">
        <v>49</v>
      </c>
      <c r="T17" s="81">
        <v>0.24401175240276901</v>
      </c>
      <c r="U17" s="80">
        <v>112</v>
      </c>
      <c r="V17" s="85">
        <v>0.55774114834918598</v>
      </c>
      <c r="W17" s="127">
        <v>2538</v>
      </c>
      <c r="X17" s="128">
        <v>100</v>
      </c>
    </row>
    <row r="18" spans="1:24" s="6" customFormat="1" ht="15" customHeight="1">
      <c r="A18" s="1" t="s">
        <v>1</v>
      </c>
      <c r="B18" s="172" t="s">
        <v>16</v>
      </c>
      <c r="C18" s="18"/>
      <c r="D18" s="19" t="s">
        <v>5</v>
      </c>
      <c r="E18" s="86">
        <v>20081</v>
      </c>
      <c r="F18" s="87">
        <v>100</v>
      </c>
      <c r="G18" s="86">
        <v>15</v>
      </c>
      <c r="H18" s="88">
        <v>7.4697475225337401E-2</v>
      </c>
      <c r="I18" s="89">
        <v>326</v>
      </c>
      <c r="J18" s="88">
        <v>1.62342512823067</v>
      </c>
      <c r="K18" s="89">
        <v>5836</v>
      </c>
      <c r="L18" s="88">
        <v>29.0622976943379</v>
      </c>
      <c r="M18" s="89">
        <v>8960</v>
      </c>
      <c r="N18" s="88">
        <v>44.619291867934898</v>
      </c>
      <c r="O18" s="89">
        <v>4762</v>
      </c>
      <c r="P18" s="88">
        <v>23.713958468203799</v>
      </c>
      <c r="Q18" s="89">
        <v>20</v>
      </c>
      <c r="R18" s="88">
        <v>9.9596633633783196E-2</v>
      </c>
      <c r="S18" s="90">
        <v>162</v>
      </c>
      <c r="T18" s="87">
        <v>0.80673273243364396</v>
      </c>
      <c r="U18" s="86">
        <v>468</v>
      </c>
      <c r="V18" s="91">
        <v>2.3305612270305298</v>
      </c>
      <c r="W18" s="129">
        <v>2538</v>
      </c>
      <c r="X18" s="130">
        <v>100</v>
      </c>
    </row>
    <row r="19" spans="1:24" s="6" customFormat="1" ht="15" customHeight="1">
      <c r="A19" s="1" t="s">
        <v>1</v>
      </c>
      <c r="B19" s="172" t="s">
        <v>16</v>
      </c>
      <c r="C19" s="7"/>
      <c r="D19" s="8" t="s">
        <v>2</v>
      </c>
      <c r="E19" s="69">
        <v>29994</v>
      </c>
      <c r="F19" s="68">
        <v>65.923776869312903</v>
      </c>
      <c r="G19" s="69">
        <v>27</v>
      </c>
      <c r="H19" s="70">
        <v>5.9343267835948801E-2</v>
      </c>
      <c r="I19" s="71">
        <v>814</v>
      </c>
      <c r="J19" s="70">
        <v>1.7890896303134201</v>
      </c>
      <c r="K19" s="71">
        <v>8306</v>
      </c>
      <c r="L19" s="70">
        <v>18.2557475053849</v>
      </c>
      <c r="M19" s="71">
        <v>11209</v>
      </c>
      <c r="N19" s="70">
        <v>24.6362477471537</v>
      </c>
      <c r="O19" s="71">
        <v>9370</v>
      </c>
      <c r="P19" s="70">
        <v>20.594311837883001</v>
      </c>
      <c r="Q19" s="71">
        <v>33</v>
      </c>
      <c r="R19" s="70">
        <v>7.2530660688381904E-2</v>
      </c>
      <c r="S19" s="72">
        <v>235</v>
      </c>
      <c r="T19" s="68">
        <v>0.51650622005362901</v>
      </c>
      <c r="U19" s="69">
        <v>816</v>
      </c>
      <c r="V19" s="73">
        <v>1.7934854279309</v>
      </c>
      <c r="W19" s="123">
        <v>2538</v>
      </c>
      <c r="X19" s="124">
        <v>100</v>
      </c>
    </row>
    <row r="20" spans="1:24" s="6" customFormat="1" ht="15" customHeight="1">
      <c r="A20" s="1" t="s">
        <v>1</v>
      </c>
      <c r="B20" s="172" t="s">
        <v>16</v>
      </c>
      <c r="C20" s="7" t="s">
        <v>9</v>
      </c>
      <c r="D20" s="22" t="s">
        <v>4</v>
      </c>
      <c r="E20" s="69">
        <v>15504</v>
      </c>
      <c r="F20" s="68">
        <v>34.076223130687097</v>
      </c>
      <c r="G20" s="69">
        <v>18</v>
      </c>
      <c r="H20" s="70">
        <v>3.9562178557299203E-2</v>
      </c>
      <c r="I20" s="71">
        <v>233</v>
      </c>
      <c r="J20" s="70">
        <v>0.51211042243615101</v>
      </c>
      <c r="K20" s="71">
        <v>4139</v>
      </c>
      <c r="L20" s="70">
        <v>9.0971031693700795</v>
      </c>
      <c r="M20" s="71">
        <v>7172</v>
      </c>
      <c r="N20" s="70">
        <v>15.763330256274999</v>
      </c>
      <c r="O20" s="71">
        <v>3801</v>
      </c>
      <c r="P20" s="70">
        <v>8.3542133720163498</v>
      </c>
      <c r="Q20" s="71">
        <v>13</v>
      </c>
      <c r="R20" s="70">
        <v>2.8572684513605E-2</v>
      </c>
      <c r="S20" s="72">
        <v>128</v>
      </c>
      <c r="T20" s="68">
        <v>0.28133104751857202</v>
      </c>
      <c r="U20" s="69">
        <v>281</v>
      </c>
      <c r="V20" s="73">
        <v>0.61760956525561606</v>
      </c>
      <c r="W20" s="123">
        <v>2538</v>
      </c>
      <c r="X20" s="124">
        <v>100</v>
      </c>
    </row>
    <row r="21" spans="1:24" s="6" customFormat="1" ht="15" customHeight="1">
      <c r="A21" s="1" t="s">
        <v>1</v>
      </c>
      <c r="B21" s="172" t="s">
        <v>16</v>
      </c>
      <c r="C21" s="9"/>
      <c r="D21" s="10" t="s">
        <v>5</v>
      </c>
      <c r="E21" s="74">
        <v>45498</v>
      </c>
      <c r="F21" s="75">
        <v>100</v>
      </c>
      <c r="G21" s="74">
        <v>45</v>
      </c>
      <c r="H21" s="76">
        <v>9.8905446393248095E-2</v>
      </c>
      <c r="I21" s="77">
        <v>1047</v>
      </c>
      <c r="J21" s="76">
        <v>2.3012000527495702</v>
      </c>
      <c r="K21" s="77">
        <v>12445</v>
      </c>
      <c r="L21" s="76">
        <v>27.352850674754901</v>
      </c>
      <c r="M21" s="77">
        <v>18381</v>
      </c>
      <c r="N21" s="76">
        <v>40.399578003428701</v>
      </c>
      <c r="O21" s="77">
        <v>13171</v>
      </c>
      <c r="P21" s="76">
        <v>28.948525209899302</v>
      </c>
      <c r="Q21" s="77">
        <v>46</v>
      </c>
      <c r="R21" s="76">
        <v>0.10110334520198699</v>
      </c>
      <c r="S21" s="78">
        <v>363</v>
      </c>
      <c r="T21" s="75">
        <v>0.79783726757220097</v>
      </c>
      <c r="U21" s="74">
        <v>1097</v>
      </c>
      <c r="V21" s="79">
        <v>2.4110949931865102</v>
      </c>
      <c r="W21" s="125">
        <v>2538</v>
      </c>
      <c r="X21" s="126">
        <v>100</v>
      </c>
    </row>
    <row r="22" spans="1:24" s="6" customFormat="1" ht="15" customHeight="1">
      <c r="A22" s="1" t="s">
        <v>1</v>
      </c>
      <c r="B22" s="172" t="s">
        <v>16</v>
      </c>
      <c r="C22" s="13"/>
      <c r="D22" s="14" t="s">
        <v>2</v>
      </c>
      <c r="E22" s="80">
        <v>115</v>
      </c>
      <c r="F22" s="81">
        <v>62.841530054644799</v>
      </c>
      <c r="G22" s="80">
        <v>0</v>
      </c>
      <c r="H22" s="82">
        <v>0</v>
      </c>
      <c r="I22" s="102">
        <v>0</v>
      </c>
      <c r="J22" s="82">
        <v>0</v>
      </c>
      <c r="K22" s="83">
        <v>36</v>
      </c>
      <c r="L22" s="82">
        <v>19.672131147540998</v>
      </c>
      <c r="M22" s="83">
        <v>66</v>
      </c>
      <c r="N22" s="82">
        <v>36.065573770491802</v>
      </c>
      <c r="O22" s="83">
        <v>11</v>
      </c>
      <c r="P22" s="82">
        <v>6.0109289617486299</v>
      </c>
      <c r="Q22" s="102">
        <v>0</v>
      </c>
      <c r="R22" s="82">
        <v>0</v>
      </c>
      <c r="S22" s="103" t="s">
        <v>40</v>
      </c>
      <c r="T22" s="81">
        <v>1.0928961748633901</v>
      </c>
      <c r="U22" s="101" t="s">
        <v>40</v>
      </c>
      <c r="V22" s="85">
        <v>1.0928961748633901</v>
      </c>
      <c r="W22" s="127">
        <v>2538</v>
      </c>
      <c r="X22" s="128">
        <v>100</v>
      </c>
    </row>
    <row r="23" spans="1:24" s="6" customFormat="1" ht="15" customHeight="1">
      <c r="A23" s="1" t="s">
        <v>1</v>
      </c>
      <c r="B23" s="172" t="s">
        <v>16</v>
      </c>
      <c r="C23" s="13" t="s">
        <v>10</v>
      </c>
      <c r="D23" s="17" t="s">
        <v>4</v>
      </c>
      <c r="E23" s="80">
        <v>68</v>
      </c>
      <c r="F23" s="81">
        <v>37.158469945355201</v>
      </c>
      <c r="G23" s="80">
        <v>0</v>
      </c>
      <c r="H23" s="82">
        <v>0</v>
      </c>
      <c r="I23" s="102">
        <v>0</v>
      </c>
      <c r="J23" s="82">
        <v>0</v>
      </c>
      <c r="K23" s="83">
        <v>15</v>
      </c>
      <c r="L23" s="82">
        <v>8.1967213114754092</v>
      </c>
      <c r="M23" s="102">
        <v>51</v>
      </c>
      <c r="N23" s="82">
        <v>27.868852459016399</v>
      </c>
      <c r="O23" s="102">
        <v>0</v>
      </c>
      <c r="P23" s="82">
        <v>0</v>
      </c>
      <c r="Q23" s="102">
        <v>0</v>
      </c>
      <c r="R23" s="82">
        <v>0</v>
      </c>
      <c r="S23" s="103" t="s">
        <v>40</v>
      </c>
      <c r="T23" s="81">
        <v>1.0928961748633901</v>
      </c>
      <c r="U23" s="101">
        <v>0</v>
      </c>
      <c r="V23" s="85">
        <v>0</v>
      </c>
      <c r="W23" s="127">
        <v>2538</v>
      </c>
      <c r="X23" s="128">
        <v>100</v>
      </c>
    </row>
    <row r="24" spans="1:24" s="6" customFormat="1" ht="15" customHeight="1">
      <c r="A24" s="1" t="s">
        <v>1</v>
      </c>
      <c r="B24" s="172" t="s">
        <v>16</v>
      </c>
      <c r="C24" s="18"/>
      <c r="D24" s="19" t="s">
        <v>5</v>
      </c>
      <c r="E24" s="86">
        <v>183</v>
      </c>
      <c r="F24" s="87">
        <v>100</v>
      </c>
      <c r="G24" s="86">
        <v>0</v>
      </c>
      <c r="H24" s="88">
        <v>0</v>
      </c>
      <c r="I24" s="89">
        <v>0</v>
      </c>
      <c r="J24" s="88">
        <v>0</v>
      </c>
      <c r="K24" s="89">
        <v>51</v>
      </c>
      <c r="L24" s="88">
        <v>27.868852459016399</v>
      </c>
      <c r="M24" s="89">
        <v>117</v>
      </c>
      <c r="N24" s="88">
        <v>63.934426229508198</v>
      </c>
      <c r="O24" s="89">
        <v>11</v>
      </c>
      <c r="P24" s="88">
        <v>6.0109289617486299</v>
      </c>
      <c r="Q24" s="89">
        <v>0</v>
      </c>
      <c r="R24" s="88">
        <v>0</v>
      </c>
      <c r="S24" s="90">
        <v>4</v>
      </c>
      <c r="T24" s="87">
        <v>2.1857923497267802</v>
      </c>
      <c r="U24" s="107" t="s">
        <v>40</v>
      </c>
      <c r="V24" s="91">
        <v>1.0928961748633901</v>
      </c>
      <c r="W24" s="129">
        <v>2538</v>
      </c>
      <c r="X24" s="130">
        <v>100</v>
      </c>
    </row>
    <row r="25" spans="1:24" s="6" customFormat="1" ht="15" customHeight="1">
      <c r="A25" s="1" t="s">
        <v>1</v>
      </c>
      <c r="B25" s="172" t="s">
        <v>16</v>
      </c>
      <c r="C25" s="7"/>
      <c r="D25" s="8" t="s">
        <v>2</v>
      </c>
      <c r="E25" s="69">
        <v>140</v>
      </c>
      <c r="F25" s="68">
        <v>70.351758793969907</v>
      </c>
      <c r="G25" s="69">
        <v>0</v>
      </c>
      <c r="H25" s="70">
        <v>0</v>
      </c>
      <c r="I25" s="71">
        <v>0</v>
      </c>
      <c r="J25" s="70">
        <v>0</v>
      </c>
      <c r="K25" s="98">
        <v>45</v>
      </c>
      <c r="L25" s="70">
        <v>22.613065326633201</v>
      </c>
      <c r="M25" s="98">
        <v>47</v>
      </c>
      <c r="N25" s="70">
        <v>23.618090452261299</v>
      </c>
      <c r="O25" s="71">
        <v>46</v>
      </c>
      <c r="P25" s="70">
        <v>23.115577889447199</v>
      </c>
      <c r="Q25" s="71">
        <v>0</v>
      </c>
      <c r="R25" s="70">
        <v>0</v>
      </c>
      <c r="S25" s="99" t="s">
        <v>40</v>
      </c>
      <c r="T25" s="68">
        <v>1.0050251256281399</v>
      </c>
      <c r="U25" s="105">
        <v>0</v>
      </c>
      <c r="V25" s="73">
        <v>0</v>
      </c>
      <c r="W25" s="123">
        <v>2538</v>
      </c>
      <c r="X25" s="124">
        <v>100</v>
      </c>
    </row>
    <row r="26" spans="1:24" s="6" customFormat="1" ht="15" customHeight="1">
      <c r="A26" s="1" t="s">
        <v>1</v>
      </c>
      <c r="B26" s="172" t="s">
        <v>16</v>
      </c>
      <c r="C26" s="7" t="s">
        <v>11</v>
      </c>
      <c r="D26" s="22" t="s">
        <v>4</v>
      </c>
      <c r="E26" s="69">
        <v>59</v>
      </c>
      <c r="F26" s="68">
        <v>29.6482412060302</v>
      </c>
      <c r="G26" s="105">
        <v>0</v>
      </c>
      <c r="H26" s="70">
        <v>0</v>
      </c>
      <c r="I26" s="71">
        <v>0</v>
      </c>
      <c r="J26" s="70">
        <v>0</v>
      </c>
      <c r="K26" s="98">
        <v>15</v>
      </c>
      <c r="L26" s="70">
        <v>7.5376884422110599</v>
      </c>
      <c r="M26" s="98">
        <v>28</v>
      </c>
      <c r="N26" s="70">
        <v>14.070351758794001</v>
      </c>
      <c r="O26" s="98">
        <v>14</v>
      </c>
      <c r="P26" s="70">
        <v>7.0351758793969896</v>
      </c>
      <c r="Q26" s="71">
        <v>0</v>
      </c>
      <c r="R26" s="70">
        <v>0</v>
      </c>
      <c r="S26" s="99" t="s">
        <v>40</v>
      </c>
      <c r="T26" s="68">
        <v>1.0050251256281399</v>
      </c>
      <c r="U26" s="105">
        <v>0</v>
      </c>
      <c r="V26" s="73">
        <v>0</v>
      </c>
      <c r="W26" s="123">
        <v>2538</v>
      </c>
      <c r="X26" s="124">
        <v>100</v>
      </c>
    </row>
    <row r="27" spans="1:24" s="6" customFormat="1" ht="15" customHeight="1">
      <c r="A27" s="1" t="s">
        <v>1</v>
      </c>
      <c r="B27" s="172" t="s">
        <v>16</v>
      </c>
      <c r="C27" s="9"/>
      <c r="D27" s="10" t="s">
        <v>5</v>
      </c>
      <c r="E27" s="74">
        <v>199</v>
      </c>
      <c r="F27" s="75">
        <v>100</v>
      </c>
      <c r="G27" s="74">
        <v>0</v>
      </c>
      <c r="H27" s="76">
        <v>0</v>
      </c>
      <c r="I27" s="77">
        <v>0</v>
      </c>
      <c r="J27" s="76">
        <v>0</v>
      </c>
      <c r="K27" s="77">
        <v>60</v>
      </c>
      <c r="L27" s="76">
        <v>30.150753768844201</v>
      </c>
      <c r="M27" s="77">
        <v>75</v>
      </c>
      <c r="N27" s="76">
        <v>37.688442211055303</v>
      </c>
      <c r="O27" s="77">
        <v>60</v>
      </c>
      <c r="P27" s="76">
        <v>30.150753768844201</v>
      </c>
      <c r="Q27" s="77">
        <v>0</v>
      </c>
      <c r="R27" s="76">
        <v>0</v>
      </c>
      <c r="S27" s="78">
        <v>4</v>
      </c>
      <c r="T27" s="75">
        <v>2.0100502512562799</v>
      </c>
      <c r="U27" s="74">
        <v>0</v>
      </c>
      <c r="V27" s="79">
        <v>0</v>
      </c>
      <c r="W27" s="125">
        <v>2538</v>
      </c>
      <c r="X27" s="126">
        <v>100</v>
      </c>
    </row>
    <row r="28" spans="1:24" s="6" customFormat="1" ht="15" customHeight="1">
      <c r="A28" s="1" t="s">
        <v>1</v>
      </c>
      <c r="B28" s="172" t="s">
        <v>16</v>
      </c>
      <c r="C28" s="13"/>
      <c r="D28" s="14" t="s">
        <v>2</v>
      </c>
      <c r="E28" s="80">
        <v>252</v>
      </c>
      <c r="F28" s="81">
        <v>66.843501326259997</v>
      </c>
      <c r="G28" s="80">
        <v>0</v>
      </c>
      <c r="H28" s="82">
        <v>0</v>
      </c>
      <c r="I28" s="102">
        <v>0</v>
      </c>
      <c r="J28" s="82">
        <v>0</v>
      </c>
      <c r="K28" s="83">
        <v>80</v>
      </c>
      <c r="L28" s="82">
        <v>21.220159151193599</v>
      </c>
      <c r="M28" s="83">
        <v>113</v>
      </c>
      <c r="N28" s="82">
        <v>29.973474801060998</v>
      </c>
      <c r="O28" s="83">
        <v>57</v>
      </c>
      <c r="P28" s="82">
        <v>15.1193633952255</v>
      </c>
      <c r="Q28" s="102">
        <v>0</v>
      </c>
      <c r="R28" s="82">
        <v>0</v>
      </c>
      <c r="S28" s="103" t="s">
        <v>40</v>
      </c>
      <c r="T28" s="81">
        <v>0.53050397877984101</v>
      </c>
      <c r="U28" s="101" t="s">
        <v>40</v>
      </c>
      <c r="V28" s="85">
        <v>0.53050397877984101</v>
      </c>
      <c r="W28" s="127">
        <v>2538</v>
      </c>
      <c r="X28" s="128">
        <v>100</v>
      </c>
    </row>
    <row r="29" spans="1:24" s="6" customFormat="1" ht="15" customHeight="1">
      <c r="A29" s="1" t="s">
        <v>1</v>
      </c>
      <c r="B29" s="172" t="s">
        <v>16</v>
      </c>
      <c r="C29" s="13" t="s">
        <v>12</v>
      </c>
      <c r="D29" s="17" t="s">
        <v>4</v>
      </c>
      <c r="E29" s="80">
        <v>125</v>
      </c>
      <c r="F29" s="81">
        <v>33.156498673740103</v>
      </c>
      <c r="G29" s="101">
        <v>0</v>
      </c>
      <c r="H29" s="82">
        <v>0</v>
      </c>
      <c r="I29" s="102">
        <v>0</v>
      </c>
      <c r="J29" s="82">
        <v>0</v>
      </c>
      <c r="K29" s="102">
        <v>30</v>
      </c>
      <c r="L29" s="82">
        <v>7.9575596816976102</v>
      </c>
      <c r="M29" s="102">
        <v>79</v>
      </c>
      <c r="N29" s="82">
        <v>20.9549071618037</v>
      </c>
      <c r="O29" s="102">
        <v>14</v>
      </c>
      <c r="P29" s="82">
        <v>3.7135278514588901</v>
      </c>
      <c r="Q29" s="102">
        <v>0</v>
      </c>
      <c r="R29" s="82">
        <v>0</v>
      </c>
      <c r="S29" s="103" t="s">
        <v>40</v>
      </c>
      <c r="T29" s="81">
        <v>0.53050397877984101</v>
      </c>
      <c r="U29" s="101">
        <v>0</v>
      </c>
      <c r="V29" s="85">
        <v>0</v>
      </c>
      <c r="W29" s="127">
        <v>2538</v>
      </c>
      <c r="X29" s="128">
        <v>100</v>
      </c>
    </row>
    <row r="30" spans="1:24" s="6" customFormat="1" ht="15" customHeight="1">
      <c r="A30" s="1" t="s">
        <v>1</v>
      </c>
      <c r="B30" s="172" t="s">
        <v>16</v>
      </c>
      <c r="C30" s="18"/>
      <c r="D30" s="19" t="s">
        <v>5</v>
      </c>
      <c r="E30" s="86">
        <v>377</v>
      </c>
      <c r="F30" s="87">
        <v>100</v>
      </c>
      <c r="G30" s="86">
        <v>0</v>
      </c>
      <c r="H30" s="88">
        <v>0</v>
      </c>
      <c r="I30" s="89">
        <v>0</v>
      </c>
      <c r="J30" s="88">
        <v>0</v>
      </c>
      <c r="K30" s="89">
        <v>110</v>
      </c>
      <c r="L30" s="88">
        <v>29.177718832891198</v>
      </c>
      <c r="M30" s="89">
        <v>192</v>
      </c>
      <c r="N30" s="88">
        <v>50.928381962864698</v>
      </c>
      <c r="O30" s="89">
        <v>71</v>
      </c>
      <c r="P30" s="88">
        <v>18.832891246684401</v>
      </c>
      <c r="Q30" s="89">
        <v>0</v>
      </c>
      <c r="R30" s="88">
        <v>0</v>
      </c>
      <c r="S30" s="90">
        <v>4</v>
      </c>
      <c r="T30" s="87">
        <v>1.06100795755968</v>
      </c>
      <c r="U30" s="107" t="s">
        <v>40</v>
      </c>
      <c r="V30" s="91">
        <v>0.53050397877984101</v>
      </c>
      <c r="W30" s="129">
        <v>2538</v>
      </c>
      <c r="X30" s="130">
        <v>100</v>
      </c>
    </row>
    <row r="31" spans="1:24" s="6" customFormat="1" ht="15" customHeight="1">
      <c r="A31" s="1" t="s">
        <v>1</v>
      </c>
      <c r="B31" s="172" t="s">
        <v>16</v>
      </c>
      <c r="C31" s="7"/>
      <c r="D31" s="8" t="s">
        <v>2</v>
      </c>
      <c r="E31" s="105">
        <v>42</v>
      </c>
      <c r="F31" s="68">
        <v>64.615384615384599</v>
      </c>
      <c r="G31" s="105">
        <v>0</v>
      </c>
      <c r="H31" s="70">
        <v>0</v>
      </c>
      <c r="I31" s="71">
        <v>0</v>
      </c>
      <c r="J31" s="70">
        <v>0</v>
      </c>
      <c r="K31" s="71">
        <v>16</v>
      </c>
      <c r="L31" s="70">
        <v>24.615384615384599</v>
      </c>
      <c r="M31" s="71">
        <v>22</v>
      </c>
      <c r="N31" s="70">
        <v>33.846153846153797</v>
      </c>
      <c r="O31" s="98" t="s">
        <v>40</v>
      </c>
      <c r="P31" s="70">
        <v>3.0769230769230802</v>
      </c>
      <c r="Q31" s="71">
        <v>0</v>
      </c>
      <c r="R31" s="70">
        <v>0</v>
      </c>
      <c r="S31" s="99" t="s">
        <v>40</v>
      </c>
      <c r="T31" s="68">
        <v>3.0769230769230802</v>
      </c>
      <c r="U31" s="69">
        <v>0</v>
      </c>
      <c r="V31" s="73">
        <v>0</v>
      </c>
      <c r="W31" s="131">
        <v>2538</v>
      </c>
      <c r="X31" s="132">
        <v>100</v>
      </c>
    </row>
    <row r="32" spans="1:24" s="6" customFormat="1" ht="15" customHeight="1">
      <c r="A32" s="1" t="s">
        <v>1</v>
      </c>
      <c r="B32" s="172" t="s">
        <v>16</v>
      </c>
      <c r="C32" s="7" t="s">
        <v>13</v>
      </c>
      <c r="D32" s="22" t="s">
        <v>4</v>
      </c>
      <c r="E32" s="69">
        <v>23</v>
      </c>
      <c r="F32" s="68">
        <v>35.384615384615401</v>
      </c>
      <c r="G32" s="69">
        <v>0</v>
      </c>
      <c r="H32" s="70">
        <v>0</v>
      </c>
      <c r="I32" s="71">
        <v>0</v>
      </c>
      <c r="J32" s="70">
        <v>0</v>
      </c>
      <c r="K32" s="71">
        <v>5</v>
      </c>
      <c r="L32" s="70">
        <v>7.6923076923076898</v>
      </c>
      <c r="M32" s="71">
        <v>16</v>
      </c>
      <c r="N32" s="70">
        <v>24.615384615384599</v>
      </c>
      <c r="O32" s="71">
        <v>0</v>
      </c>
      <c r="P32" s="70">
        <v>0</v>
      </c>
      <c r="Q32" s="71">
        <v>0</v>
      </c>
      <c r="R32" s="70">
        <v>0</v>
      </c>
      <c r="S32" s="99" t="s">
        <v>40</v>
      </c>
      <c r="T32" s="68">
        <v>3.0769230769230802</v>
      </c>
      <c r="U32" s="69">
        <v>0</v>
      </c>
      <c r="V32" s="73">
        <v>0</v>
      </c>
      <c r="W32" s="123">
        <v>2538</v>
      </c>
      <c r="X32" s="124">
        <v>100</v>
      </c>
    </row>
    <row r="33" spans="1:24" s="6" customFormat="1" ht="15" customHeight="1">
      <c r="A33" s="1" t="s">
        <v>1</v>
      </c>
      <c r="B33" s="172" t="s">
        <v>16</v>
      </c>
      <c r="C33" s="9"/>
      <c r="D33" s="10" t="s">
        <v>5</v>
      </c>
      <c r="E33" s="106">
        <v>65</v>
      </c>
      <c r="F33" s="75">
        <v>100</v>
      </c>
      <c r="G33" s="106">
        <v>0</v>
      </c>
      <c r="H33" s="76">
        <v>0</v>
      </c>
      <c r="I33" s="77">
        <v>0</v>
      </c>
      <c r="J33" s="76">
        <v>0</v>
      </c>
      <c r="K33" s="77">
        <v>21</v>
      </c>
      <c r="L33" s="76">
        <v>32.307692307692299</v>
      </c>
      <c r="M33" s="77">
        <v>38</v>
      </c>
      <c r="N33" s="76">
        <v>58.461538461538503</v>
      </c>
      <c r="O33" s="100" t="s">
        <v>40</v>
      </c>
      <c r="P33" s="76">
        <v>3.0769230769230802</v>
      </c>
      <c r="Q33" s="77">
        <v>0</v>
      </c>
      <c r="R33" s="76">
        <v>0</v>
      </c>
      <c r="S33" s="78">
        <v>4</v>
      </c>
      <c r="T33" s="75">
        <v>6.1538461538461497</v>
      </c>
      <c r="U33" s="74">
        <v>0</v>
      </c>
      <c r="V33" s="79">
        <v>0</v>
      </c>
      <c r="W33" s="125">
        <v>2538</v>
      </c>
      <c r="X33" s="126">
        <v>100</v>
      </c>
    </row>
    <row r="34" spans="1:24" s="6" customFormat="1" ht="15" customHeight="1">
      <c r="A34" s="1" t="s">
        <v>1</v>
      </c>
      <c r="B34" s="172" t="s">
        <v>16</v>
      </c>
      <c r="C34" s="13"/>
      <c r="D34" s="14" t="s">
        <v>2</v>
      </c>
      <c r="E34" s="80">
        <v>1418</v>
      </c>
      <c r="F34" s="81">
        <v>67.652671755725194</v>
      </c>
      <c r="G34" s="80">
        <v>4</v>
      </c>
      <c r="H34" s="82">
        <v>0.19083969465648901</v>
      </c>
      <c r="I34" s="83">
        <v>34</v>
      </c>
      <c r="J34" s="82">
        <v>1.62213740458015</v>
      </c>
      <c r="K34" s="83">
        <v>278</v>
      </c>
      <c r="L34" s="82">
        <v>13.263358778625999</v>
      </c>
      <c r="M34" s="83">
        <v>398</v>
      </c>
      <c r="N34" s="82">
        <v>18.988549618320601</v>
      </c>
      <c r="O34" s="83">
        <v>682</v>
      </c>
      <c r="P34" s="82">
        <v>32.538167938931302</v>
      </c>
      <c r="Q34" s="102">
        <v>6</v>
      </c>
      <c r="R34" s="82">
        <v>0.28625954198473302</v>
      </c>
      <c r="S34" s="84">
        <v>16</v>
      </c>
      <c r="T34" s="81">
        <v>0.76335877862595403</v>
      </c>
      <c r="U34" s="80">
        <v>17</v>
      </c>
      <c r="V34" s="85">
        <v>0.81106870229007599</v>
      </c>
      <c r="W34" s="127">
        <v>2538</v>
      </c>
      <c r="X34" s="128">
        <v>100</v>
      </c>
    </row>
    <row r="35" spans="1:24" s="6" customFormat="1" ht="15" customHeight="1">
      <c r="A35" s="1" t="s">
        <v>1</v>
      </c>
      <c r="B35" s="172" t="s">
        <v>16</v>
      </c>
      <c r="C35" s="13" t="s">
        <v>14</v>
      </c>
      <c r="D35" s="17" t="s">
        <v>4</v>
      </c>
      <c r="E35" s="80">
        <v>678</v>
      </c>
      <c r="F35" s="81">
        <v>32.347328244274799</v>
      </c>
      <c r="G35" s="101" t="s">
        <v>40</v>
      </c>
      <c r="H35" s="82">
        <v>9.5419847328244295E-2</v>
      </c>
      <c r="I35" s="102">
        <v>14</v>
      </c>
      <c r="J35" s="82">
        <v>0.66793893129770998</v>
      </c>
      <c r="K35" s="102">
        <v>112</v>
      </c>
      <c r="L35" s="82">
        <v>5.3435114503816799</v>
      </c>
      <c r="M35" s="83">
        <v>233</v>
      </c>
      <c r="N35" s="82">
        <v>11.116412213740499</v>
      </c>
      <c r="O35" s="83">
        <v>308</v>
      </c>
      <c r="P35" s="82">
        <v>14.694656488549599</v>
      </c>
      <c r="Q35" s="102">
        <v>0</v>
      </c>
      <c r="R35" s="82">
        <v>0</v>
      </c>
      <c r="S35" s="84">
        <v>9</v>
      </c>
      <c r="T35" s="81">
        <v>0.42938931297709898</v>
      </c>
      <c r="U35" s="101" t="s">
        <v>40</v>
      </c>
      <c r="V35" s="85">
        <v>9.5419847328244295E-2</v>
      </c>
      <c r="W35" s="127">
        <v>2538</v>
      </c>
      <c r="X35" s="128">
        <v>100</v>
      </c>
    </row>
    <row r="36" spans="1:24" s="6" customFormat="1" ht="15" customHeight="1">
      <c r="A36" s="1" t="s">
        <v>1</v>
      </c>
      <c r="B36" s="172" t="s">
        <v>16</v>
      </c>
      <c r="C36" s="18"/>
      <c r="D36" s="19" t="s">
        <v>5</v>
      </c>
      <c r="E36" s="86">
        <v>2096</v>
      </c>
      <c r="F36" s="87">
        <v>100</v>
      </c>
      <c r="G36" s="86">
        <v>6</v>
      </c>
      <c r="H36" s="88">
        <v>0.28625954198473302</v>
      </c>
      <c r="I36" s="89">
        <v>48</v>
      </c>
      <c r="J36" s="88">
        <v>2.2900763358778602</v>
      </c>
      <c r="K36" s="89">
        <v>390</v>
      </c>
      <c r="L36" s="88">
        <v>18.606870229007601</v>
      </c>
      <c r="M36" s="89">
        <v>631</v>
      </c>
      <c r="N36" s="88">
        <v>30.1049618320611</v>
      </c>
      <c r="O36" s="89">
        <v>990</v>
      </c>
      <c r="P36" s="88">
        <v>47.232824427480899</v>
      </c>
      <c r="Q36" s="89">
        <v>6</v>
      </c>
      <c r="R36" s="88">
        <v>0.28625954198473302</v>
      </c>
      <c r="S36" s="90">
        <v>25</v>
      </c>
      <c r="T36" s="87">
        <v>1.19274809160305</v>
      </c>
      <c r="U36" s="86">
        <v>19</v>
      </c>
      <c r="V36" s="91">
        <v>0.90648854961832104</v>
      </c>
      <c r="W36" s="129">
        <v>2538</v>
      </c>
      <c r="X36" s="130">
        <v>100</v>
      </c>
    </row>
    <row r="37" spans="1:24" s="6" customFormat="1" ht="15" customHeight="1">
      <c r="A37" s="1" t="s">
        <v>1</v>
      </c>
      <c r="B37" s="172" t="s">
        <v>16</v>
      </c>
      <c r="C37" s="7"/>
      <c r="D37" s="8" t="s">
        <v>2</v>
      </c>
      <c r="E37" s="69">
        <v>396</v>
      </c>
      <c r="F37" s="68">
        <v>66.891891891891902</v>
      </c>
      <c r="G37" s="69">
        <v>0</v>
      </c>
      <c r="H37" s="70">
        <v>0</v>
      </c>
      <c r="I37" s="71">
        <v>7</v>
      </c>
      <c r="J37" s="70">
        <v>1.18243243243243</v>
      </c>
      <c r="K37" s="71">
        <v>74</v>
      </c>
      <c r="L37" s="70">
        <v>12.5</v>
      </c>
      <c r="M37" s="98">
        <v>134</v>
      </c>
      <c r="N37" s="70">
        <v>22.635135135135101</v>
      </c>
      <c r="O37" s="71">
        <v>177</v>
      </c>
      <c r="P37" s="70">
        <v>29.898648648648599</v>
      </c>
      <c r="Q37" s="98" t="s">
        <v>40</v>
      </c>
      <c r="R37" s="70">
        <v>0.337837837837838</v>
      </c>
      <c r="S37" s="99" t="s">
        <v>40</v>
      </c>
      <c r="T37" s="68">
        <v>0.337837837837838</v>
      </c>
      <c r="U37" s="69">
        <v>13</v>
      </c>
      <c r="V37" s="73">
        <v>2.1959459459459501</v>
      </c>
      <c r="W37" s="123">
        <v>2538</v>
      </c>
      <c r="X37" s="124">
        <v>100</v>
      </c>
    </row>
    <row r="38" spans="1:24" s="6" customFormat="1" ht="15" customHeight="1">
      <c r="A38" s="1" t="s">
        <v>1</v>
      </c>
      <c r="B38" s="172" t="s">
        <v>16</v>
      </c>
      <c r="C38" s="7" t="s">
        <v>15</v>
      </c>
      <c r="D38" s="22" t="s">
        <v>4</v>
      </c>
      <c r="E38" s="133">
        <v>196</v>
      </c>
      <c r="F38" s="134">
        <v>33.108108108108098</v>
      </c>
      <c r="G38" s="133">
        <v>0</v>
      </c>
      <c r="H38" s="135">
        <v>0</v>
      </c>
      <c r="I38" s="149" t="s">
        <v>40</v>
      </c>
      <c r="J38" s="135">
        <v>0.337837837837838</v>
      </c>
      <c r="K38" s="136">
        <v>28</v>
      </c>
      <c r="L38" s="135">
        <v>4.7297297297297298</v>
      </c>
      <c r="M38" s="136">
        <v>77</v>
      </c>
      <c r="N38" s="135">
        <v>13.006756756756801</v>
      </c>
      <c r="O38" s="136">
        <v>87</v>
      </c>
      <c r="P38" s="135">
        <v>14.695945945945899</v>
      </c>
      <c r="Q38" s="136">
        <v>0</v>
      </c>
      <c r="R38" s="135">
        <v>0</v>
      </c>
      <c r="S38" s="151" t="s">
        <v>40</v>
      </c>
      <c r="T38" s="134">
        <v>0.337837837837838</v>
      </c>
      <c r="U38" s="150" t="s">
        <v>40</v>
      </c>
      <c r="V38" s="137">
        <v>0.337837837837838</v>
      </c>
      <c r="W38" s="138">
        <v>2538</v>
      </c>
      <c r="X38" s="139">
        <v>100</v>
      </c>
    </row>
    <row r="39" spans="1:24" s="6" customFormat="1" ht="15" customHeight="1" thickBot="1">
      <c r="A39" s="1" t="s">
        <v>1</v>
      </c>
      <c r="B39" s="173" t="s">
        <v>16</v>
      </c>
      <c r="C39" s="24"/>
      <c r="D39" s="25" t="s">
        <v>5</v>
      </c>
      <c r="E39" s="140">
        <v>592</v>
      </c>
      <c r="F39" s="141">
        <v>100</v>
      </c>
      <c r="G39" s="140">
        <v>0</v>
      </c>
      <c r="H39" s="142">
        <v>0</v>
      </c>
      <c r="I39" s="143">
        <v>9</v>
      </c>
      <c r="J39" s="142">
        <v>1.52027027027027</v>
      </c>
      <c r="K39" s="143">
        <v>102</v>
      </c>
      <c r="L39" s="142">
        <v>17.229729729729701</v>
      </c>
      <c r="M39" s="144">
        <v>211</v>
      </c>
      <c r="N39" s="142">
        <v>35.641891891891902</v>
      </c>
      <c r="O39" s="143">
        <v>264</v>
      </c>
      <c r="P39" s="142">
        <v>44.594594594594597</v>
      </c>
      <c r="Q39" s="144" t="s">
        <v>40</v>
      </c>
      <c r="R39" s="142">
        <v>0.337837837837838</v>
      </c>
      <c r="S39" s="145">
        <v>4</v>
      </c>
      <c r="T39" s="141">
        <v>0.67567567567567599</v>
      </c>
      <c r="U39" s="140">
        <v>15</v>
      </c>
      <c r="V39" s="146">
        <v>2.5337837837837802</v>
      </c>
      <c r="W39" s="147">
        <v>2538</v>
      </c>
      <c r="X39" s="148">
        <v>100</v>
      </c>
    </row>
    <row r="40" spans="1:24" s="6" customFormat="1" ht="15" customHeight="1">
      <c r="A40" s="1"/>
      <c r="B40" s="56"/>
      <c r="C40" s="56"/>
      <c r="D40" s="56"/>
      <c r="E40" s="57"/>
      <c r="F40" s="57"/>
      <c r="G40" s="57"/>
      <c r="H40" s="57"/>
      <c r="I40" s="57"/>
      <c r="J40" s="57"/>
      <c r="K40" s="57"/>
      <c r="L40" s="57"/>
      <c r="M40" s="57"/>
      <c r="N40" s="57"/>
      <c r="O40" s="57"/>
      <c r="P40" s="57"/>
      <c r="Q40" s="57"/>
      <c r="R40" s="57"/>
      <c r="S40" s="57"/>
      <c r="T40" s="57"/>
      <c r="U40" s="58"/>
      <c r="V40" s="59"/>
      <c r="W40" s="57"/>
      <c r="X40" s="57"/>
    </row>
    <row r="41" spans="1:24" s="60" customFormat="1" ht="15" customHeight="1">
      <c r="B41" s="61" t="str">
        <f>CONCATENATE("NOTE: Table reads: Of all ",E48, " public school students without disabilities who received corporal punishment, ", G48," (",TEXT(H9,"0.0"),")% were American Indian or Alaska Native.")</f>
        <v>NOTE: Table reads: Of all 115 public school students without disabilities who received corporal punishment, 0 (0.0)% were American Indian or Alaska Native.</v>
      </c>
      <c r="C41" s="33"/>
      <c r="D41" s="33"/>
      <c r="E41" s="58"/>
      <c r="F41" s="58"/>
      <c r="G41" s="33"/>
      <c r="H41" s="33"/>
      <c r="I41" s="33"/>
      <c r="J41" s="33"/>
      <c r="K41" s="33"/>
      <c r="L41" s="33"/>
      <c r="M41" s="33"/>
      <c r="N41" s="33"/>
      <c r="O41" s="33"/>
      <c r="P41" s="33"/>
      <c r="Q41" s="65"/>
      <c r="R41" s="66"/>
      <c r="S41" s="33"/>
      <c r="T41" s="33"/>
      <c r="U41" s="66"/>
      <c r="V41" s="66"/>
    </row>
    <row r="42" spans="1:24" s="6" customFormat="1" ht="15" customHeight="1">
      <c r="A42" s="60"/>
      <c r="B42" s="61" t="s">
        <v>38</v>
      </c>
      <c r="D42" s="61"/>
      <c r="E42" s="58"/>
      <c r="F42" s="58"/>
      <c r="G42" s="58"/>
      <c r="H42" s="58"/>
      <c r="I42" s="58"/>
      <c r="J42" s="58"/>
      <c r="K42" s="57"/>
      <c r="L42" s="57"/>
      <c r="M42" s="57"/>
      <c r="N42" s="57"/>
      <c r="O42" s="57"/>
      <c r="P42" s="57"/>
      <c r="Q42" s="57"/>
      <c r="R42" s="57"/>
      <c r="S42" s="57"/>
      <c r="T42" s="57"/>
      <c r="U42" s="57"/>
      <c r="V42" s="57"/>
      <c r="W42" s="57"/>
      <c r="X42" s="57"/>
    </row>
    <row r="43" spans="1:24" s="64" customFormat="1" ht="14" customHeight="1">
      <c r="A43" s="60"/>
      <c r="B43" s="59" t="s">
        <v>45</v>
      </c>
      <c r="C43" s="6"/>
      <c r="D43" s="6"/>
      <c r="E43" s="62"/>
      <c r="F43" s="62"/>
      <c r="G43" s="62"/>
      <c r="H43" s="62"/>
      <c r="I43" s="62"/>
      <c r="J43" s="62"/>
      <c r="K43" s="63"/>
      <c r="L43" s="63"/>
      <c r="M43" s="63"/>
      <c r="N43" s="63"/>
      <c r="O43" s="63"/>
      <c r="P43" s="63"/>
      <c r="Q43" s="63"/>
      <c r="R43" s="63"/>
      <c r="S43" s="63"/>
      <c r="T43" s="63"/>
      <c r="U43" s="63"/>
      <c r="V43" s="63"/>
      <c r="W43" s="63"/>
      <c r="X43" s="63"/>
    </row>
    <row r="44" spans="1:24" s="60" customFormat="1" ht="15" customHeight="1">
      <c r="B44" s="29"/>
      <c r="C44" s="6"/>
      <c r="D44" s="6"/>
      <c r="E44" s="58"/>
      <c r="F44" s="58"/>
      <c r="G44" s="33"/>
      <c r="H44" s="33"/>
      <c r="I44" s="33"/>
      <c r="J44" s="33"/>
      <c r="K44" s="33"/>
      <c r="L44" s="33"/>
      <c r="M44" s="33"/>
      <c r="N44" s="33"/>
      <c r="O44" s="33"/>
      <c r="P44" s="33"/>
      <c r="Q44" s="33"/>
      <c r="R44" s="33"/>
      <c r="S44" s="33"/>
      <c r="T44" s="33"/>
      <c r="U44" s="65"/>
      <c r="V44" s="66"/>
      <c r="W44" s="33"/>
      <c r="X44" s="33"/>
    </row>
    <row r="48" spans="1:24" s="111" customFormat="1">
      <c r="E48" s="111" t="str">
        <f>IF(ISTEXT(E9),LEFT(E9,3),TEXT(E9,"#,##0"))</f>
        <v>115</v>
      </c>
      <c r="G48" s="111" t="str">
        <f>IF(ISTEXT(G9),LEFT(G9,3),TEXT(G9,"#,##0"))</f>
        <v>0</v>
      </c>
      <c r="I48" s="111" t="str">
        <f>IF(ISTEXT(I9),LEFT(I9,3),TEXT(I9,"#,##0"))</f>
        <v>1-3</v>
      </c>
      <c r="K48" s="111" t="str">
        <f>IF(ISTEXT(K9),LEFT(K9,3),TEXT(K9,"#,##0"))</f>
        <v>8</v>
      </c>
      <c r="M48" s="111" t="str">
        <f>IF(ISTEXT(M9),LEFT(M9,3),TEXT(M9,"#,##0"))</f>
        <v>24</v>
      </c>
    </row>
    <row r="49" s="160" customFormat="1"/>
    <row r="50" s="160" customFormat="1"/>
    <row r="51" s="160" customFormat="1"/>
    <row r="52" s="160" customFormat="1"/>
    <row r="53" s="160" customFormat="1"/>
    <row r="54" s="160" customFormat="1"/>
    <row r="55" s="160" customFormat="1"/>
    <row r="56" s="160" customFormat="1"/>
  </sheetData>
  <mergeCells count="16">
    <mergeCell ref="B7:B39"/>
    <mergeCell ref="W4:W5"/>
    <mergeCell ref="X4:X5"/>
    <mergeCell ref="G5:H5"/>
    <mergeCell ref="I5:J5"/>
    <mergeCell ref="K5:L5"/>
    <mergeCell ref="M5:N5"/>
    <mergeCell ref="O5:P5"/>
    <mergeCell ref="Q5:R5"/>
    <mergeCell ref="S5:T5"/>
    <mergeCell ref="B4:B6"/>
    <mergeCell ref="C4:C5"/>
    <mergeCell ref="D4:D5"/>
    <mergeCell ref="E4:F5"/>
    <mergeCell ref="G4:T4"/>
    <mergeCell ref="U4:V5"/>
  </mergeCells>
  <printOptions horizontalCentered="1"/>
  <pageMargins left="0.5" right="0.5" top="0.75" bottom="0.75" header="0.3" footer="0.3"/>
  <pageSetup paperSize="3" scale="73"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7" enableFormatConditionsCalculation="0">
    <pageSetUpPr fitToPage="1"/>
  </sheetPr>
  <dimension ref="A1:AB56"/>
  <sheetViews>
    <sheetView showGridLines="0"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28" s="33" customFormat="1" ht="15" customHeight="1">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28" s="39" customFormat="1" ht="15" customHeight="1">
      <c r="A2" s="34"/>
      <c r="B2" s="35" t="str">
        <f>CONCATENATE("Number and percentage of public school students with and without disabilities receiving ",LOWER(A7), " by gender and race/ethnicity, for state: School Year 2011-12")</f>
        <v>Number and percentage of public school students with and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8" s="44" customFormat="1" ht="15" customHeight="1" thickBot="1">
      <c r="A3" s="28"/>
      <c r="B3" s="40"/>
      <c r="C3" s="40"/>
      <c r="D3" s="40"/>
      <c r="E3" s="41"/>
      <c r="F3" s="41"/>
      <c r="G3" s="42"/>
      <c r="H3" s="42"/>
      <c r="I3" s="42"/>
      <c r="J3" s="42"/>
      <c r="K3" s="42"/>
      <c r="L3" s="42"/>
      <c r="M3" s="42"/>
      <c r="N3" s="42"/>
      <c r="O3" s="42"/>
      <c r="P3" s="42"/>
      <c r="Q3" s="42"/>
      <c r="R3" s="42"/>
      <c r="S3" s="42"/>
      <c r="T3" s="42"/>
      <c r="U3" s="42"/>
      <c r="V3" s="42"/>
      <c r="W3" s="42"/>
      <c r="X3" s="42"/>
      <c r="Y3" s="42"/>
      <c r="Z3" s="43"/>
      <c r="AA3" s="42"/>
      <c r="AB3" s="42"/>
    </row>
    <row r="4" spans="1:28" s="46" customFormat="1" ht="25" customHeight="1">
      <c r="A4" s="45"/>
      <c r="B4" s="174"/>
      <c r="C4" s="176" t="s">
        <v>17</v>
      </c>
      <c r="D4" s="178" t="s">
        <v>0</v>
      </c>
      <c r="E4" s="180" t="s">
        <v>18</v>
      </c>
      <c r="F4" s="181"/>
      <c r="G4" s="180" t="s">
        <v>19</v>
      </c>
      <c r="H4" s="181"/>
      <c r="I4" s="180" t="s">
        <v>20</v>
      </c>
      <c r="J4" s="181"/>
      <c r="K4" s="185" t="s">
        <v>21</v>
      </c>
      <c r="L4" s="186"/>
      <c r="M4" s="186"/>
      <c r="N4" s="186"/>
      <c r="O4" s="186"/>
      <c r="P4" s="186"/>
      <c r="Q4" s="186"/>
      <c r="R4" s="186"/>
      <c r="S4" s="186"/>
      <c r="T4" s="186"/>
      <c r="U4" s="186"/>
      <c r="V4" s="186"/>
      <c r="W4" s="186"/>
      <c r="X4" s="187"/>
      <c r="Y4" s="180" t="s">
        <v>22</v>
      </c>
      <c r="Z4" s="181"/>
      <c r="AA4" s="166" t="s">
        <v>23</v>
      </c>
      <c r="AB4" s="168" t="s">
        <v>24</v>
      </c>
    </row>
    <row r="5" spans="1:28" s="46" customFormat="1" ht="25" customHeight="1">
      <c r="A5" s="45"/>
      <c r="B5" s="174"/>
      <c r="C5" s="177"/>
      <c r="D5" s="179"/>
      <c r="E5" s="182"/>
      <c r="F5" s="183"/>
      <c r="G5" s="182"/>
      <c r="H5" s="183"/>
      <c r="I5" s="182"/>
      <c r="J5" s="183"/>
      <c r="K5" s="162" t="s">
        <v>25</v>
      </c>
      <c r="L5" s="163"/>
      <c r="M5" s="164" t="s">
        <v>26</v>
      </c>
      <c r="N5" s="163"/>
      <c r="O5" s="165" t="s">
        <v>27</v>
      </c>
      <c r="P5" s="163"/>
      <c r="Q5" s="165" t="s">
        <v>28</v>
      </c>
      <c r="R5" s="163"/>
      <c r="S5" s="165" t="s">
        <v>29</v>
      </c>
      <c r="T5" s="163"/>
      <c r="U5" s="165" t="s">
        <v>30</v>
      </c>
      <c r="V5" s="163"/>
      <c r="W5" s="165" t="s">
        <v>31</v>
      </c>
      <c r="X5" s="184"/>
      <c r="Y5" s="182"/>
      <c r="Z5" s="183"/>
      <c r="AA5" s="167"/>
      <c r="AB5" s="188"/>
    </row>
    <row r="6" spans="1:28" s="46" customFormat="1" ht="15" customHeight="1" thickBot="1">
      <c r="A6" s="45"/>
      <c r="B6" s="175"/>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row>
    <row r="7" spans="1:28" s="6" customFormat="1" ht="15" customHeight="1">
      <c r="A7" s="1" t="s">
        <v>1</v>
      </c>
      <c r="B7" s="171" t="s">
        <v>16</v>
      </c>
      <c r="C7" s="2"/>
      <c r="D7" s="3" t="s">
        <v>2</v>
      </c>
      <c r="E7" s="67">
        <v>134</v>
      </c>
      <c r="F7" s="68">
        <v>77.906976744186096</v>
      </c>
      <c r="G7" s="67">
        <v>0</v>
      </c>
      <c r="H7" s="68">
        <v>0</v>
      </c>
      <c r="I7" s="67">
        <v>134</v>
      </c>
      <c r="J7" s="68">
        <v>77.906976744186096</v>
      </c>
      <c r="K7" s="69">
        <v>0</v>
      </c>
      <c r="L7" s="70">
        <v>0</v>
      </c>
      <c r="M7" s="71">
        <v>4</v>
      </c>
      <c r="N7" s="70">
        <v>2.32558139534884</v>
      </c>
      <c r="O7" s="71">
        <v>13</v>
      </c>
      <c r="P7" s="70">
        <v>7.5581395348837201</v>
      </c>
      <c r="Q7" s="71">
        <v>32</v>
      </c>
      <c r="R7" s="70">
        <v>18.604651162790699</v>
      </c>
      <c r="S7" s="71">
        <v>85</v>
      </c>
      <c r="T7" s="70">
        <v>49.418604651162802</v>
      </c>
      <c r="U7" s="71">
        <v>0</v>
      </c>
      <c r="V7" s="70">
        <v>0</v>
      </c>
      <c r="W7" s="72">
        <v>0</v>
      </c>
      <c r="X7" s="68">
        <v>0</v>
      </c>
      <c r="Y7" s="67">
        <v>0</v>
      </c>
      <c r="Z7" s="73">
        <v>0</v>
      </c>
      <c r="AA7" s="4">
        <v>2538</v>
      </c>
      <c r="AB7" s="5">
        <v>100</v>
      </c>
    </row>
    <row r="8" spans="1:28" s="6" customFormat="1" ht="15" customHeight="1">
      <c r="A8" s="1" t="s">
        <v>1</v>
      </c>
      <c r="B8" s="172" t="s">
        <v>16</v>
      </c>
      <c r="C8" s="7" t="s">
        <v>3</v>
      </c>
      <c r="D8" s="8" t="s">
        <v>4</v>
      </c>
      <c r="E8" s="69">
        <v>38</v>
      </c>
      <c r="F8" s="68">
        <v>22.093023255814</v>
      </c>
      <c r="G8" s="69">
        <v>0</v>
      </c>
      <c r="H8" s="68">
        <v>0</v>
      </c>
      <c r="I8" s="69">
        <v>38</v>
      </c>
      <c r="J8" s="68">
        <v>22.093023255814</v>
      </c>
      <c r="K8" s="69">
        <v>0</v>
      </c>
      <c r="L8" s="70">
        <v>0</v>
      </c>
      <c r="M8" s="71">
        <v>0</v>
      </c>
      <c r="N8" s="70">
        <v>0</v>
      </c>
      <c r="O8" s="98" t="s">
        <v>40</v>
      </c>
      <c r="P8" s="70">
        <v>1.16279069767442</v>
      </c>
      <c r="Q8" s="71">
        <v>9</v>
      </c>
      <c r="R8" s="70">
        <v>5.2325581395348797</v>
      </c>
      <c r="S8" s="71">
        <v>27</v>
      </c>
      <c r="T8" s="70">
        <v>15.6976744186047</v>
      </c>
      <c r="U8" s="71">
        <v>0</v>
      </c>
      <c r="V8" s="70">
        <v>0</v>
      </c>
      <c r="W8" s="72">
        <v>0</v>
      </c>
      <c r="X8" s="68">
        <v>0</v>
      </c>
      <c r="Y8" s="69">
        <v>0</v>
      </c>
      <c r="Z8" s="73">
        <v>0</v>
      </c>
      <c r="AA8" s="4">
        <v>2538</v>
      </c>
      <c r="AB8" s="5">
        <v>100</v>
      </c>
    </row>
    <row r="9" spans="1:28" s="6" customFormat="1" ht="15" customHeight="1">
      <c r="A9" s="1" t="s">
        <v>1</v>
      </c>
      <c r="B9" s="172" t="s">
        <v>16</v>
      </c>
      <c r="C9" s="9"/>
      <c r="D9" s="10" t="s">
        <v>5</v>
      </c>
      <c r="E9" s="74">
        <v>172</v>
      </c>
      <c r="F9" s="75">
        <v>100</v>
      </c>
      <c r="G9" s="74">
        <v>0</v>
      </c>
      <c r="H9" s="75">
        <v>0</v>
      </c>
      <c r="I9" s="74">
        <v>172</v>
      </c>
      <c r="J9" s="75">
        <v>100</v>
      </c>
      <c r="K9" s="74">
        <v>0</v>
      </c>
      <c r="L9" s="76">
        <v>0</v>
      </c>
      <c r="M9" s="77">
        <v>4</v>
      </c>
      <c r="N9" s="76">
        <v>2.32558139534884</v>
      </c>
      <c r="O9" s="77">
        <v>15</v>
      </c>
      <c r="P9" s="76">
        <v>8.7209302325581408</v>
      </c>
      <c r="Q9" s="77">
        <v>41</v>
      </c>
      <c r="R9" s="76">
        <v>23.837209302325601</v>
      </c>
      <c r="S9" s="77">
        <v>112</v>
      </c>
      <c r="T9" s="76">
        <v>65.116279069767401</v>
      </c>
      <c r="U9" s="77">
        <v>0</v>
      </c>
      <c r="V9" s="76">
        <v>0</v>
      </c>
      <c r="W9" s="78">
        <v>0</v>
      </c>
      <c r="X9" s="75">
        <v>0</v>
      </c>
      <c r="Y9" s="74">
        <v>0</v>
      </c>
      <c r="Z9" s="79">
        <v>0</v>
      </c>
      <c r="AA9" s="11">
        <v>2538</v>
      </c>
      <c r="AB9" s="12">
        <v>100</v>
      </c>
    </row>
    <row r="10" spans="1:28" s="6" customFormat="1" ht="15" customHeight="1">
      <c r="A10" s="1" t="s">
        <v>1</v>
      </c>
      <c r="B10" s="172" t="s">
        <v>16</v>
      </c>
      <c r="C10" s="13"/>
      <c r="D10" s="14" t="s">
        <v>2</v>
      </c>
      <c r="E10" s="80">
        <v>34894</v>
      </c>
      <c r="F10" s="81">
        <v>67.087074385249807</v>
      </c>
      <c r="G10" s="80">
        <v>277</v>
      </c>
      <c r="H10" s="81">
        <v>0.53255916790033297</v>
      </c>
      <c r="I10" s="80">
        <v>34617</v>
      </c>
      <c r="J10" s="81">
        <v>66.554515217349504</v>
      </c>
      <c r="K10" s="80">
        <v>49</v>
      </c>
      <c r="L10" s="82">
        <v>9.4882171833549606E-2</v>
      </c>
      <c r="M10" s="83">
        <v>875</v>
      </c>
      <c r="N10" s="82">
        <v>1.6943244970276701</v>
      </c>
      <c r="O10" s="83">
        <v>8579</v>
      </c>
      <c r="P10" s="82">
        <v>16.612125554286202</v>
      </c>
      <c r="Q10" s="83">
        <v>10442</v>
      </c>
      <c r="R10" s="82">
        <v>20.2195844548148</v>
      </c>
      <c r="S10" s="83">
        <v>14296</v>
      </c>
      <c r="T10" s="82">
        <v>27.682357725151501</v>
      </c>
      <c r="U10" s="83">
        <v>33</v>
      </c>
      <c r="V10" s="82">
        <v>6.3900238173614995E-2</v>
      </c>
      <c r="W10" s="84">
        <v>343</v>
      </c>
      <c r="X10" s="81">
        <v>0.66417520283484699</v>
      </c>
      <c r="Y10" s="80">
        <v>520</v>
      </c>
      <c r="Z10" s="85">
        <v>0.99975006248437903</v>
      </c>
      <c r="AA10" s="15">
        <v>2538</v>
      </c>
      <c r="AB10" s="16">
        <v>97.084318360914097</v>
      </c>
    </row>
    <row r="11" spans="1:28" s="6" customFormat="1" ht="15" customHeight="1">
      <c r="A11" s="1" t="s">
        <v>1</v>
      </c>
      <c r="B11" s="172" t="s">
        <v>16</v>
      </c>
      <c r="C11" s="13" t="s">
        <v>6</v>
      </c>
      <c r="D11" s="17" t="s">
        <v>4</v>
      </c>
      <c r="E11" s="80">
        <v>17119</v>
      </c>
      <c r="F11" s="81">
        <v>32.912925614750201</v>
      </c>
      <c r="G11" s="80">
        <v>93</v>
      </c>
      <c r="H11" s="81">
        <v>0.17880145348278301</v>
      </c>
      <c r="I11" s="80">
        <v>17026</v>
      </c>
      <c r="J11" s="81">
        <v>32.734124161267403</v>
      </c>
      <c r="K11" s="80">
        <v>27</v>
      </c>
      <c r="L11" s="82">
        <v>5.2282013051139602E-2</v>
      </c>
      <c r="M11" s="83">
        <v>291</v>
      </c>
      <c r="N11" s="82">
        <v>0.56348391844005996</v>
      </c>
      <c r="O11" s="83">
        <v>4519</v>
      </c>
      <c r="P11" s="82">
        <v>8.7504598880777706</v>
      </c>
      <c r="Q11" s="83">
        <v>6330</v>
      </c>
      <c r="R11" s="82">
        <v>12.257227504211601</v>
      </c>
      <c r="S11" s="83">
        <v>5667</v>
      </c>
      <c r="T11" s="82">
        <v>10.973413628178101</v>
      </c>
      <c r="U11" s="83">
        <v>5</v>
      </c>
      <c r="V11" s="82">
        <v>9.6818542687295492E-3</v>
      </c>
      <c r="W11" s="84">
        <v>187</v>
      </c>
      <c r="X11" s="81">
        <v>0.36210134965048502</v>
      </c>
      <c r="Y11" s="80">
        <v>210</v>
      </c>
      <c r="Z11" s="85">
        <v>0.40374521754176801</v>
      </c>
      <c r="AA11" s="15">
        <v>2538</v>
      </c>
      <c r="AB11" s="16">
        <v>97.084318360914097</v>
      </c>
    </row>
    <row r="12" spans="1:28" s="6" customFormat="1" ht="15" customHeight="1">
      <c r="A12" s="1" t="s">
        <v>1</v>
      </c>
      <c r="B12" s="172" t="s">
        <v>16</v>
      </c>
      <c r="C12" s="18"/>
      <c r="D12" s="19" t="s">
        <v>5</v>
      </c>
      <c r="E12" s="86">
        <v>52013</v>
      </c>
      <c r="F12" s="87">
        <v>100</v>
      </c>
      <c r="G12" s="86">
        <v>370</v>
      </c>
      <c r="H12" s="87">
        <v>0.71136062138311595</v>
      </c>
      <c r="I12" s="86">
        <v>51643</v>
      </c>
      <c r="J12" s="87">
        <v>99.288639378616907</v>
      </c>
      <c r="K12" s="86">
        <v>76</v>
      </c>
      <c r="L12" s="88">
        <v>0.14716418488468899</v>
      </c>
      <c r="M12" s="89">
        <v>1166</v>
      </c>
      <c r="N12" s="88">
        <v>2.2578084154677298</v>
      </c>
      <c r="O12" s="89">
        <v>13098</v>
      </c>
      <c r="P12" s="88">
        <v>25.362585442363901</v>
      </c>
      <c r="Q12" s="89">
        <v>16772</v>
      </c>
      <c r="R12" s="88">
        <v>32.476811959026399</v>
      </c>
      <c r="S12" s="89">
        <v>19963</v>
      </c>
      <c r="T12" s="88">
        <v>38.655771353329598</v>
      </c>
      <c r="U12" s="89">
        <v>38</v>
      </c>
      <c r="V12" s="88">
        <v>7.3582092442344593E-2</v>
      </c>
      <c r="W12" s="90">
        <v>530</v>
      </c>
      <c r="X12" s="87">
        <v>1.0262765524853299</v>
      </c>
      <c r="Y12" s="86">
        <v>730</v>
      </c>
      <c r="Z12" s="91">
        <v>1.40349528002615</v>
      </c>
      <c r="AA12" s="20">
        <v>2538</v>
      </c>
      <c r="AB12" s="21">
        <v>97.084318360914097</v>
      </c>
    </row>
    <row r="13" spans="1:28" s="6" customFormat="1" ht="15" customHeight="1">
      <c r="A13" s="1" t="s">
        <v>1</v>
      </c>
      <c r="B13" s="172" t="s">
        <v>16</v>
      </c>
      <c r="C13" s="7"/>
      <c r="D13" s="8" t="s">
        <v>2</v>
      </c>
      <c r="E13" s="69">
        <v>23645</v>
      </c>
      <c r="F13" s="68">
        <v>68.123541444582102</v>
      </c>
      <c r="G13" s="69">
        <v>166</v>
      </c>
      <c r="H13" s="68">
        <v>0.47826212221614001</v>
      </c>
      <c r="I13" s="69">
        <v>23479</v>
      </c>
      <c r="J13" s="68">
        <v>67.645279322365994</v>
      </c>
      <c r="K13" s="69">
        <v>27</v>
      </c>
      <c r="L13" s="70">
        <v>7.8263138061972798E-2</v>
      </c>
      <c r="M13" s="71">
        <v>645</v>
      </c>
      <c r="N13" s="70">
        <v>1.8696194092582401</v>
      </c>
      <c r="O13" s="71">
        <v>5965</v>
      </c>
      <c r="P13" s="70">
        <v>17.290356242209899</v>
      </c>
      <c r="Q13" s="71">
        <v>8042</v>
      </c>
      <c r="R13" s="70">
        <v>23.310820603495799</v>
      </c>
      <c r="S13" s="71">
        <v>8599</v>
      </c>
      <c r="T13" s="70">
        <v>24.9253601553668</v>
      </c>
      <c r="U13" s="71">
        <v>29</v>
      </c>
      <c r="V13" s="70">
        <v>8.4060407548044905E-2</v>
      </c>
      <c r="W13" s="72">
        <v>172</v>
      </c>
      <c r="X13" s="68">
        <v>0.498565175802197</v>
      </c>
      <c r="Y13" s="69">
        <v>539</v>
      </c>
      <c r="Z13" s="73">
        <v>1.55291134864156</v>
      </c>
      <c r="AA13" s="4">
        <v>2538</v>
      </c>
      <c r="AB13" s="5">
        <v>100</v>
      </c>
    </row>
    <row r="14" spans="1:28" s="6" customFormat="1" ht="15" customHeight="1">
      <c r="A14" s="1" t="s">
        <v>1</v>
      </c>
      <c r="B14" s="172" t="s">
        <v>16</v>
      </c>
      <c r="C14" s="7" t="s">
        <v>7</v>
      </c>
      <c r="D14" s="22" t="s">
        <v>4</v>
      </c>
      <c r="E14" s="69">
        <v>11064</v>
      </c>
      <c r="F14" s="68">
        <v>31.876458555417901</v>
      </c>
      <c r="G14" s="69">
        <v>44</v>
      </c>
      <c r="H14" s="68">
        <v>0.126768273358495</v>
      </c>
      <c r="I14" s="69">
        <v>11020</v>
      </c>
      <c r="J14" s="68">
        <v>31.749690282059401</v>
      </c>
      <c r="K14" s="69">
        <v>15</v>
      </c>
      <c r="L14" s="70">
        <v>4.3479521145540399E-2</v>
      </c>
      <c r="M14" s="71">
        <v>185</v>
      </c>
      <c r="N14" s="70">
        <v>0.53624742746166598</v>
      </c>
      <c r="O14" s="71">
        <v>2809</v>
      </c>
      <c r="P14" s="70">
        <v>8.1422649931882098</v>
      </c>
      <c r="Q14" s="71">
        <v>4718</v>
      </c>
      <c r="R14" s="70">
        <v>13.675758717643999</v>
      </c>
      <c r="S14" s="71">
        <v>3181</v>
      </c>
      <c r="T14" s="70">
        <v>9.2205571175976093</v>
      </c>
      <c r="U14" s="71">
        <v>11</v>
      </c>
      <c r="V14" s="70">
        <v>3.1884982173396297E-2</v>
      </c>
      <c r="W14" s="72">
        <v>101</v>
      </c>
      <c r="X14" s="68">
        <v>0.29276210904663902</v>
      </c>
      <c r="Y14" s="69">
        <v>196</v>
      </c>
      <c r="Z14" s="73">
        <v>0.56469503586965897</v>
      </c>
      <c r="AA14" s="4">
        <v>2538</v>
      </c>
      <c r="AB14" s="5">
        <v>100</v>
      </c>
    </row>
    <row r="15" spans="1:28" s="6" customFormat="1" ht="15" customHeight="1">
      <c r="A15" s="1" t="s">
        <v>1</v>
      </c>
      <c r="B15" s="172" t="s">
        <v>16</v>
      </c>
      <c r="C15" s="9"/>
      <c r="D15" s="10" t="s">
        <v>5</v>
      </c>
      <c r="E15" s="74">
        <v>34709</v>
      </c>
      <c r="F15" s="75">
        <v>100</v>
      </c>
      <c r="G15" s="74">
        <v>210</v>
      </c>
      <c r="H15" s="75">
        <v>0.605030395574635</v>
      </c>
      <c r="I15" s="74">
        <v>34499</v>
      </c>
      <c r="J15" s="75">
        <v>99.394969604425398</v>
      </c>
      <c r="K15" s="74">
        <v>42</v>
      </c>
      <c r="L15" s="76">
        <v>0.121742659207513</v>
      </c>
      <c r="M15" s="77">
        <v>830</v>
      </c>
      <c r="N15" s="76">
        <v>2.4058668367199099</v>
      </c>
      <c r="O15" s="77">
        <v>8774</v>
      </c>
      <c r="P15" s="76">
        <v>25.432621235398098</v>
      </c>
      <c r="Q15" s="77">
        <v>12760</v>
      </c>
      <c r="R15" s="76">
        <v>36.9865793211397</v>
      </c>
      <c r="S15" s="77">
        <v>11780</v>
      </c>
      <c r="T15" s="76">
        <v>34.145917272964397</v>
      </c>
      <c r="U15" s="77">
        <v>40</v>
      </c>
      <c r="V15" s="76">
        <v>0.115945389721441</v>
      </c>
      <c r="W15" s="78">
        <v>273</v>
      </c>
      <c r="X15" s="75">
        <v>0.79132728484883597</v>
      </c>
      <c r="Y15" s="74">
        <v>735</v>
      </c>
      <c r="Z15" s="79">
        <v>2.1176063845112201</v>
      </c>
      <c r="AA15" s="11">
        <v>2538</v>
      </c>
      <c r="AB15" s="12">
        <v>100</v>
      </c>
    </row>
    <row r="16" spans="1:28" s="6" customFormat="1" ht="15" customHeight="1">
      <c r="A16" s="1" t="s">
        <v>1</v>
      </c>
      <c r="B16" s="172" t="s">
        <v>16</v>
      </c>
      <c r="C16" s="13"/>
      <c r="D16" s="14" t="s">
        <v>2</v>
      </c>
      <c r="E16" s="80">
        <v>20421</v>
      </c>
      <c r="F16" s="81">
        <v>70.305721958273097</v>
      </c>
      <c r="G16" s="80">
        <v>103</v>
      </c>
      <c r="H16" s="81">
        <v>0.35460992907801397</v>
      </c>
      <c r="I16" s="80">
        <v>20318</v>
      </c>
      <c r="J16" s="81">
        <v>69.951112029195102</v>
      </c>
      <c r="K16" s="80">
        <v>19</v>
      </c>
      <c r="L16" s="82">
        <v>6.5709839183814595E-2</v>
      </c>
      <c r="M16" s="83">
        <v>313</v>
      </c>
      <c r="N16" s="82">
        <v>1.0824831402386299</v>
      </c>
      <c r="O16" s="83">
        <v>5631</v>
      </c>
      <c r="P16" s="82">
        <v>19.474321286529499</v>
      </c>
      <c r="Q16" s="83">
        <v>8444</v>
      </c>
      <c r="R16" s="82">
        <v>29.2028358983227</v>
      </c>
      <c r="S16" s="83">
        <v>5713</v>
      </c>
      <c r="T16" s="82">
        <v>19.7579111187965</v>
      </c>
      <c r="U16" s="83">
        <v>19</v>
      </c>
      <c r="V16" s="82">
        <v>6.5709839183814595E-2</v>
      </c>
      <c r="W16" s="84">
        <v>179</v>
      </c>
      <c r="X16" s="81">
        <v>0.61905585336330604</v>
      </c>
      <c r="Y16" s="80">
        <v>410</v>
      </c>
      <c r="Z16" s="85">
        <v>1.41155408662122</v>
      </c>
      <c r="AA16" s="15">
        <v>2538</v>
      </c>
      <c r="AB16" s="16">
        <v>100</v>
      </c>
    </row>
    <row r="17" spans="1:28" s="6" customFormat="1" ht="15" customHeight="1">
      <c r="A17" s="1" t="s">
        <v>1</v>
      </c>
      <c r="B17" s="172" t="s">
        <v>16</v>
      </c>
      <c r="C17" s="13" t="s">
        <v>8</v>
      </c>
      <c r="D17" s="17" t="s">
        <v>4</v>
      </c>
      <c r="E17" s="80">
        <v>8625</v>
      </c>
      <c r="F17" s="81">
        <v>29.6942780417269</v>
      </c>
      <c r="G17" s="80">
        <v>28</v>
      </c>
      <c r="H17" s="81">
        <v>9.63988156716932E-2</v>
      </c>
      <c r="I17" s="80">
        <v>8597</v>
      </c>
      <c r="J17" s="81">
        <v>29.597879226055198</v>
      </c>
      <c r="K17" s="80">
        <v>11</v>
      </c>
      <c r="L17" s="82">
        <v>3.8042538474840099E-2</v>
      </c>
      <c r="M17" s="83">
        <v>77</v>
      </c>
      <c r="N17" s="82">
        <v>0.26629776932388</v>
      </c>
      <c r="O17" s="83">
        <v>2334</v>
      </c>
      <c r="P17" s="82">
        <v>8.0719349818433308</v>
      </c>
      <c r="Q17" s="83">
        <v>4272</v>
      </c>
      <c r="R17" s="82">
        <v>14.774338578592401</v>
      </c>
      <c r="S17" s="83">
        <v>1829</v>
      </c>
      <c r="T17" s="82">
        <v>6.3254366245893099</v>
      </c>
      <c r="U17" s="83">
        <v>8</v>
      </c>
      <c r="V17" s="82">
        <v>2.76673007089746E-2</v>
      </c>
      <c r="W17" s="84">
        <v>66</v>
      </c>
      <c r="X17" s="81">
        <v>0.22825523084904001</v>
      </c>
      <c r="Y17" s="80">
        <v>122</v>
      </c>
      <c r="Z17" s="85">
        <v>0.42002341114094899</v>
      </c>
      <c r="AA17" s="15">
        <v>2538</v>
      </c>
      <c r="AB17" s="16">
        <v>100</v>
      </c>
    </row>
    <row r="18" spans="1:28" s="6" customFormat="1" ht="15" customHeight="1">
      <c r="A18" s="1" t="s">
        <v>1</v>
      </c>
      <c r="B18" s="172" t="s">
        <v>16</v>
      </c>
      <c r="C18" s="18"/>
      <c r="D18" s="19" t="s">
        <v>5</v>
      </c>
      <c r="E18" s="86">
        <v>29046</v>
      </c>
      <c r="F18" s="87">
        <v>100</v>
      </c>
      <c r="G18" s="86">
        <v>131</v>
      </c>
      <c r="H18" s="87">
        <v>0.45100874474970698</v>
      </c>
      <c r="I18" s="86">
        <v>28915</v>
      </c>
      <c r="J18" s="87">
        <v>99.5489912552503</v>
      </c>
      <c r="K18" s="86">
        <v>30</v>
      </c>
      <c r="L18" s="88">
        <v>0.103752377658655</v>
      </c>
      <c r="M18" s="89">
        <v>390</v>
      </c>
      <c r="N18" s="88">
        <v>1.3487809095625101</v>
      </c>
      <c r="O18" s="89">
        <v>7965</v>
      </c>
      <c r="P18" s="88">
        <v>27.546256268372801</v>
      </c>
      <c r="Q18" s="89">
        <v>12716</v>
      </c>
      <c r="R18" s="88">
        <v>43.977174476915103</v>
      </c>
      <c r="S18" s="89">
        <v>7542</v>
      </c>
      <c r="T18" s="88">
        <v>26.083347743385801</v>
      </c>
      <c r="U18" s="89">
        <v>27</v>
      </c>
      <c r="V18" s="88">
        <v>9.3377139892789202E-2</v>
      </c>
      <c r="W18" s="90">
        <v>245</v>
      </c>
      <c r="X18" s="87">
        <v>0.84731108421234702</v>
      </c>
      <c r="Y18" s="86">
        <v>532</v>
      </c>
      <c r="Z18" s="91">
        <v>1.8315774977621699</v>
      </c>
      <c r="AA18" s="20">
        <v>2538</v>
      </c>
      <c r="AB18" s="21">
        <v>100</v>
      </c>
    </row>
    <row r="19" spans="1:28" s="6" customFormat="1" ht="15" customHeight="1">
      <c r="A19" s="1" t="s">
        <v>1</v>
      </c>
      <c r="B19" s="172" t="s">
        <v>16</v>
      </c>
      <c r="C19" s="7"/>
      <c r="D19" s="8" t="s">
        <v>2</v>
      </c>
      <c r="E19" s="69">
        <v>44090</v>
      </c>
      <c r="F19" s="68">
        <v>69.128253370962696</v>
      </c>
      <c r="G19" s="69">
        <v>271</v>
      </c>
      <c r="H19" s="68">
        <v>0.42489808717466299</v>
      </c>
      <c r="I19" s="69">
        <v>43819</v>
      </c>
      <c r="J19" s="68">
        <v>68.703355283787999</v>
      </c>
      <c r="K19" s="69">
        <v>46</v>
      </c>
      <c r="L19" s="70">
        <v>7.2512886801078202E-2</v>
      </c>
      <c r="M19" s="71">
        <v>957</v>
      </c>
      <c r="N19" s="70">
        <v>1.5085833188833</v>
      </c>
      <c r="O19" s="71">
        <v>11598</v>
      </c>
      <c r="P19" s="70">
        <v>18.282705676497901</v>
      </c>
      <c r="Q19" s="71">
        <v>16493</v>
      </c>
      <c r="R19" s="70">
        <v>25.999022652395301</v>
      </c>
      <c r="S19" s="71">
        <v>14323</v>
      </c>
      <c r="T19" s="70">
        <v>22.578306035909598</v>
      </c>
      <c r="U19" s="71">
        <v>50</v>
      </c>
      <c r="V19" s="70">
        <v>7.8818355218563299E-2</v>
      </c>
      <c r="W19" s="72">
        <v>352</v>
      </c>
      <c r="X19" s="68">
        <v>0.55488122073868595</v>
      </c>
      <c r="Y19" s="69">
        <v>946</v>
      </c>
      <c r="Z19" s="73">
        <v>1.4832235810598899</v>
      </c>
      <c r="AA19" s="4">
        <v>2538</v>
      </c>
      <c r="AB19" s="5">
        <v>100</v>
      </c>
    </row>
    <row r="20" spans="1:28" s="6" customFormat="1" ht="15" customHeight="1">
      <c r="A20" s="1" t="s">
        <v>1</v>
      </c>
      <c r="B20" s="172" t="s">
        <v>16</v>
      </c>
      <c r="C20" s="7" t="s">
        <v>9</v>
      </c>
      <c r="D20" s="22" t="s">
        <v>4</v>
      </c>
      <c r="E20" s="69">
        <v>19690</v>
      </c>
      <c r="F20" s="68">
        <v>30.8717466290373</v>
      </c>
      <c r="G20" s="69">
        <v>72</v>
      </c>
      <c r="H20" s="68">
        <v>0.11288805268109101</v>
      </c>
      <c r="I20" s="69">
        <v>19618</v>
      </c>
      <c r="J20" s="68">
        <v>30.7588585763562</v>
      </c>
      <c r="K20" s="69">
        <v>25</v>
      </c>
      <c r="L20" s="70">
        <v>3.9409177609281698E-2</v>
      </c>
      <c r="M20" s="71">
        <v>264</v>
      </c>
      <c r="N20" s="70">
        <v>0.41616091555401402</v>
      </c>
      <c r="O20" s="71">
        <v>5139</v>
      </c>
      <c r="P20" s="70">
        <v>8.1009505493639402</v>
      </c>
      <c r="Q20" s="71">
        <v>8988</v>
      </c>
      <c r="R20" s="70">
        <v>14.1683875340889</v>
      </c>
      <c r="S20" s="71">
        <v>5019</v>
      </c>
      <c r="T20" s="70">
        <v>7.9117864968393796</v>
      </c>
      <c r="U20" s="71">
        <v>18</v>
      </c>
      <c r="V20" s="70">
        <v>2.83746078786828E-2</v>
      </c>
      <c r="W20" s="72">
        <v>165</v>
      </c>
      <c r="X20" s="68">
        <v>0.26010057222125899</v>
      </c>
      <c r="Y20" s="69">
        <v>315</v>
      </c>
      <c r="Z20" s="73">
        <v>0.49388523047977401</v>
      </c>
      <c r="AA20" s="4">
        <v>2538</v>
      </c>
      <c r="AB20" s="5">
        <v>100</v>
      </c>
    </row>
    <row r="21" spans="1:28" s="6" customFormat="1" ht="15" customHeight="1">
      <c r="A21" s="1" t="s">
        <v>1</v>
      </c>
      <c r="B21" s="172" t="s">
        <v>16</v>
      </c>
      <c r="C21" s="9"/>
      <c r="D21" s="10" t="s">
        <v>5</v>
      </c>
      <c r="E21" s="74">
        <v>63780</v>
      </c>
      <c r="F21" s="75">
        <v>100</v>
      </c>
      <c r="G21" s="74">
        <v>343</v>
      </c>
      <c r="H21" s="75">
        <v>0.53778613985575396</v>
      </c>
      <c r="I21" s="74">
        <v>63437</v>
      </c>
      <c r="J21" s="75">
        <v>99.462213860144203</v>
      </c>
      <c r="K21" s="74">
        <v>71</v>
      </c>
      <c r="L21" s="76">
        <v>0.11192206441036</v>
      </c>
      <c r="M21" s="77">
        <v>1221</v>
      </c>
      <c r="N21" s="76">
        <v>1.92474423443732</v>
      </c>
      <c r="O21" s="77">
        <v>16737</v>
      </c>
      <c r="P21" s="76">
        <v>26.383656225861898</v>
      </c>
      <c r="Q21" s="77">
        <v>25481</v>
      </c>
      <c r="R21" s="76">
        <v>40.167410186484197</v>
      </c>
      <c r="S21" s="77">
        <v>19342</v>
      </c>
      <c r="T21" s="76">
        <v>30.490092532748999</v>
      </c>
      <c r="U21" s="77">
        <v>68</v>
      </c>
      <c r="V21" s="76">
        <v>0.10719296309724601</v>
      </c>
      <c r="W21" s="78">
        <v>517</v>
      </c>
      <c r="X21" s="75">
        <v>0.814981792959945</v>
      </c>
      <c r="Y21" s="74">
        <v>1261</v>
      </c>
      <c r="Z21" s="79">
        <v>1.97710881153967</v>
      </c>
      <c r="AA21" s="11">
        <v>2538</v>
      </c>
      <c r="AB21" s="12">
        <v>100</v>
      </c>
    </row>
    <row r="22" spans="1:28" s="6" customFormat="1" ht="15" customHeight="1">
      <c r="A22" s="1" t="s">
        <v>1</v>
      </c>
      <c r="B22" s="172" t="s">
        <v>16</v>
      </c>
      <c r="C22" s="13"/>
      <c r="D22" s="14" t="s">
        <v>2</v>
      </c>
      <c r="E22" s="80">
        <v>195</v>
      </c>
      <c r="F22" s="81">
        <v>65.2173913043478</v>
      </c>
      <c r="G22" s="101" t="s">
        <v>40</v>
      </c>
      <c r="H22" s="81">
        <v>0.668896321070234</v>
      </c>
      <c r="I22" s="80">
        <v>193</v>
      </c>
      <c r="J22" s="81">
        <v>64.548494983277607</v>
      </c>
      <c r="K22" s="80">
        <v>0</v>
      </c>
      <c r="L22" s="82">
        <v>0</v>
      </c>
      <c r="M22" s="83">
        <v>0</v>
      </c>
      <c r="N22" s="82">
        <v>0</v>
      </c>
      <c r="O22" s="83">
        <v>49</v>
      </c>
      <c r="P22" s="82">
        <v>16.498316498316498</v>
      </c>
      <c r="Q22" s="83">
        <v>118</v>
      </c>
      <c r="R22" s="82">
        <v>39.730639730639702</v>
      </c>
      <c r="S22" s="83">
        <v>22</v>
      </c>
      <c r="T22" s="82">
        <v>7.4074074074074101</v>
      </c>
      <c r="U22" s="83">
        <v>0</v>
      </c>
      <c r="V22" s="82">
        <v>0</v>
      </c>
      <c r="W22" s="84">
        <v>4</v>
      </c>
      <c r="X22" s="81">
        <v>1.34680134680135</v>
      </c>
      <c r="Y22" s="80">
        <v>4</v>
      </c>
      <c r="Z22" s="85">
        <v>1.33779264214047</v>
      </c>
      <c r="AA22" s="15">
        <v>2538</v>
      </c>
      <c r="AB22" s="16">
        <v>100</v>
      </c>
    </row>
    <row r="23" spans="1:28" s="6" customFormat="1" ht="15" customHeight="1">
      <c r="A23" s="1" t="s">
        <v>1</v>
      </c>
      <c r="B23" s="172" t="s">
        <v>16</v>
      </c>
      <c r="C23" s="13" t="s">
        <v>10</v>
      </c>
      <c r="D23" s="17" t="s">
        <v>4</v>
      </c>
      <c r="E23" s="80">
        <v>104</v>
      </c>
      <c r="F23" s="81">
        <v>34.7826086956522</v>
      </c>
      <c r="G23" s="80">
        <v>0</v>
      </c>
      <c r="H23" s="81">
        <v>0</v>
      </c>
      <c r="I23" s="80">
        <v>104</v>
      </c>
      <c r="J23" s="81">
        <v>34.7826086956522</v>
      </c>
      <c r="K23" s="80">
        <v>0</v>
      </c>
      <c r="L23" s="82">
        <v>0</v>
      </c>
      <c r="M23" s="83">
        <v>0</v>
      </c>
      <c r="N23" s="82">
        <v>0</v>
      </c>
      <c r="O23" s="83">
        <v>17</v>
      </c>
      <c r="P23" s="82">
        <v>5.7239057239057196</v>
      </c>
      <c r="Q23" s="83">
        <v>83</v>
      </c>
      <c r="R23" s="82">
        <v>27.946127946127898</v>
      </c>
      <c r="S23" s="102" t="s">
        <v>40</v>
      </c>
      <c r="T23" s="82">
        <v>0.673400673400673</v>
      </c>
      <c r="U23" s="83">
        <v>0</v>
      </c>
      <c r="V23" s="82">
        <v>0</v>
      </c>
      <c r="W23" s="103" t="s">
        <v>40</v>
      </c>
      <c r="X23" s="81">
        <v>0.673400673400673</v>
      </c>
      <c r="Y23" s="80">
        <v>0</v>
      </c>
      <c r="Z23" s="85">
        <v>0</v>
      </c>
      <c r="AA23" s="15">
        <v>2538</v>
      </c>
      <c r="AB23" s="16">
        <v>100</v>
      </c>
    </row>
    <row r="24" spans="1:28" s="6" customFormat="1" ht="15" customHeight="1">
      <c r="A24" s="1" t="s">
        <v>1</v>
      </c>
      <c r="B24" s="172" t="s">
        <v>16</v>
      </c>
      <c r="C24" s="18"/>
      <c r="D24" s="19" t="s">
        <v>5</v>
      </c>
      <c r="E24" s="86">
        <v>299</v>
      </c>
      <c r="F24" s="87">
        <v>100</v>
      </c>
      <c r="G24" s="107" t="s">
        <v>40</v>
      </c>
      <c r="H24" s="87">
        <v>0.668896321070234</v>
      </c>
      <c r="I24" s="86">
        <v>297</v>
      </c>
      <c r="J24" s="87">
        <v>99.331103678929793</v>
      </c>
      <c r="K24" s="86">
        <v>0</v>
      </c>
      <c r="L24" s="88">
        <v>0</v>
      </c>
      <c r="M24" s="89">
        <v>0</v>
      </c>
      <c r="N24" s="88">
        <v>0</v>
      </c>
      <c r="O24" s="89">
        <v>66</v>
      </c>
      <c r="P24" s="88">
        <v>22.2222222222222</v>
      </c>
      <c r="Q24" s="89">
        <v>201</v>
      </c>
      <c r="R24" s="88">
        <v>67.676767676767696</v>
      </c>
      <c r="S24" s="89">
        <v>24</v>
      </c>
      <c r="T24" s="88">
        <v>8.0808080808080796</v>
      </c>
      <c r="U24" s="89">
        <v>0</v>
      </c>
      <c r="V24" s="88">
        <v>0</v>
      </c>
      <c r="W24" s="90">
        <v>6</v>
      </c>
      <c r="X24" s="87">
        <v>2.0202020202020199</v>
      </c>
      <c r="Y24" s="86">
        <v>4</v>
      </c>
      <c r="Z24" s="91">
        <v>1.33779264214047</v>
      </c>
      <c r="AA24" s="20">
        <v>2538</v>
      </c>
      <c r="AB24" s="21">
        <v>100</v>
      </c>
    </row>
    <row r="25" spans="1:28" s="6" customFormat="1" ht="15" customHeight="1">
      <c r="A25" s="1" t="s">
        <v>1</v>
      </c>
      <c r="B25" s="172" t="s">
        <v>16</v>
      </c>
      <c r="C25" s="7"/>
      <c r="D25" s="8" t="s">
        <v>2</v>
      </c>
      <c r="E25" s="69">
        <v>152</v>
      </c>
      <c r="F25" s="68">
        <v>72.037914691943101</v>
      </c>
      <c r="G25" s="69">
        <v>0</v>
      </c>
      <c r="H25" s="68">
        <v>0</v>
      </c>
      <c r="I25" s="69">
        <v>152</v>
      </c>
      <c r="J25" s="68">
        <v>72.037914691943101</v>
      </c>
      <c r="K25" s="69">
        <v>0</v>
      </c>
      <c r="L25" s="70">
        <v>0</v>
      </c>
      <c r="M25" s="71">
        <v>0</v>
      </c>
      <c r="N25" s="70">
        <v>0</v>
      </c>
      <c r="O25" s="71">
        <v>47</v>
      </c>
      <c r="P25" s="70">
        <v>22.274881516587701</v>
      </c>
      <c r="Q25" s="71">
        <v>51</v>
      </c>
      <c r="R25" s="70">
        <v>24.170616113744099</v>
      </c>
      <c r="S25" s="71">
        <v>52</v>
      </c>
      <c r="T25" s="70">
        <v>24.644549763033201</v>
      </c>
      <c r="U25" s="71">
        <v>0</v>
      </c>
      <c r="V25" s="70">
        <v>0</v>
      </c>
      <c r="W25" s="99" t="s">
        <v>40</v>
      </c>
      <c r="X25" s="68">
        <v>0.94786729857819896</v>
      </c>
      <c r="Y25" s="69">
        <v>0</v>
      </c>
      <c r="Z25" s="73">
        <v>0</v>
      </c>
      <c r="AA25" s="4">
        <v>2538</v>
      </c>
      <c r="AB25" s="5">
        <v>100</v>
      </c>
    </row>
    <row r="26" spans="1:28" s="6" customFormat="1" ht="15" customHeight="1">
      <c r="A26" s="1" t="s">
        <v>1</v>
      </c>
      <c r="B26" s="172" t="s">
        <v>16</v>
      </c>
      <c r="C26" s="7" t="s">
        <v>11</v>
      </c>
      <c r="D26" s="22" t="s">
        <v>4</v>
      </c>
      <c r="E26" s="69">
        <v>59</v>
      </c>
      <c r="F26" s="68">
        <v>27.962085308056899</v>
      </c>
      <c r="G26" s="69">
        <v>0</v>
      </c>
      <c r="H26" s="68">
        <v>0</v>
      </c>
      <c r="I26" s="69">
        <v>59</v>
      </c>
      <c r="J26" s="68">
        <v>27.962085308056899</v>
      </c>
      <c r="K26" s="69">
        <v>0</v>
      </c>
      <c r="L26" s="70">
        <v>0</v>
      </c>
      <c r="M26" s="71">
        <v>0</v>
      </c>
      <c r="N26" s="70">
        <v>0</v>
      </c>
      <c r="O26" s="71">
        <v>15</v>
      </c>
      <c r="P26" s="70">
        <v>7.1090047393364904</v>
      </c>
      <c r="Q26" s="71">
        <v>28</v>
      </c>
      <c r="R26" s="70">
        <v>13.270142180094799</v>
      </c>
      <c r="S26" s="71">
        <v>14</v>
      </c>
      <c r="T26" s="70">
        <v>6.6350710900473899</v>
      </c>
      <c r="U26" s="71">
        <v>0</v>
      </c>
      <c r="V26" s="70">
        <v>0</v>
      </c>
      <c r="W26" s="99" t="s">
        <v>40</v>
      </c>
      <c r="X26" s="68">
        <v>0.94786729857819896</v>
      </c>
      <c r="Y26" s="69">
        <v>0</v>
      </c>
      <c r="Z26" s="73">
        <v>0</v>
      </c>
      <c r="AA26" s="4">
        <v>2538</v>
      </c>
      <c r="AB26" s="5">
        <v>100</v>
      </c>
    </row>
    <row r="27" spans="1:28" s="6" customFormat="1" ht="15" customHeight="1">
      <c r="A27" s="1" t="s">
        <v>1</v>
      </c>
      <c r="B27" s="172" t="s">
        <v>16</v>
      </c>
      <c r="C27" s="9"/>
      <c r="D27" s="10" t="s">
        <v>5</v>
      </c>
      <c r="E27" s="74">
        <v>211</v>
      </c>
      <c r="F27" s="75">
        <v>100</v>
      </c>
      <c r="G27" s="74">
        <v>0</v>
      </c>
      <c r="H27" s="75">
        <v>0</v>
      </c>
      <c r="I27" s="74">
        <v>211</v>
      </c>
      <c r="J27" s="75">
        <v>100</v>
      </c>
      <c r="K27" s="74">
        <v>0</v>
      </c>
      <c r="L27" s="76">
        <v>0</v>
      </c>
      <c r="M27" s="77">
        <v>0</v>
      </c>
      <c r="N27" s="76">
        <v>0</v>
      </c>
      <c r="O27" s="77">
        <v>62</v>
      </c>
      <c r="P27" s="76">
        <v>29.3838862559242</v>
      </c>
      <c r="Q27" s="77">
        <v>79</v>
      </c>
      <c r="R27" s="76">
        <v>37.440758293838897</v>
      </c>
      <c r="S27" s="77">
        <v>66</v>
      </c>
      <c r="T27" s="76">
        <v>31.279620853080601</v>
      </c>
      <c r="U27" s="77">
        <v>0</v>
      </c>
      <c r="V27" s="76">
        <v>0</v>
      </c>
      <c r="W27" s="78">
        <v>4</v>
      </c>
      <c r="X27" s="75">
        <v>1.8957345971563999</v>
      </c>
      <c r="Y27" s="74">
        <v>0</v>
      </c>
      <c r="Z27" s="79">
        <v>0</v>
      </c>
      <c r="AA27" s="11">
        <v>2538</v>
      </c>
      <c r="AB27" s="12">
        <v>100</v>
      </c>
    </row>
    <row r="28" spans="1:28" s="6" customFormat="1" ht="15" customHeight="1">
      <c r="A28" s="1" t="s">
        <v>1</v>
      </c>
      <c r="B28" s="172" t="s">
        <v>16</v>
      </c>
      <c r="C28" s="13"/>
      <c r="D28" s="14" t="s">
        <v>2</v>
      </c>
      <c r="E28" s="80">
        <v>345</v>
      </c>
      <c r="F28" s="81">
        <v>68.316831683168303</v>
      </c>
      <c r="G28" s="101" t="s">
        <v>40</v>
      </c>
      <c r="H28" s="81">
        <v>0.396039603960396</v>
      </c>
      <c r="I28" s="80">
        <v>343</v>
      </c>
      <c r="J28" s="81">
        <v>67.920792079207899</v>
      </c>
      <c r="K28" s="80">
        <v>0</v>
      </c>
      <c r="L28" s="82">
        <v>0</v>
      </c>
      <c r="M28" s="83">
        <v>0</v>
      </c>
      <c r="N28" s="82">
        <v>0</v>
      </c>
      <c r="O28" s="83">
        <v>96</v>
      </c>
      <c r="P28" s="82">
        <v>19.0854870775348</v>
      </c>
      <c r="Q28" s="83">
        <v>169</v>
      </c>
      <c r="R28" s="82">
        <v>33.598409542743497</v>
      </c>
      <c r="S28" s="83">
        <v>74</v>
      </c>
      <c r="T28" s="82">
        <v>14.7117296222664</v>
      </c>
      <c r="U28" s="83">
        <v>0</v>
      </c>
      <c r="V28" s="82">
        <v>0</v>
      </c>
      <c r="W28" s="84">
        <v>4</v>
      </c>
      <c r="X28" s="81">
        <v>0.79522862823061602</v>
      </c>
      <c r="Y28" s="80">
        <v>4</v>
      </c>
      <c r="Z28" s="85">
        <v>0.79207920792079201</v>
      </c>
      <c r="AA28" s="15">
        <v>2538</v>
      </c>
      <c r="AB28" s="16">
        <v>100</v>
      </c>
    </row>
    <row r="29" spans="1:28" s="6" customFormat="1" ht="15" customHeight="1">
      <c r="A29" s="1" t="s">
        <v>1</v>
      </c>
      <c r="B29" s="172" t="s">
        <v>16</v>
      </c>
      <c r="C29" s="13" t="s">
        <v>12</v>
      </c>
      <c r="D29" s="17" t="s">
        <v>4</v>
      </c>
      <c r="E29" s="80">
        <v>160</v>
      </c>
      <c r="F29" s="81">
        <v>31.683168316831701</v>
      </c>
      <c r="G29" s="80">
        <v>0</v>
      </c>
      <c r="H29" s="81">
        <v>0</v>
      </c>
      <c r="I29" s="80">
        <v>160</v>
      </c>
      <c r="J29" s="81">
        <v>31.683168316831701</v>
      </c>
      <c r="K29" s="80">
        <v>0</v>
      </c>
      <c r="L29" s="82">
        <v>0</v>
      </c>
      <c r="M29" s="83">
        <v>0</v>
      </c>
      <c r="N29" s="82">
        <v>0</v>
      </c>
      <c r="O29" s="83">
        <v>32</v>
      </c>
      <c r="P29" s="82">
        <v>6.3618290258449299</v>
      </c>
      <c r="Q29" s="83">
        <v>110</v>
      </c>
      <c r="R29" s="82">
        <v>21.868787276341902</v>
      </c>
      <c r="S29" s="83">
        <v>16</v>
      </c>
      <c r="T29" s="82">
        <v>3.1809145129224699</v>
      </c>
      <c r="U29" s="83">
        <v>0</v>
      </c>
      <c r="V29" s="82">
        <v>0</v>
      </c>
      <c r="W29" s="103" t="s">
        <v>40</v>
      </c>
      <c r="X29" s="81">
        <v>0.39761431411530801</v>
      </c>
      <c r="Y29" s="80">
        <v>0</v>
      </c>
      <c r="Z29" s="85">
        <v>0</v>
      </c>
      <c r="AA29" s="15">
        <v>2538</v>
      </c>
      <c r="AB29" s="16">
        <v>100</v>
      </c>
    </row>
    <row r="30" spans="1:28" s="6" customFormat="1" ht="15" customHeight="1">
      <c r="A30" s="1" t="s">
        <v>1</v>
      </c>
      <c r="B30" s="172" t="s">
        <v>16</v>
      </c>
      <c r="C30" s="18"/>
      <c r="D30" s="19" t="s">
        <v>5</v>
      </c>
      <c r="E30" s="86">
        <v>505</v>
      </c>
      <c r="F30" s="87">
        <v>100</v>
      </c>
      <c r="G30" s="107" t="s">
        <v>40</v>
      </c>
      <c r="H30" s="87">
        <v>0.396039603960396</v>
      </c>
      <c r="I30" s="86">
        <v>503</v>
      </c>
      <c r="J30" s="87">
        <v>99.603960396039597</v>
      </c>
      <c r="K30" s="86">
        <v>0</v>
      </c>
      <c r="L30" s="88">
        <v>0</v>
      </c>
      <c r="M30" s="89">
        <v>0</v>
      </c>
      <c r="N30" s="88">
        <v>0</v>
      </c>
      <c r="O30" s="89">
        <v>128</v>
      </c>
      <c r="P30" s="88">
        <v>25.447316103379698</v>
      </c>
      <c r="Q30" s="89">
        <v>279</v>
      </c>
      <c r="R30" s="88">
        <v>55.467196819085501</v>
      </c>
      <c r="S30" s="89">
        <v>90</v>
      </c>
      <c r="T30" s="88">
        <v>17.892644135188899</v>
      </c>
      <c r="U30" s="89">
        <v>0</v>
      </c>
      <c r="V30" s="88">
        <v>0</v>
      </c>
      <c r="W30" s="90">
        <v>6</v>
      </c>
      <c r="X30" s="87">
        <v>1.1928429423459199</v>
      </c>
      <c r="Y30" s="86">
        <v>4</v>
      </c>
      <c r="Z30" s="91">
        <v>0.79207920792079201</v>
      </c>
      <c r="AA30" s="20">
        <v>2538</v>
      </c>
      <c r="AB30" s="21">
        <v>100</v>
      </c>
    </row>
    <row r="31" spans="1:28" s="6" customFormat="1" ht="15" customHeight="1">
      <c r="A31" s="1" t="s">
        <v>1</v>
      </c>
      <c r="B31" s="172" t="s">
        <v>16</v>
      </c>
      <c r="C31" s="7"/>
      <c r="D31" s="23" t="s">
        <v>2</v>
      </c>
      <c r="E31" s="69">
        <v>78</v>
      </c>
      <c r="F31" s="68">
        <v>69.026548672566406</v>
      </c>
      <c r="G31" s="105" t="s">
        <v>40</v>
      </c>
      <c r="H31" s="68">
        <v>1.76991150442478</v>
      </c>
      <c r="I31" s="69">
        <v>76</v>
      </c>
      <c r="J31" s="68">
        <v>67.256637168141594</v>
      </c>
      <c r="K31" s="69">
        <v>0</v>
      </c>
      <c r="L31" s="70">
        <v>0</v>
      </c>
      <c r="M31" s="71">
        <v>0</v>
      </c>
      <c r="N31" s="70">
        <v>0</v>
      </c>
      <c r="O31" s="71">
        <v>20</v>
      </c>
      <c r="P31" s="70">
        <v>18.018018018018001</v>
      </c>
      <c r="Q31" s="71">
        <v>38</v>
      </c>
      <c r="R31" s="70">
        <v>34.234234234234201</v>
      </c>
      <c r="S31" s="71">
        <v>16</v>
      </c>
      <c r="T31" s="70">
        <v>14.4144144144144</v>
      </c>
      <c r="U31" s="71">
        <v>0</v>
      </c>
      <c r="V31" s="70">
        <v>0</v>
      </c>
      <c r="W31" s="99" t="s">
        <v>40</v>
      </c>
      <c r="X31" s="68">
        <v>1.8018018018018001</v>
      </c>
      <c r="Y31" s="69">
        <v>0</v>
      </c>
      <c r="Z31" s="73">
        <v>0</v>
      </c>
      <c r="AA31" s="4">
        <v>2538</v>
      </c>
      <c r="AB31" s="5">
        <v>100</v>
      </c>
    </row>
    <row r="32" spans="1:28" s="6" customFormat="1" ht="15" customHeight="1">
      <c r="A32" s="1" t="s">
        <v>1</v>
      </c>
      <c r="B32" s="172" t="s">
        <v>16</v>
      </c>
      <c r="C32" s="7" t="s">
        <v>13</v>
      </c>
      <c r="D32" s="22" t="s">
        <v>4</v>
      </c>
      <c r="E32" s="69">
        <v>35</v>
      </c>
      <c r="F32" s="68">
        <v>30.973451327433601</v>
      </c>
      <c r="G32" s="69">
        <v>0</v>
      </c>
      <c r="H32" s="68">
        <v>0</v>
      </c>
      <c r="I32" s="69">
        <v>35</v>
      </c>
      <c r="J32" s="68">
        <v>30.973451327433601</v>
      </c>
      <c r="K32" s="69">
        <v>0</v>
      </c>
      <c r="L32" s="70">
        <v>0</v>
      </c>
      <c r="M32" s="71">
        <v>0</v>
      </c>
      <c r="N32" s="70">
        <v>0</v>
      </c>
      <c r="O32" s="71">
        <v>7</v>
      </c>
      <c r="P32" s="70">
        <v>6.3063063063063103</v>
      </c>
      <c r="Q32" s="71">
        <v>22</v>
      </c>
      <c r="R32" s="70">
        <v>19.819819819819799</v>
      </c>
      <c r="S32" s="71">
        <v>4</v>
      </c>
      <c r="T32" s="70">
        <v>3.6036036036036001</v>
      </c>
      <c r="U32" s="71">
        <v>0</v>
      </c>
      <c r="V32" s="70">
        <v>0</v>
      </c>
      <c r="W32" s="99" t="s">
        <v>40</v>
      </c>
      <c r="X32" s="68">
        <v>1.8018018018018001</v>
      </c>
      <c r="Y32" s="69">
        <v>0</v>
      </c>
      <c r="Z32" s="73">
        <v>0</v>
      </c>
      <c r="AA32" s="4">
        <v>2538</v>
      </c>
      <c r="AB32" s="5">
        <v>100</v>
      </c>
    </row>
    <row r="33" spans="1:28" s="6" customFormat="1" ht="15" customHeight="1">
      <c r="A33" s="1" t="s">
        <v>1</v>
      </c>
      <c r="B33" s="172" t="s">
        <v>16</v>
      </c>
      <c r="C33" s="9"/>
      <c r="D33" s="10" t="s">
        <v>5</v>
      </c>
      <c r="E33" s="74">
        <v>113</v>
      </c>
      <c r="F33" s="75">
        <v>100</v>
      </c>
      <c r="G33" s="106" t="s">
        <v>40</v>
      </c>
      <c r="H33" s="75">
        <v>1.76991150442478</v>
      </c>
      <c r="I33" s="74">
        <v>111</v>
      </c>
      <c r="J33" s="75">
        <v>98.230088495575203</v>
      </c>
      <c r="K33" s="74">
        <v>0</v>
      </c>
      <c r="L33" s="76">
        <v>0</v>
      </c>
      <c r="M33" s="77">
        <v>0</v>
      </c>
      <c r="N33" s="76">
        <v>0</v>
      </c>
      <c r="O33" s="77">
        <v>27</v>
      </c>
      <c r="P33" s="76">
        <v>24.324324324324301</v>
      </c>
      <c r="Q33" s="77">
        <v>60</v>
      </c>
      <c r="R33" s="76">
        <v>54.054054054054099</v>
      </c>
      <c r="S33" s="77">
        <v>20</v>
      </c>
      <c r="T33" s="76">
        <v>18.018018018018001</v>
      </c>
      <c r="U33" s="77">
        <v>0</v>
      </c>
      <c r="V33" s="76">
        <v>0</v>
      </c>
      <c r="W33" s="78">
        <v>4</v>
      </c>
      <c r="X33" s="75">
        <v>3.6036036036036001</v>
      </c>
      <c r="Y33" s="74">
        <v>0</v>
      </c>
      <c r="Z33" s="79">
        <v>0</v>
      </c>
      <c r="AA33" s="11">
        <v>2538</v>
      </c>
      <c r="AB33" s="12">
        <v>100</v>
      </c>
    </row>
    <row r="34" spans="1:28" s="6" customFormat="1" ht="15" customHeight="1">
      <c r="A34" s="1" t="s">
        <v>1</v>
      </c>
      <c r="B34" s="172" t="s">
        <v>16</v>
      </c>
      <c r="C34" s="13"/>
      <c r="D34" s="14" t="s">
        <v>2</v>
      </c>
      <c r="E34" s="80">
        <v>2243</v>
      </c>
      <c r="F34" s="81">
        <v>70.958557418538405</v>
      </c>
      <c r="G34" s="80">
        <v>17</v>
      </c>
      <c r="H34" s="81">
        <v>0.53780449224928795</v>
      </c>
      <c r="I34" s="80">
        <v>2226</v>
      </c>
      <c r="J34" s="81">
        <v>70.420752926289197</v>
      </c>
      <c r="K34" s="80">
        <v>6</v>
      </c>
      <c r="L34" s="82">
        <v>0.190961171228517</v>
      </c>
      <c r="M34" s="83">
        <v>42</v>
      </c>
      <c r="N34" s="82">
        <v>1.33672819859962</v>
      </c>
      <c r="O34" s="83">
        <v>410</v>
      </c>
      <c r="P34" s="82">
        <v>13.049013367282001</v>
      </c>
      <c r="Q34" s="83">
        <v>667</v>
      </c>
      <c r="R34" s="82">
        <v>21.228516868236799</v>
      </c>
      <c r="S34" s="83">
        <v>1069</v>
      </c>
      <c r="T34" s="82">
        <v>34.022915340547399</v>
      </c>
      <c r="U34" s="83">
        <v>6</v>
      </c>
      <c r="V34" s="82">
        <v>0.190961171228517</v>
      </c>
      <c r="W34" s="84">
        <v>26</v>
      </c>
      <c r="X34" s="81">
        <v>0.82749840865690605</v>
      </c>
      <c r="Y34" s="80">
        <v>19</v>
      </c>
      <c r="Z34" s="85">
        <v>0.60107560898449897</v>
      </c>
      <c r="AA34" s="15">
        <v>2538</v>
      </c>
      <c r="AB34" s="16">
        <v>100</v>
      </c>
    </row>
    <row r="35" spans="1:28" s="6" customFormat="1" ht="15" customHeight="1">
      <c r="A35" s="1" t="s">
        <v>1</v>
      </c>
      <c r="B35" s="172" t="s">
        <v>16</v>
      </c>
      <c r="C35" s="13" t="s">
        <v>14</v>
      </c>
      <c r="D35" s="17" t="s">
        <v>4</v>
      </c>
      <c r="E35" s="80">
        <v>918</v>
      </c>
      <c r="F35" s="81">
        <v>29.041442581461599</v>
      </c>
      <c r="G35" s="101" t="s">
        <v>40</v>
      </c>
      <c r="H35" s="81">
        <v>6.3271116735210395E-2</v>
      </c>
      <c r="I35" s="80">
        <v>916</v>
      </c>
      <c r="J35" s="81">
        <v>28.978171464726401</v>
      </c>
      <c r="K35" s="101" t="s">
        <v>40</v>
      </c>
      <c r="L35" s="82">
        <v>6.3653723742838994E-2</v>
      </c>
      <c r="M35" s="83">
        <v>16</v>
      </c>
      <c r="N35" s="82">
        <v>0.50922978994271195</v>
      </c>
      <c r="O35" s="83">
        <v>144</v>
      </c>
      <c r="P35" s="82">
        <v>4.5830681094844001</v>
      </c>
      <c r="Q35" s="83">
        <v>316</v>
      </c>
      <c r="R35" s="82">
        <v>10.0572883513686</v>
      </c>
      <c r="S35" s="83">
        <v>420</v>
      </c>
      <c r="T35" s="82">
        <v>13.3672819859962</v>
      </c>
      <c r="U35" s="83">
        <v>0</v>
      </c>
      <c r="V35" s="82">
        <v>0</v>
      </c>
      <c r="W35" s="84">
        <v>18</v>
      </c>
      <c r="X35" s="81">
        <v>0.57288351368555102</v>
      </c>
      <c r="Y35" s="80">
        <v>4</v>
      </c>
      <c r="Z35" s="85">
        <v>0.12654223347042101</v>
      </c>
      <c r="AA35" s="15">
        <v>2538</v>
      </c>
      <c r="AB35" s="16">
        <v>100</v>
      </c>
    </row>
    <row r="36" spans="1:28" s="6" customFormat="1" ht="15" customHeight="1">
      <c r="A36" s="1" t="s">
        <v>1</v>
      </c>
      <c r="B36" s="172" t="s">
        <v>16</v>
      </c>
      <c r="C36" s="18"/>
      <c r="D36" s="19" t="s">
        <v>5</v>
      </c>
      <c r="E36" s="86">
        <v>3161</v>
      </c>
      <c r="F36" s="87">
        <v>100</v>
      </c>
      <c r="G36" s="86">
        <v>19</v>
      </c>
      <c r="H36" s="87">
        <v>0.60107560898449897</v>
      </c>
      <c r="I36" s="86">
        <v>3142</v>
      </c>
      <c r="J36" s="87">
        <v>99.398924391015498</v>
      </c>
      <c r="K36" s="86">
        <v>8</v>
      </c>
      <c r="L36" s="88">
        <v>0.25461489497135598</v>
      </c>
      <c r="M36" s="89">
        <v>58</v>
      </c>
      <c r="N36" s="88">
        <v>1.8459579885423301</v>
      </c>
      <c r="O36" s="89">
        <v>554</v>
      </c>
      <c r="P36" s="88">
        <v>17.632081476766398</v>
      </c>
      <c r="Q36" s="89">
        <v>983</v>
      </c>
      <c r="R36" s="88">
        <v>31.285805219605301</v>
      </c>
      <c r="S36" s="89">
        <v>1489</v>
      </c>
      <c r="T36" s="88">
        <v>47.3901973265436</v>
      </c>
      <c r="U36" s="89">
        <v>6</v>
      </c>
      <c r="V36" s="88">
        <v>0.190961171228517</v>
      </c>
      <c r="W36" s="90">
        <v>44</v>
      </c>
      <c r="X36" s="87">
        <v>1.4003819223424601</v>
      </c>
      <c r="Y36" s="86">
        <v>23</v>
      </c>
      <c r="Z36" s="91">
        <v>0.72761784245491901</v>
      </c>
      <c r="AA36" s="20">
        <v>2538</v>
      </c>
      <c r="AB36" s="21">
        <v>100</v>
      </c>
    </row>
    <row r="37" spans="1:28" s="6" customFormat="1" ht="15" customHeight="1">
      <c r="A37" s="1" t="s">
        <v>1</v>
      </c>
      <c r="B37" s="172" t="s">
        <v>16</v>
      </c>
      <c r="C37" s="7"/>
      <c r="D37" s="8" t="s">
        <v>2</v>
      </c>
      <c r="E37" s="69">
        <v>669</v>
      </c>
      <c r="F37" s="68">
        <v>70.495258166490999</v>
      </c>
      <c r="G37" s="69">
        <v>4</v>
      </c>
      <c r="H37" s="68">
        <v>0.42149631190727099</v>
      </c>
      <c r="I37" s="69">
        <v>665</v>
      </c>
      <c r="J37" s="68">
        <v>70.073761854583793</v>
      </c>
      <c r="K37" s="105" t="s">
        <v>40</v>
      </c>
      <c r="L37" s="70">
        <v>0.21208907741251301</v>
      </c>
      <c r="M37" s="71">
        <v>9</v>
      </c>
      <c r="N37" s="70">
        <v>0.95440084835631001</v>
      </c>
      <c r="O37" s="71">
        <v>133</v>
      </c>
      <c r="P37" s="70">
        <v>14.103923647932101</v>
      </c>
      <c r="Q37" s="71">
        <v>233</v>
      </c>
      <c r="R37" s="70">
        <v>24.7083775185578</v>
      </c>
      <c r="S37" s="71">
        <v>276</v>
      </c>
      <c r="T37" s="70">
        <v>29.268292682926798</v>
      </c>
      <c r="U37" s="98" t="s">
        <v>40</v>
      </c>
      <c r="V37" s="70">
        <v>0.21208907741251301</v>
      </c>
      <c r="W37" s="72">
        <v>10</v>
      </c>
      <c r="X37" s="68">
        <v>1.0604453870625701</v>
      </c>
      <c r="Y37" s="69">
        <v>15</v>
      </c>
      <c r="Z37" s="73">
        <v>1.58061116965227</v>
      </c>
      <c r="AA37" s="4">
        <v>2538</v>
      </c>
      <c r="AB37" s="5">
        <v>100</v>
      </c>
    </row>
    <row r="38" spans="1:28" s="6" customFormat="1" ht="15" customHeight="1">
      <c r="A38" s="1" t="s">
        <v>1</v>
      </c>
      <c r="B38" s="172" t="s">
        <v>16</v>
      </c>
      <c r="C38" s="7" t="s">
        <v>15</v>
      </c>
      <c r="D38" s="22" t="s">
        <v>4</v>
      </c>
      <c r="E38" s="69">
        <v>280</v>
      </c>
      <c r="F38" s="68">
        <v>29.504741833509001</v>
      </c>
      <c r="G38" s="105" t="s">
        <v>40</v>
      </c>
      <c r="H38" s="68">
        <v>0.210748155953635</v>
      </c>
      <c r="I38" s="69">
        <v>278</v>
      </c>
      <c r="J38" s="68">
        <v>29.293993677555299</v>
      </c>
      <c r="K38" s="69">
        <v>0</v>
      </c>
      <c r="L38" s="70">
        <v>0</v>
      </c>
      <c r="M38" s="71">
        <v>4</v>
      </c>
      <c r="N38" s="70">
        <v>0.42417815482502702</v>
      </c>
      <c r="O38" s="71">
        <v>38</v>
      </c>
      <c r="P38" s="70">
        <v>4.02969247083775</v>
      </c>
      <c r="Q38" s="71">
        <v>110</v>
      </c>
      <c r="R38" s="70">
        <v>11.6648992576882</v>
      </c>
      <c r="S38" s="71">
        <v>119</v>
      </c>
      <c r="T38" s="70">
        <v>12.6193001060445</v>
      </c>
      <c r="U38" s="71">
        <v>0</v>
      </c>
      <c r="V38" s="70">
        <v>0</v>
      </c>
      <c r="W38" s="72">
        <v>7</v>
      </c>
      <c r="X38" s="68">
        <v>0.74231177094379597</v>
      </c>
      <c r="Y38" s="105" t="s">
        <v>40</v>
      </c>
      <c r="Z38" s="73">
        <v>0.210748155953635</v>
      </c>
      <c r="AA38" s="4">
        <v>2538</v>
      </c>
      <c r="AB38" s="5">
        <v>100</v>
      </c>
    </row>
    <row r="39" spans="1:28" s="6" customFormat="1" ht="15" customHeight="1" thickBot="1">
      <c r="A39" s="1" t="s">
        <v>1</v>
      </c>
      <c r="B39" s="173" t="s">
        <v>16</v>
      </c>
      <c r="C39" s="24"/>
      <c r="D39" s="25" t="s">
        <v>5</v>
      </c>
      <c r="E39" s="92">
        <v>949</v>
      </c>
      <c r="F39" s="93">
        <v>100</v>
      </c>
      <c r="G39" s="92">
        <v>6</v>
      </c>
      <c r="H39" s="93">
        <v>0.63224446786090605</v>
      </c>
      <c r="I39" s="92">
        <v>943</v>
      </c>
      <c r="J39" s="93">
        <v>99.3677555321391</v>
      </c>
      <c r="K39" s="109" t="s">
        <v>40</v>
      </c>
      <c r="L39" s="94">
        <v>0.21208907741251301</v>
      </c>
      <c r="M39" s="95">
        <v>13</v>
      </c>
      <c r="N39" s="94">
        <v>1.3785790031813401</v>
      </c>
      <c r="O39" s="95">
        <v>171</v>
      </c>
      <c r="P39" s="94">
        <v>18.133616118769901</v>
      </c>
      <c r="Q39" s="95">
        <v>343</v>
      </c>
      <c r="R39" s="94">
        <v>36.373276776246001</v>
      </c>
      <c r="S39" s="95">
        <v>395</v>
      </c>
      <c r="T39" s="94">
        <v>41.887592788971403</v>
      </c>
      <c r="U39" s="108" t="s">
        <v>40</v>
      </c>
      <c r="V39" s="94">
        <v>0.21208907741251301</v>
      </c>
      <c r="W39" s="96">
        <v>17</v>
      </c>
      <c r="X39" s="93">
        <v>1.8027571580063599</v>
      </c>
      <c r="Y39" s="92">
        <v>17</v>
      </c>
      <c r="Z39" s="97">
        <v>1.7913593256058999</v>
      </c>
      <c r="AA39" s="26">
        <v>2538</v>
      </c>
      <c r="AB39" s="27">
        <v>100</v>
      </c>
    </row>
    <row r="40" spans="1:28" s="6" customFormat="1" ht="15" customHeight="1">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28" s="6" customFormat="1" ht="15" customHeight="1">
      <c r="A41" s="60"/>
      <c r="B41" s="56" t="s">
        <v>35</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28" s="6" customFormat="1" ht="15" customHeight="1">
      <c r="A42" s="60"/>
      <c r="B42" s="61" t="s">
        <v>36</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28" s="6" customFormat="1" ht="15" customHeight="1">
      <c r="A43" s="60"/>
      <c r="B43" s="61" t="s">
        <v>37</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28" s="6" customFormat="1" ht="15" customHeight="1">
      <c r="A44" s="60"/>
      <c r="B44" s="61" t="str">
        <f>CONCATENATE("NOTE: Table reads:  Of all ", E48," public school students who received corporal punishment, ",G48," (",TEXT(H9,"0.0"),"%) were students with disabilities served solely under Section 504 and ", I48," (",TEXT(J9,"0.0"),"%) were students without disabilities or with disabilities served under IDEA.")</f>
        <v>NOTE: Table reads:  Of all 172 public school students who received corporal punishment, 0 (0.0%) were students with disabilities served solely under Section 504 and 172 (100.0%) were students without disabilities or with disabilities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28" s="6" customFormat="1" ht="15" customHeight="1">
      <c r="A45" s="60"/>
      <c r="B45" s="61" t="str">
        <f>CONCATENATE("            Table reads:  Of all ",TEXT(I9,"#,##0")," public school students without disabilities or with disabilities served under IDEA who received corporal punishment, ",K48," (",TEXT(L9,"0.0"),"%) were American Indian or Alaska Native.")</f>
        <v xml:space="preserve">            Table reads:  Of all 172 public school students without disabilities or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28" s="6" customFormat="1" ht="15" customHeight="1">
      <c r="A46" s="1"/>
      <c r="B46" s="61" t="s">
        <v>38</v>
      </c>
      <c r="C46" s="58"/>
      <c r="D46" s="58"/>
      <c r="E46" s="58"/>
      <c r="F46" s="58"/>
      <c r="G46" s="58"/>
      <c r="H46" s="57"/>
      <c r="I46" s="57"/>
      <c r="J46" s="57"/>
      <c r="K46" s="57"/>
      <c r="L46" s="57"/>
      <c r="M46" s="57"/>
      <c r="N46" s="57"/>
      <c r="O46" s="57"/>
      <c r="P46" s="57"/>
      <c r="Q46" s="57"/>
      <c r="R46" s="57"/>
      <c r="S46" s="57"/>
      <c r="T46" s="57"/>
      <c r="U46" s="57"/>
      <c r="V46" s="58"/>
      <c r="W46" s="58"/>
      <c r="X46" s="57"/>
      <c r="Y46" s="57"/>
    </row>
    <row r="47" spans="1:28" s="64" customFormat="1" ht="14" customHeight="1">
      <c r="A47" s="60"/>
      <c r="B47" s="59" t="s">
        <v>39</v>
      </c>
      <c r="C47" s="6"/>
      <c r="D47" s="6"/>
      <c r="E47" s="62"/>
      <c r="F47" s="62"/>
      <c r="G47" s="62"/>
      <c r="H47" s="62"/>
      <c r="I47" s="62"/>
      <c r="J47" s="62"/>
      <c r="K47" s="63"/>
      <c r="L47" s="63"/>
      <c r="M47" s="63"/>
      <c r="N47" s="63"/>
      <c r="O47" s="63"/>
      <c r="P47" s="63"/>
      <c r="Q47" s="63"/>
      <c r="R47" s="63"/>
      <c r="S47" s="63"/>
      <c r="T47" s="63"/>
      <c r="U47" s="63"/>
      <c r="V47" s="63"/>
      <c r="W47" s="63"/>
      <c r="X47" s="63"/>
      <c r="Y47" s="62"/>
    </row>
    <row r="48" spans="1:28" s="111" customFormat="1">
      <c r="E48" s="111" t="str">
        <f>IF(ISTEXT(E9),LEFT(E9,3),TEXT(E9,"#,##0"))</f>
        <v>172</v>
      </c>
      <c r="G48" s="111" t="str">
        <f>IF(ISTEXT(G9),LEFT(G9,3),TEXT(G9,"#,##0"))</f>
        <v>0</v>
      </c>
      <c r="I48" s="111" t="str">
        <f>IF(ISTEXT(I9),LEFT(I9,3),TEXT(I9,"#,##0"))</f>
        <v>172</v>
      </c>
      <c r="K48" s="111" t="str">
        <f>IF(ISTEXT(K9),LEFT(K9,3),TEXT(K9,"#,##0"))</f>
        <v>0</v>
      </c>
      <c r="M48" s="111" t="str">
        <f>IF(ISTEXT(M9),LEFT(M9,3),TEXT(M9,"#,##0"))</f>
        <v>4</v>
      </c>
    </row>
    <row r="49" s="160" customFormat="1"/>
    <row r="50" s="160" customFormat="1"/>
    <row r="51" s="160" customFormat="1"/>
    <row r="52" s="160" customFormat="1"/>
    <row r="53" s="160" customFormat="1"/>
    <row r="54" s="160" customFormat="1"/>
    <row r="55" s="160" customFormat="1"/>
    <row r="56" s="160" customFormat="1"/>
  </sheetData>
  <mergeCells count="18">
    <mergeCell ref="I4:J5"/>
    <mergeCell ref="K4:X4"/>
    <mergeCell ref="G4:H5"/>
    <mergeCell ref="B7:B39"/>
    <mergeCell ref="B4:B6"/>
    <mergeCell ref="C4:C5"/>
    <mergeCell ref="D4:D5"/>
    <mergeCell ref="E4:F5"/>
    <mergeCell ref="Y4:Z5"/>
    <mergeCell ref="AA4:AA5"/>
    <mergeCell ref="AB4:AB5"/>
    <mergeCell ref="K5:L5"/>
    <mergeCell ref="M5:N5"/>
    <mergeCell ref="O5:P5"/>
    <mergeCell ref="Q5:R5"/>
    <mergeCell ref="S5:T5"/>
    <mergeCell ref="U5:V5"/>
    <mergeCell ref="W5:X5"/>
  </mergeCells>
  <phoneticPr fontId="12" type="noConversion"/>
  <printOptions horizontalCentered="1"/>
  <pageMargins left="0.5" right="0.5" top="0.75" bottom="0.75" header="0.3" footer="0.3"/>
  <pageSetup paperSize="3" scale="6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NJ SwD</vt:lpstr>
      <vt:lpstr>NJ SwoD</vt:lpstr>
      <vt:lpstr>NJ Total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 Bandeira de Mello</cp:lastModifiedBy>
  <cp:lastPrinted>2015-07-13T03:00:40Z</cp:lastPrinted>
  <dcterms:created xsi:type="dcterms:W3CDTF">2015-07-13T02:21:06Z</dcterms:created>
  <dcterms:modified xsi:type="dcterms:W3CDTF">2015-07-14T01:42:26Z</dcterms:modified>
</cp:coreProperties>
</file>