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codeName="ThisWorkbook" autoCompressPictures="0"/>
  <bookViews>
    <workbookView xWindow="3580" yWindow="1120" windowWidth="41000" windowHeight="17460" tabRatio="913"/>
  </bookViews>
  <sheets>
    <sheet name="OH SwD" sheetId="141" r:id="rId1"/>
    <sheet name="OH SwoD" sheetId="88" r:id="rId2"/>
    <sheet name=" OH Total" sheetId="37" r:id="rId3"/>
  </sheets>
  <definedNames>
    <definedName name="AK">#REF!</definedName>
    <definedName name="AL">#REF!</definedName>
    <definedName name="AR">#REF!</definedName>
    <definedName name="AZ">#REF!</definedName>
    <definedName name="CA">#REF!</definedName>
    <definedName name="CO">#REF!</definedName>
    <definedName name="CT">#REF!</definedName>
    <definedName name="DC">#REF!</definedName>
    <definedName name="DE">#REF!</definedName>
    <definedName name="FL">#REF!</definedName>
    <definedName name="GA">#REF!</definedName>
    <definedName name="HI">#REF!</definedName>
    <definedName name="IA">#REF!</definedName>
    <definedName name="ID">#REF!</definedName>
    <definedName name="IL">#REF!</definedName>
    <definedName name="IN">#REF!</definedName>
    <definedName name="KS">#REF!</definedName>
    <definedName name="KY">#REF!</definedName>
    <definedName name="LA">#REF!</definedName>
    <definedName name="MA">#REF!</definedName>
    <definedName name="MD">#REF!</definedName>
    <definedName name="ME">#REF!</definedName>
    <definedName name="MI">#REF!</definedName>
    <definedName name="MN">#REF!</definedName>
    <definedName name="MO">#REF!</definedName>
    <definedName name="MS">#REF!</definedName>
    <definedName name="MT">#REF!</definedName>
    <definedName name="NC">#REF!</definedName>
    <definedName name="ND">#REF!</definedName>
    <definedName name="NE">#REF!</definedName>
    <definedName name="NH">#REF!</definedName>
    <definedName name="NJ">#REF!</definedName>
    <definedName name="NM">#REF!</definedName>
    <definedName name="NV">#REF!</definedName>
    <definedName name="NY">#REF!</definedName>
    <definedName name="OH">' OH Total'!$A$6:$AB$39</definedName>
    <definedName name="OK">#REF!</definedName>
    <definedName name="OR">#REF!</definedName>
    <definedName name="PA">#REF!</definedName>
    <definedName name="_xlnm.Print_Area" localSheetId="0">'OH SwD'!$B$1:$AB$48</definedName>
    <definedName name="_xlnm.Print_Area" localSheetId="1">'OH SwoD'!$B$1:$X$44</definedName>
    <definedName name="RI">#REF!</definedName>
    <definedName name="SC">#REF!</definedName>
    <definedName name="SD">#REF!</definedName>
    <definedName name="TN">#REF!</definedName>
    <definedName name="TX">#REF!</definedName>
    <definedName name="US">#REF!</definedName>
    <definedName name="UT">#REF!</definedName>
    <definedName name="VA">#REF!</definedName>
    <definedName name="VT">#REF!</definedName>
    <definedName name="WA">#REF!</definedName>
    <definedName name="WI">#REF!</definedName>
    <definedName name="WV">#REF!</definedName>
    <definedName name="WY">#REF!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48" i="141" l="1"/>
  <c r="K48" i="141"/>
  <c r="I48" i="141"/>
  <c r="G48" i="141"/>
  <c r="E48" i="141"/>
  <c r="B45" i="141"/>
  <c r="B44" i="141"/>
  <c r="B2" i="141"/>
  <c r="M48" i="88"/>
  <c r="K48" i="88"/>
  <c r="I48" i="88"/>
  <c r="G48" i="88"/>
  <c r="E48" i="88"/>
  <c r="B41" i="88"/>
  <c r="B2" i="88"/>
  <c r="M48" i="37"/>
  <c r="K48" i="37"/>
  <c r="I48" i="37"/>
  <c r="G48" i="37"/>
  <c r="E48" i="37"/>
  <c r="B45" i="37"/>
  <c r="B44" i="37"/>
  <c r="B2" i="37"/>
</calcChain>
</file>

<file path=xl/sharedStrings.xml><?xml version="1.0" encoding="utf-8"?>
<sst xmlns="http://schemas.openxmlformats.org/spreadsheetml/2006/main" count="550" uniqueCount="54">
  <si>
    <t>Gender</t>
  </si>
  <si>
    <t>Disciplinary Actions</t>
  </si>
  <si>
    <t>Male</t>
  </si>
  <si>
    <t>Corporal punishment</t>
  </si>
  <si>
    <t>Female</t>
  </si>
  <si>
    <t>Total</t>
  </si>
  <si>
    <t>One or more in-school suspensions</t>
  </si>
  <si>
    <t>Only one out-of-school suspension</t>
  </si>
  <si>
    <t>More than one out-of-school suspension</t>
  </si>
  <si>
    <t>One or more out-of-school suspensions</t>
  </si>
  <si>
    <t>Expulsions with educational services</t>
  </si>
  <si>
    <t>Expulsions without educational services</t>
  </si>
  <si>
    <t>Expulsions with or without educational services</t>
  </si>
  <si>
    <t>Expulsions under zero-tolerance policies</t>
  </si>
  <si>
    <t>Referral to law enforcement</t>
  </si>
  <si>
    <t>School-related arrests</t>
  </si>
  <si>
    <t>Ohio</t>
  </si>
  <si>
    <t>Discipline</t>
  </si>
  <si>
    <t>Students With and Without Disabilities</t>
  </si>
  <si>
    <t>Students With Disabilities Served Only Under Section 504</t>
  </si>
  <si>
    <t>Students Without Disabilities and With Disabilities Served Under IDEA</t>
  </si>
  <si>
    <r>
      <t>Race/Ethnicity of Students Without Disabilities and Those With Disabilities Served Under IDEA</t>
    </r>
    <r>
      <rPr>
        <b/>
        <vertAlign val="superscript"/>
        <sz val="10"/>
        <rFont val="Arial"/>
      </rPr>
      <t>1</t>
    </r>
  </si>
  <si>
    <t>English Language Learners With and Without Disabilities</t>
  </si>
  <si>
    <r>
      <t>Number of Schools</t>
    </r>
    <r>
      <rPr>
        <b/>
        <sz val="10"/>
        <color indexed="9"/>
        <rFont val="Arial"/>
      </rPr>
      <t>a</t>
    </r>
  </si>
  <si>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</si>
  <si>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</si>
  <si>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</si>
  <si>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</si>
  <si>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</si>
  <si>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</si>
  <si>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</si>
  <si>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</si>
  <si>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</si>
  <si>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r>
      <t>Percent</t>
    </r>
    <r>
      <rPr>
        <b/>
        <vertAlign val="superscript"/>
        <sz val="10"/>
        <rFont val="Arial"/>
      </rPr>
      <t>2</t>
    </r>
  </si>
  <si>
    <t>Percent </t>
  </si>
  <si>
    <r>
      <rPr>
        <vertAlign val="superscript"/>
        <sz val="10"/>
        <rFont val="Arial"/>
        <family val="2"/>
      </rPr>
      <t>1</t>
    </r>
    <r>
      <rPr>
        <sz val="10"/>
        <rFont val="Arial"/>
        <family val="2"/>
      </rPr>
      <t xml:space="preserve"> Data by race/ethnicity were collected only for students without disabilities and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</si>
  <si>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without disabilities and students with disabilities served under IDEA.</t>
  </si>
  <si>
    <r>
      <rPr>
        <vertAlign val="superscript"/>
        <sz val="10"/>
        <rFont val="Arial"/>
        <family val="2"/>
      </rPr>
      <t>2</t>
    </r>
    <r>
      <rPr>
        <sz val="10"/>
        <rFont val="Arial"/>
        <family val="2"/>
      </rPr>
      <t xml:space="preserve"> Percentage over all public school students without disabilities and students with disabilities (both served under IDEA and served solely under Section 504).</t>
    </r>
  </si>
  <si>
    <t xml:space="preserve">            The ‘1-3’ reference indicates that the data have been suppressed based on the schools’ reported n-size, and that the midpoint was used to calculate the total.</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</si>
  <si>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</si>
  <si>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 xml:space="preserve">1-3 </t>
  </si>
  <si>
    <t>Students Without Disabilities</t>
  </si>
  <si>
    <t>Race/Ethnicity of Students Without Disabilities</t>
  </si>
  <si>
    <t xml:space="preserve">English Language Learners Without Disabilities </t>
  </si>
  <si>
    <t>Percent</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</si>
  <si>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</si>
  <si>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Students With Disabilities</t>
  </si>
  <si>
    <t>Students  With Disabilities Served Under  IDEA</t>
  </si>
  <si>
    <r>
      <t>Race/Ethnicity of Students With Disabilities Served Under IDEA</t>
    </r>
    <r>
      <rPr>
        <b/>
        <vertAlign val="superscript"/>
        <sz val="10"/>
        <rFont val="Arial"/>
      </rPr>
      <t>1</t>
    </r>
  </si>
  <si>
    <t xml:space="preserve">English Language Learners With Disabilities </t>
  </si>
  <si>
    <r>
      <rPr>
        <vertAlign val="superscript"/>
        <sz val="10"/>
        <rFont val="Arial"/>
        <family val="2"/>
      </rPr>
      <t>1</t>
    </r>
    <r>
      <rPr>
        <sz val="10"/>
        <rFont val="Arial"/>
        <family val="2"/>
      </rPr>
      <t xml:space="preserve"> Discipline data by race/ethnicity were collected only for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</si>
  <si>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 disabilities served under IDEA.</t>
  </si>
  <si>
    <r>
      <rPr>
        <vertAlign val="superscript"/>
        <sz val="10"/>
        <rFont val="Arial"/>
        <family val="2"/>
      </rPr>
      <t>2</t>
    </r>
    <r>
      <rPr>
        <sz val="10"/>
        <rFont val="Arial"/>
        <family val="2"/>
      </rPr>
      <t xml:space="preserve"> Percentage denominator is the total number of public school students with disabilities (i.e., students with disabilities served under IDEA and students with disabilities served solely under Section 504).</t>
    </r>
  </si>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</sst>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_)"/>
  </numFmts>
  <fonts count="26" x14ac:knownFonts="1">
    <font>
      <sz val="11"/>
      <color theme="1"/>
      <name val="Calibri"/>
      <family val="2"/>
      <scheme val="minor"/>
    </font>
    <font>
      <sz val="10"/>
      <name val="MS Sans Serif"/>
      <family val="2"/>
    </font>
    <font>
      <b/>
      <sz val="11"/>
      <name val="Arial"/>
    </font>
    <font>
      <sz val="10"/>
      <name val="Arial"/>
      <family val="2"/>
    </font>
    <font>
      <sz val="11"/>
      <name val="Arial"/>
    </font>
    <font>
      <b/>
      <sz val="14"/>
      <name val="Arial"/>
    </font>
    <font>
      <b/>
      <sz val="10"/>
      <name val="Arial"/>
      <family val="2"/>
    </font>
    <font>
      <sz val="14"/>
      <name val="Arial"/>
    </font>
    <font>
      <b/>
      <vertAlign val="superscript"/>
      <sz val="10"/>
      <name val="Arial"/>
    </font>
    <font>
      <b/>
      <sz val="10"/>
      <color indexed="9"/>
      <name val="Arial"/>
    </font>
    <font>
      <vertAlign val="superscript"/>
      <sz val="10"/>
      <name val="Arial"/>
      <family val="2"/>
    </font>
    <font>
      <u/>
      <sz val="10"/>
      <color indexed="56"/>
      <name val="Arial"/>
    </font>
    <font>
      <sz val="8"/>
      <name val="Calibri"/>
      <family val="2"/>
    </font>
    <font>
      <sz val="11"/>
      <color theme="1"/>
      <name val="Calibri"/>
      <family val="2"/>
      <scheme val="minor"/>
    </font>
    <font>
      <sz val="10"/>
      <color theme="1"/>
      <name val="Arial Narrow"/>
      <family val="2"/>
    </font>
    <font>
      <sz val="10"/>
      <color theme="0"/>
      <name val="Arial"/>
    </font>
    <font>
      <sz val="11"/>
      <color theme="0"/>
      <name val="Arial"/>
    </font>
    <font>
      <sz val="14"/>
      <color theme="0"/>
      <name val="Arial"/>
    </font>
    <font>
      <sz val="10"/>
      <color theme="1"/>
      <name val="Arial"/>
    </font>
    <font>
      <sz val="11"/>
      <color theme="0"/>
      <name val="Calibri"/>
      <scheme val="minor"/>
    </font>
    <font>
      <sz val="10"/>
      <color theme="0" tint="-0.499984740745262"/>
      <name val="Arial"/>
      <family val="2"/>
    </font>
    <font>
      <sz val="11"/>
      <color theme="0" tint="-0.499984740745262"/>
      <name val="Calibri"/>
      <family val="2"/>
      <scheme val="minor"/>
    </font>
    <font>
      <b/>
      <sz val="11"/>
      <color theme="0" tint="-0.499984740745262"/>
      <name val="Calibri"/>
      <scheme val="minor"/>
    </font>
    <font>
      <b/>
      <sz val="10"/>
      <color theme="0"/>
      <name val="Arial"/>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57">
    <border>
      <left/>
      <right/>
      <top/>
      <bottom/>
      <diagonal/>
    </border>
    <border>
      <left/>
      <right/>
      <top style="medium">
        <color auto="1"/>
      </top>
      <bottom/>
      <diagonal/>
    </border>
    <border>
      <left style="thin">
        <color auto="1"/>
      </left>
      <right style="thin">
        <color auto="1"/>
      </right>
      <top style="medium">
        <color auto="1"/>
      </top>
      <bottom/>
      <diagonal/>
    </border>
    <border>
      <left style="thin">
        <color auto="1"/>
      </left>
      <right style="hair">
        <color auto="1"/>
      </right>
      <top/>
      <bottom/>
      <diagonal/>
    </border>
    <border>
      <left style="hair">
        <color auto="1"/>
      </left>
      <right/>
      <top/>
      <bottom/>
      <diagonal/>
    </border>
    <border>
      <left style="thin">
        <color auto="1"/>
      </left>
      <right style="thin">
        <color auto="1"/>
      </right>
      <top/>
      <bottom/>
      <diagonal/>
    </border>
    <border>
      <left/>
      <right/>
      <top/>
      <bottom style="thin">
        <color auto="1"/>
      </bottom>
      <diagonal/>
    </border>
    <border>
      <left style="thin">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hair">
        <color auto="1"/>
      </left>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thin">
        <color auto="1"/>
      </top>
      <bottom/>
      <diagonal/>
    </border>
    <border>
      <left/>
      <right/>
      <top/>
      <bottom style="medium">
        <color auto="1"/>
      </bottom>
      <diagonal/>
    </border>
    <border>
      <left style="thin">
        <color auto="1"/>
      </left>
      <right style="thin">
        <color auto="1"/>
      </right>
      <top/>
      <bottom style="medium">
        <color auto="1"/>
      </bottom>
      <diagonal/>
    </border>
    <border>
      <left style="thin">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style="thin">
        <color auto="1"/>
      </left>
      <right/>
      <top style="medium">
        <color auto="1"/>
      </top>
      <bottom/>
      <diagonal/>
    </border>
    <border>
      <left/>
      <right style="thin">
        <color auto="1"/>
      </right>
      <top/>
      <bottom/>
      <diagonal/>
    </border>
    <border>
      <left style="thin">
        <color auto="1"/>
      </left>
      <right/>
      <top/>
      <bottom/>
      <diagonal/>
    </border>
    <border>
      <left/>
      <right style="hair">
        <color auto="1"/>
      </right>
      <top/>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style="hair">
        <color auto="1"/>
      </right>
      <top style="hair">
        <color auto="1"/>
      </top>
      <bottom style="thin">
        <color auto="1"/>
      </bottom>
      <diagonal/>
    </border>
    <border>
      <left/>
      <right/>
      <top style="hair">
        <color auto="1"/>
      </top>
      <bottom style="thin">
        <color auto="1"/>
      </bottom>
      <diagonal/>
    </border>
    <border>
      <left style="thin">
        <color auto="1"/>
      </left>
      <right/>
      <top style="hair">
        <color auto="1"/>
      </top>
      <bottom style="medium">
        <color auto="1"/>
      </bottom>
      <diagonal/>
    </border>
    <border>
      <left/>
      <right style="thin">
        <color auto="1"/>
      </right>
      <top style="hair">
        <color auto="1"/>
      </top>
      <bottom style="medium">
        <color auto="1"/>
      </bottom>
      <diagonal/>
    </border>
    <border>
      <left/>
      <right style="hair">
        <color auto="1"/>
      </right>
      <top style="hair">
        <color auto="1"/>
      </top>
      <bottom style="medium">
        <color auto="1"/>
      </bottom>
      <diagonal/>
    </border>
    <border>
      <left/>
      <right/>
      <top style="hair">
        <color auto="1"/>
      </top>
      <bottom style="medium">
        <color auto="1"/>
      </bottom>
      <diagonal/>
    </border>
    <border>
      <left/>
      <right style="thin">
        <color auto="1"/>
      </right>
      <top style="medium">
        <color auto="1"/>
      </top>
      <bottom/>
      <diagonal/>
    </border>
    <border>
      <left/>
      <right style="hair">
        <color auto="1"/>
      </right>
      <top style="medium">
        <color auto="1"/>
      </top>
      <bottom/>
      <diagonal/>
    </border>
    <border>
      <left style="hair">
        <color auto="1"/>
      </left>
      <right/>
      <top style="medium">
        <color auto="1"/>
      </top>
      <bottom/>
      <diagonal/>
    </border>
    <border>
      <left style="thin">
        <color auto="1"/>
      </left>
      <right style="hair">
        <color auto="1"/>
      </right>
      <top style="medium">
        <color auto="1"/>
      </top>
      <bottom/>
      <diagonal/>
    </border>
    <border>
      <left style="thin">
        <color auto="1"/>
      </left>
      <right style="hair">
        <color auto="1"/>
      </right>
      <top style="thin">
        <color auto="1"/>
      </top>
      <bottom/>
      <diagonal/>
    </border>
    <border>
      <left style="hair">
        <color auto="1"/>
      </left>
      <right/>
      <top style="thin">
        <color auto="1"/>
      </top>
      <bottom/>
      <diagonal/>
    </border>
    <border>
      <left style="thin">
        <color auto="1"/>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right/>
      <top/>
      <bottom style="hair">
        <color auto="1"/>
      </bottom>
      <diagonal/>
    </border>
    <border>
      <left style="hair">
        <color auto="1"/>
      </left>
      <right/>
      <top/>
      <bottom style="hair">
        <color auto="1"/>
      </bottom>
      <diagonal/>
    </border>
    <border>
      <left style="thin">
        <color auto="1"/>
      </left>
      <right style="hair">
        <color auto="1"/>
      </right>
      <top/>
      <bottom style="hair">
        <color auto="1"/>
      </bottom>
      <diagonal/>
    </border>
    <border>
      <left/>
      <right style="hair">
        <color auto="1"/>
      </right>
      <top/>
      <bottom style="medium">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9">
    <xf numFmtId="0" fontId="0" fillId="0" borderId="0"/>
    <xf numFmtId="0" fontId="1" fillId="0" borderId="0"/>
    <xf numFmtId="0" fontId="13" fillId="0" borderId="0"/>
    <xf numFmtId="0" fontId="1" fillId="0" borderId="0"/>
    <xf numFmtId="0" fontId="14"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cellStyleXfs>
  <cellXfs count="188">
    <xf numFmtId="0" fontId="0" fillId="0" borderId="0" xfId="0"/>
    <xf numFmtId="0" fontId="15" fillId="0" borderId="0" xfId="1" applyFont="1" applyFill="1"/>
    <xf numFmtId="37" fontId="3" fillId="2" borderId="1" xfId="3" applyNumberFormat="1" applyFont="1" applyFill="1" applyBorder="1" applyAlignment="1">
      <alignment horizontal="left" vertical="center"/>
    </xf>
    <xf numFmtId="37" fontId="3" fillId="2" borderId="2" xfId="3" applyNumberFormat="1" applyFont="1" applyFill="1" applyBorder="1" applyAlignment="1">
      <alignment horizontal="left" vertical="center"/>
    </xf>
    <xf numFmtId="37" fontId="3" fillId="2" borderId="3" xfId="1" applyNumberFormat="1" applyFont="1" applyFill="1" applyBorder="1"/>
    <xf numFmtId="165" fontId="3" fillId="2" borderId="4" xfId="2" applyNumberFormat="1" applyFont="1" applyFill="1" applyBorder="1"/>
    <xf numFmtId="0" fontId="3" fillId="0" borderId="0" xfId="1" applyFont="1" applyFill="1"/>
    <xf numFmtId="37" fontId="3" fillId="2" borderId="0" xfId="3" applyNumberFormat="1" applyFont="1" applyFill="1" applyBorder="1" applyAlignment="1">
      <alignment horizontal="left" vertical="center"/>
    </xf>
    <xf numFmtId="37" fontId="3" fillId="2" borderId="5" xfId="3" applyNumberFormat="1" applyFont="1" applyFill="1" applyBorder="1" applyAlignment="1">
      <alignment horizontal="left" vertical="center"/>
    </xf>
    <xf numFmtId="37" fontId="3" fillId="2" borderId="6" xfId="3" applyNumberFormat="1" applyFont="1" applyFill="1" applyBorder="1" applyAlignment="1">
      <alignment horizontal="left" vertical="center"/>
    </xf>
    <xf numFmtId="37" fontId="3" fillId="2" borderId="7" xfId="3" applyNumberFormat="1" applyFont="1" applyFill="1" applyBorder="1" applyAlignment="1">
      <alignment horizontal="left" vertical="center"/>
    </xf>
    <xf numFmtId="37" fontId="3" fillId="2" borderId="8" xfId="1" applyNumberFormat="1" applyFont="1" applyFill="1" applyBorder="1"/>
    <xf numFmtId="165" fontId="3" fillId="2" borderId="9" xfId="2" applyNumberFormat="1" applyFont="1" applyFill="1" applyBorder="1"/>
    <xf numFmtId="37" fontId="3" fillId="0" borderId="0" xfId="3" applyNumberFormat="1" applyFont="1" applyFill="1" applyBorder="1" applyAlignment="1">
      <alignment horizontal="left" vertical="center"/>
    </xf>
    <xf numFmtId="37" fontId="3" fillId="0" borderId="5" xfId="3" applyNumberFormat="1" applyFont="1" applyFill="1" applyBorder="1" applyAlignment="1">
      <alignment horizontal="left" vertical="center"/>
    </xf>
    <xf numFmtId="37" fontId="3" fillId="0" borderId="3" xfId="1" applyNumberFormat="1" applyFont="1" applyFill="1" applyBorder="1"/>
    <xf numFmtId="165" fontId="3" fillId="0" borderId="4" xfId="2" applyNumberFormat="1" applyFont="1" applyFill="1" applyBorder="1"/>
    <xf numFmtId="37" fontId="3" fillId="0" borderId="10" xfId="3" applyNumberFormat="1" applyFont="1" applyFill="1" applyBorder="1" applyAlignment="1">
      <alignment horizontal="left" vertical="center"/>
    </xf>
    <xf numFmtId="37" fontId="3" fillId="0" borderId="6" xfId="3" applyNumberFormat="1" applyFont="1" applyFill="1" applyBorder="1" applyAlignment="1">
      <alignment horizontal="left" vertical="center"/>
    </xf>
    <xf numFmtId="37" fontId="3" fillId="0" borderId="7" xfId="3" applyNumberFormat="1" applyFont="1" applyFill="1" applyBorder="1" applyAlignment="1">
      <alignment horizontal="left" vertical="center"/>
    </xf>
    <xf numFmtId="37" fontId="3" fillId="0" borderId="8" xfId="1" applyNumberFormat="1" applyFont="1" applyFill="1" applyBorder="1"/>
    <xf numFmtId="165" fontId="3" fillId="0" borderId="9" xfId="2" applyNumberFormat="1" applyFont="1" applyFill="1" applyBorder="1"/>
    <xf numFmtId="37" fontId="3" fillId="2" borderId="10" xfId="3" applyNumberFormat="1" applyFont="1" applyFill="1" applyBorder="1" applyAlignment="1">
      <alignment horizontal="left" vertical="center"/>
    </xf>
    <xf numFmtId="37" fontId="3" fillId="2" borderId="11" xfId="3" applyNumberFormat="1" applyFont="1" applyFill="1" applyBorder="1" applyAlignment="1">
      <alignment horizontal="left" vertical="center"/>
    </xf>
    <xf numFmtId="37" fontId="3" fillId="2" borderId="12" xfId="3" applyNumberFormat="1" applyFont="1" applyFill="1" applyBorder="1" applyAlignment="1">
      <alignment horizontal="left" vertical="center"/>
    </xf>
    <xf numFmtId="37" fontId="3" fillId="2" borderId="13" xfId="3" applyNumberFormat="1" applyFont="1" applyFill="1" applyBorder="1" applyAlignment="1">
      <alignment horizontal="left" vertical="center"/>
    </xf>
    <xf numFmtId="37" fontId="3" fillId="2" borderId="14" xfId="1" applyNumberFormat="1" applyFont="1" applyFill="1" applyBorder="1"/>
    <xf numFmtId="165" fontId="3" fillId="2" borderId="15" xfId="2" applyNumberFormat="1" applyFont="1" applyFill="1" applyBorder="1"/>
    <xf numFmtId="0" fontId="16" fillId="0" borderId="0" xfId="2" applyFont="1"/>
    <xf numFmtId="0" fontId="4" fillId="0" borderId="0" xfId="1" applyFont="1" applyFill="1"/>
    <xf numFmtId="1" fontId="4" fillId="0" borderId="0" xfId="4" applyNumberFormat="1" applyFont="1" applyAlignment="1">
      <alignment wrapText="1"/>
    </xf>
    <xf numFmtId="1" fontId="4" fillId="0" borderId="0" xfId="4" applyNumberFormat="1" applyFont="1" applyBorder="1" applyAlignment="1">
      <alignment wrapText="1"/>
    </xf>
    <xf numFmtId="0" fontId="4" fillId="0" borderId="0" xfId="2" applyFont="1" applyBorder="1"/>
    <xf numFmtId="0" fontId="4" fillId="0" borderId="0" xfId="2" applyFont="1"/>
    <xf numFmtId="0" fontId="17" fillId="0" borderId="0" xfId="2" applyFont="1" applyAlignment="1">
      <alignment horizontal="left"/>
    </xf>
    <xf numFmtId="0" fontId="5" fillId="0" borderId="0" xfId="4" applyFont="1" applyAlignment="1">
      <alignment horizontal="left"/>
    </xf>
    <xf numFmtId="0" fontId="6" fillId="0" borderId="0" xfId="4" applyFont="1" applyAlignment="1">
      <alignment horizontal="left"/>
    </xf>
    <xf numFmtId="0" fontId="5" fillId="0" borderId="0" xfId="4" applyFont="1" applyAlignment="1">
      <alignment horizontal="right" wrapText="1"/>
    </xf>
    <xf numFmtId="0" fontId="7" fillId="0" borderId="0" xfId="2" applyFont="1" applyBorder="1" applyAlignment="1">
      <alignment horizontal="right"/>
    </xf>
    <xf numFmtId="0" fontId="7" fillId="0" borderId="0" xfId="2" applyFont="1" applyAlignment="1">
      <alignment horizontal="left"/>
    </xf>
    <xf numFmtId="0" fontId="2" fillId="0" borderId="12" xfId="4" applyFont="1" applyBorder="1"/>
    <xf numFmtId="1" fontId="4" fillId="0" borderId="12" xfId="4" applyNumberFormat="1" applyFont="1" applyBorder="1" applyAlignment="1">
      <alignment wrapText="1"/>
    </xf>
    <xf numFmtId="1" fontId="3" fillId="0" borderId="12" xfId="4" applyNumberFormat="1" applyFont="1" applyBorder="1" applyAlignment="1">
      <alignment wrapText="1"/>
    </xf>
    <xf numFmtId="0" fontId="3" fillId="0" borderId="0" xfId="2" applyFont="1" applyBorder="1"/>
    <xf numFmtId="0" fontId="3" fillId="0" borderId="0" xfId="2" applyFont="1"/>
    <xf numFmtId="0" fontId="15" fillId="0" borderId="0" xfId="2" applyFont="1" applyFill="1" applyAlignment="1"/>
    <xf numFmtId="0" fontId="3" fillId="0" borderId="0" xfId="2" applyFont="1" applyFill="1" applyAlignment="1"/>
    <xf numFmtId="37" fontId="6" fillId="0" borderId="16" xfId="0" applyNumberFormat="1" applyFont="1" applyBorder="1" applyAlignment="1"/>
    <xf numFmtId="37" fontId="6" fillId="0" borderId="13" xfId="0" applyNumberFormat="1" applyFont="1" applyBorder="1" applyAlignment="1"/>
    <xf numFmtId="1" fontId="6" fillId="0" borderId="17" xfId="3" applyNumberFormat="1" applyFont="1" applyFill="1" applyBorder="1" applyAlignment="1">
      <alignment horizontal="right" wrapText="1"/>
    </xf>
    <xf numFmtId="1" fontId="6" fillId="0" borderId="16" xfId="3" applyNumberFormat="1" applyFont="1" applyFill="1" applyBorder="1" applyAlignment="1">
      <alignment horizontal="right" wrapText="1"/>
    </xf>
    <xf numFmtId="1" fontId="6" fillId="0" borderId="18" xfId="0" applyNumberFormat="1" applyFont="1" applyBorder="1" applyAlignment="1">
      <alignment horizontal="right" wrapText="1"/>
    </xf>
    <xf numFmtId="1" fontId="6" fillId="0" borderId="12" xfId="3" applyNumberFormat="1" applyFont="1" applyFill="1" applyBorder="1" applyAlignment="1">
      <alignment horizontal="right" wrapText="1"/>
    </xf>
    <xf numFmtId="1" fontId="6" fillId="0" borderId="19" xfId="0" applyNumberFormat="1" applyFont="1" applyBorder="1" applyAlignment="1">
      <alignment horizontal="right" wrapText="1"/>
    </xf>
    <xf numFmtId="1" fontId="6" fillId="0" borderId="20" xfId="3" applyNumberFormat="1" applyFont="1" applyFill="1" applyBorder="1" applyAlignment="1">
      <alignment wrapText="1"/>
    </xf>
    <xf numFmtId="1" fontId="6" fillId="0" borderId="21" xfId="3" applyNumberFormat="1" applyFont="1" applyFill="1" applyBorder="1" applyAlignment="1">
      <alignment wrapText="1"/>
    </xf>
    <xf numFmtId="0" fontId="3" fillId="0" borderId="0" xfId="2" quotePrefix="1" applyFont="1" applyFill="1"/>
    <xf numFmtId="0" fontId="3" fillId="0" borderId="0" xfId="2" applyFont="1" applyFill="1"/>
    <xf numFmtId="0" fontId="3" fillId="0" borderId="0" xfId="2" applyFont="1" applyFill="1" applyBorder="1"/>
    <xf numFmtId="0" fontId="3" fillId="0" borderId="0" xfId="1" applyFont="1" applyFill="1" applyBorder="1"/>
    <xf numFmtId="0" fontId="4" fillId="0" borderId="0" xfId="1" applyFont="1"/>
    <xf numFmtId="0" fontId="3" fillId="0" borderId="0" xfId="2" quotePrefix="1" applyFont="1" applyFill="1" applyAlignment="1">
      <alignment horizontal="left"/>
    </xf>
    <xf numFmtId="0" fontId="15" fillId="3" borderId="0" xfId="2" applyFont="1" applyFill="1" applyBorder="1"/>
    <xf numFmtId="0" fontId="18" fillId="0" borderId="0" xfId="2" applyFont="1"/>
    <xf numFmtId="0" fontId="3" fillId="0" borderId="0" xfId="1" applyFont="1"/>
    <xf numFmtId="0" fontId="4" fillId="3" borderId="0" xfId="2" applyFont="1" applyFill="1" applyBorder="1"/>
    <xf numFmtId="0" fontId="4" fillId="3" borderId="0" xfId="1" applyFont="1" applyFill="1" applyBorder="1"/>
    <xf numFmtId="164" fontId="3" fillId="2" borderId="22" xfId="2" applyNumberFormat="1" applyFont="1" applyFill="1" applyBorder="1" applyAlignment="1">
      <alignment horizontal="right"/>
    </xf>
    <xf numFmtId="165" fontId="3" fillId="2" borderId="23" xfId="2" applyNumberFormat="1" applyFont="1" applyFill="1" applyBorder="1" applyAlignment="1">
      <alignment horizontal="right"/>
    </xf>
    <xf numFmtId="164" fontId="3" fillId="2" borderId="24" xfId="2" applyNumberFormat="1" applyFont="1" applyFill="1" applyBorder="1" applyAlignment="1">
      <alignment horizontal="right"/>
    </xf>
    <xf numFmtId="165" fontId="3" fillId="2" borderId="25" xfId="2" applyNumberFormat="1" applyFont="1" applyFill="1" applyBorder="1" applyAlignment="1">
      <alignment horizontal="right"/>
    </xf>
    <xf numFmtId="164" fontId="3" fillId="2" borderId="0" xfId="2" applyNumberFormat="1" applyFont="1" applyFill="1" applyBorder="1" applyAlignment="1">
      <alignment horizontal="right"/>
    </xf>
    <xf numFmtId="164" fontId="3" fillId="2" borderId="4" xfId="2" applyNumberFormat="1" applyFont="1" applyFill="1" applyBorder="1" applyAlignment="1">
      <alignment horizontal="right"/>
    </xf>
    <xf numFmtId="165" fontId="3" fillId="2" borderId="0" xfId="2" applyNumberFormat="1" applyFont="1" applyFill="1" applyBorder="1" applyAlignment="1">
      <alignment horizontal="right"/>
    </xf>
    <xf numFmtId="164" fontId="3" fillId="2" borderId="26" xfId="2" applyNumberFormat="1" applyFont="1" applyFill="1" applyBorder="1" applyAlignment="1">
      <alignment horizontal="right"/>
    </xf>
    <xf numFmtId="165" fontId="3" fillId="2" borderId="27" xfId="2" applyNumberFormat="1" applyFont="1" applyFill="1" applyBorder="1" applyAlignment="1">
      <alignment horizontal="right"/>
    </xf>
    <xf numFmtId="165" fontId="3" fillId="2" borderId="28" xfId="2" applyNumberFormat="1" applyFont="1" applyFill="1" applyBorder="1" applyAlignment="1">
      <alignment horizontal="right"/>
    </xf>
    <xf numFmtId="164" fontId="3" fillId="2" borderId="29" xfId="2" applyNumberFormat="1" applyFont="1" applyFill="1" applyBorder="1" applyAlignment="1">
      <alignment horizontal="right"/>
    </xf>
    <xf numFmtId="164" fontId="3" fillId="2" borderId="9" xfId="2" applyNumberFormat="1" applyFont="1" applyFill="1" applyBorder="1" applyAlignment="1">
      <alignment horizontal="right"/>
    </xf>
    <xf numFmtId="165" fontId="3" fillId="2" borderId="29" xfId="2" applyNumberFormat="1" applyFont="1" applyFill="1" applyBorder="1" applyAlignment="1">
      <alignment horizontal="right"/>
    </xf>
    <xf numFmtId="164" fontId="3" fillId="0" borderId="24" xfId="2" applyNumberFormat="1" applyFont="1" applyFill="1" applyBorder="1" applyAlignment="1">
      <alignment horizontal="right"/>
    </xf>
    <xf numFmtId="165" fontId="3" fillId="0" borderId="23" xfId="2" applyNumberFormat="1" applyFont="1" applyFill="1" applyBorder="1" applyAlignment="1">
      <alignment horizontal="right"/>
    </xf>
    <xf numFmtId="165" fontId="3" fillId="0" borderId="25" xfId="2" applyNumberFormat="1" applyFont="1" applyFill="1" applyBorder="1" applyAlignment="1">
      <alignment horizontal="right"/>
    </xf>
    <xf numFmtId="164" fontId="3" fillId="0" borderId="0" xfId="2" applyNumberFormat="1" applyFont="1" applyFill="1" applyBorder="1" applyAlignment="1">
      <alignment horizontal="right"/>
    </xf>
    <xf numFmtId="164" fontId="3" fillId="0" borderId="4" xfId="2" applyNumberFormat="1" applyFont="1" applyFill="1" applyBorder="1" applyAlignment="1">
      <alignment horizontal="right"/>
    </xf>
    <xf numFmtId="165" fontId="3" fillId="0" borderId="0" xfId="2" applyNumberFormat="1" applyFont="1" applyFill="1" applyBorder="1" applyAlignment="1">
      <alignment horizontal="right"/>
    </xf>
    <xf numFmtId="164" fontId="3" fillId="0" borderId="26" xfId="2" applyNumberFormat="1" applyFont="1" applyFill="1" applyBorder="1" applyAlignment="1">
      <alignment horizontal="right"/>
    </xf>
    <xf numFmtId="165" fontId="3" fillId="0" borderId="27" xfId="2" applyNumberFormat="1" applyFont="1" applyFill="1" applyBorder="1" applyAlignment="1">
      <alignment horizontal="right"/>
    </xf>
    <xf numFmtId="165" fontId="3" fillId="0" borderId="28" xfId="2" applyNumberFormat="1" applyFont="1" applyFill="1" applyBorder="1" applyAlignment="1">
      <alignment horizontal="right"/>
    </xf>
    <xf numFmtId="164" fontId="3" fillId="0" borderId="29" xfId="2" applyNumberFormat="1" applyFont="1" applyFill="1" applyBorder="1" applyAlignment="1">
      <alignment horizontal="right"/>
    </xf>
    <xf numFmtId="164" fontId="3" fillId="0" borderId="9" xfId="2" applyNumberFormat="1" applyFont="1" applyFill="1" applyBorder="1" applyAlignment="1">
      <alignment horizontal="right"/>
    </xf>
    <xf numFmtId="165" fontId="3" fillId="0" borderId="29" xfId="2" applyNumberFormat="1" applyFont="1" applyFill="1" applyBorder="1" applyAlignment="1">
      <alignment horizontal="right"/>
    </xf>
    <xf numFmtId="164" fontId="3" fillId="2" borderId="30" xfId="2" applyNumberFormat="1" applyFont="1" applyFill="1" applyBorder="1" applyAlignment="1">
      <alignment horizontal="right"/>
    </xf>
    <xf numFmtId="165" fontId="3" fillId="2" borderId="31" xfId="2" applyNumberFormat="1" applyFont="1" applyFill="1" applyBorder="1" applyAlignment="1">
      <alignment horizontal="right"/>
    </xf>
    <xf numFmtId="165" fontId="3" fillId="2" borderId="32" xfId="2" applyNumberFormat="1" applyFont="1" applyFill="1" applyBorder="1" applyAlignment="1">
      <alignment horizontal="right"/>
    </xf>
    <xf numFmtId="164" fontId="3" fillId="2" borderId="33" xfId="2" applyNumberFormat="1" applyFont="1" applyFill="1" applyBorder="1" applyAlignment="1">
      <alignment horizontal="right"/>
    </xf>
    <xf numFmtId="164" fontId="3" fillId="2" borderId="15" xfId="2" applyNumberFormat="1" applyFont="1" applyFill="1" applyBorder="1" applyAlignment="1">
      <alignment horizontal="right"/>
    </xf>
    <xf numFmtId="165" fontId="3" fillId="2" borderId="33" xfId="2" applyNumberFormat="1" applyFont="1" applyFill="1" applyBorder="1" applyAlignment="1">
      <alignment horizontal="right"/>
    </xf>
    <xf numFmtId="164" fontId="3" fillId="2" borderId="0" xfId="2" quotePrefix="1" applyNumberFormat="1" applyFont="1" applyFill="1" applyBorder="1" applyAlignment="1">
      <alignment horizontal="right"/>
    </xf>
    <xf numFmtId="164" fontId="3" fillId="2" borderId="4" xfId="2" quotePrefix="1" applyNumberFormat="1" applyFont="1" applyFill="1" applyBorder="1" applyAlignment="1">
      <alignment horizontal="right"/>
    </xf>
    <xf numFmtId="164" fontId="3" fillId="2" borderId="29" xfId="2" quotePrefix="1" applyNumberFormat="1" applyFont="1" applyFill="1" applyBorder="1" applyAlignment="1">
      <alignment horizontal="right"/>
    </xf>
    <xf numFmtId="164" fontId="3" fillId="0" borderId="24" xfId="2" quotePrefix="1" applyNumberFormat="1" applyFont="1" applyFill="1" applyBorder="1" applyAlignment="1">
      <alignment horizontal="right"/>
    </xf>
    <xf numFmtId="164" fontId="3" fillId="0" borderId="0" xfId="2" quotePrefix="1" applyNumberFormat="1" applyFont="1" applyFill="1" applyBorder="1" applyAlignment="1">
      <alignment horizontal="right"/>
    </xf>
    <xf numFmtId="164" fontId="3" fillId="0" borderId="29" xfId="2" quotePrefix="1" applyNumberFormat="1" applyFont="1" applyFill="1" applyBorder="1" applyAlignment="1">
      <alignment horizontal="right"/>
    </xf>
    <xf numFmtId="164" fontId="3" fillId="0" borderId="4" xfId="2" quotePrefix="1" applyNumberFormat="1" applyFont="1" applyFill="1" applyBorder="1" applyAlignment="1">
      <alignment horizontal="right"/>
    </xf>
    <xf numFmtId="164" fontId="3" fillId="0" borderId="9" xfId="2" quotePrefix="1" applyNumberFormat="1" applyFont="1" applyFill="1" applyBorder="1" applyAlignment="1">
      <alignment horizontal="right"/>
    </xf>
    <xf numFmtId="164" fontId="3" fillId="2" borderId="24" xfId="2" quotePrefix="1" applyNumberFormat="1" applyFont="1" applyFill="1" applyBorder="1" applyAlignment="1">
      <alignment horizontal="right"/>
    </xf>
    <xf numFmtId="164" fontId="3" fillId="2" borderId="26" xfId="2" quotePrefix="1" applyNumberFormat="1" applyFont="1" applyFill="1" applyBorder="1" applyAlignment="1">
      <alignment horizontal="right"/>
    </xf>
    <xf numFmtId="164" fontId="3" fillId="0" borderId="26" xfId="2" quotePrefix="1" applyNumberFormat="1" applyFont="1" applyFill="1" applyBorder="1" applyAlignment="1">
      <alignment horizontal="right"/>
    </xf>
    <xf numFmtId="164" fontId="3" fillId="2" borderId="22" xfId="2" quotePrefix="1" applyNumberFormat="1" applyFont="1" applyFill="1" applyBorder="1" applyAlignment="1">
      <alignment horizontal="right"/>
    </xf>
    <xf numFmtId="0" fontId="19" fillId="0" borderId="0" xfId="0" applyFont="1" applyAlignment="1">
      <alignment horizontal="right"/>
    </xf>
    <xf numFmtId="0" fontId="6" fillId="0" borderId="12" xfId="4" applyFont="1" applyBorder="1"/>
    <xf numFmtId="1" fontId="6" fillId="0" borderId="18" xfId="3" applyNumberFormat="1" applyFont="1" applyFill="1" applyBorder="1" applyAlignment="1">
      <alignment horizontal="right" wrapText="1"/>
    </xf>
    <xf numFmtId="1" fontId="6" fillId="0" borderId="19" xfId="3" applyNumberFormat="1" applyFont="1" applyFill="1" applyBorder="1" applyAlignment="1">
      <alignment horizontal="right" wrapText="1"/>
    </xf>
    <xf numFmtId="165" fontId="3" fillId="2" borderId="34" xfId="2" applyNumberFormat="1" applyFont="1" applyFill="1" applyBorder="1" applyAlignment="1">
      <alignment horizontal="right"/>
    </xf>
    <xf numFmtId="165" fontId="3" fillId="2" borderId="35" xfId="2" applyNumberFormat="1" applyFont="1" applyFill="1" applyBorder="1" applyAlignment="1">
      <alignment horizontal="right"/>
    </xf>
    <xf numFmtId="164" fontId="3" fillId="2" borderId="1" xfId="2" quotePrefix="1" applyNumberFormat="1" applyFont="1" applyFill="1" applyBorder="1" applyAlignment="1">
      <alignment horizontal="right"/>
    </xf>
    <xf numFmtId="164" fontId="3" fillId="2" borderId="1" xfId="2" applyNumberFormat="1" applyFont="1" applyFill="1" applyBorder="1" applyAlignment="1">
      <alignment horizontal="right"/>
    </xf>
    <xf numFmtId="165" fontId="3" fillId="2" borderId="1" xfId="2" applyNumberFormat="1" applyFont="1" applyFill="1" applyBorder="1" applyAlignment="1">
      <alignment horizontal="right"/>
    </xf>
    <xf numFmtId="37" fontId="3" fillId="2" borderId="37" xfId="1" applyNumberFormat="1" applyFont="1" applyFill="1" applyBorder="1" applyAlignment="1">
      <alignment horizontal="right"/>
    </xf>
    <xf numFmtId="165" fontId="3" fillId="2" borderId="36" xfId="2" applyNumberFormat="1" applyFont="1" applyFill="1" applyBorder="1" applyAlignment="1">
      <alignment horizontal="right"/>
    </xf>
    <xf numFmtId="37" fontId="3" fillId="2" borderId="3" xfId="1" applyNumberFormat="1" applyFont="1" applyFill="1" applyBorder="1" applyAlignment="1">
      <alignment horizontal="right"/>
    </xf>
    <xf numFmtId="165" fontId="3" fillId="2" borderId="4" xfId="2" applyNumberFormat="1" applyFont="1" applyFill="1" applyBorder="1" applyAlignment="1">
      <alignment horizontal="right"/>
    </xf>
    <xf numFmtId="37" fontId="3" fillId="2" borderId="8" xfId="1" applyNumberFormat="1" applyFont="1" applyFill="1" applyBorder="1" applyAlignment="1">
      <alignment horizontal="right"/>
    </xf>
    <xf numFmtId="165" fontId="3" fillId="2" borderId="9" xfId="2" applyNumberFormat="1" applyFont="1" applyFill="1" applyBorder="1" applyAlignment="1">
      <alignment horizontal="right"/>
    </xf>
    <xf numFmtId="37" fontId="3" fillId="0" borderId="3" xfId="1" applyNumberFormat="1" applyFont="1" applyFill="1" applyBorder="1" applyAlignment="1">
      <alignment horizontal="right"/>
    </xf>
    <xf numFmtId="165" fontId="3" fillId="0" borderId="4" xfId="2" applyNumberFormat="1" applyFont="1" applyFill="1" applyBorder="1" applyAlignment="1">
      <alignment horizontal="right"/>
    </xf>
    <xf numFmtId="37" fontId="3" fillId="0" borderId="8" xfId="1" applyNumberFormat="1" applyFont="1" applyFill="1" applyBorder="1" applyAlignment="1">
      <alignment horizontal="right"/>
    </xf>
    <xf numFmtId="165" fontId="3" fillId="0" borderId="9" xfId="2" applyNumberFormat="1" applyFont="1" applyFill="1" applyBorder="1" applyAlignment="1">
      <alignment horizontal="right"/>
    </xf>
    <xf numFmtId="37" fontId="3" fillId="2" borderId="38" xfId="1" applyNumberFormat="1" applyFont="1" applyFill="1" applyBorder="1" applyAlignment="1">
      <alignment horizontal="right"/>
    </xf>
    <xf numFmtId="165" fontId="3" fillId="2" borderId="39" xfId="2" applyNumberFormat="1" applyFont="1" applyFill="1" applyBorder="1" applyAlignment="1">
      <alignment horizontal="right"/>
    </xf>
    <xf numFmtId="164" fontId="3" fillId="2" borderId="40" xfId="2" applyNumberFormat="1" applyFont="1" applyFill="1" applyBorder="1" applyAlignment="1">
      <alignment horizontal="right"/>
    </xf>
    <xf numFmtId="165" fontId="3" fillId="2" borderId="41" xfId="2" applyNumberFormat="1" applyFont="1" applyFill="1" applyBorder="1" applyAlignment="1">
      <alignment horizontal="right"/>
    </xf>
    <xf numFmtId="165" fontId="3" fillId="2" borderId="42" xfId="2" applyNumberFormat="1" applyFont="1" applyFill="1" applyBorder="1" applyAlignment="1">
      <alignment horizontal="right"/>
    </xf>
    <xf numFmtId="164" fontId="3" fillId="2" borderId="43" xfId="2" applyNumberFormat="1" applyFont="1" applyFill="1" applyBorder="1" applyAlignment="1">
      <alignment horizontal="right"/>
    </xf>
    <xf numFmtId="164" fontId="3" fillId="2" borderId="44" xfId="2" applyNumberFormat="1" applyFont="1" applyFill="1" applyBorder="1" applyAlignment="1">
      <alignment horizontal="right"/>
    </xf>
    <xf numFmtId="165" fontId="3" fillId="2" borderId="43" xfId="2" applyNumberFormat="1" applyFont="1" applyFill="1" applyBorder="1" applyAlignment="1">
      <alignment horizontal="right"/>
    </xf>
    <xf numFmtId="37" fontId="3" fillId="2" borderId="45" xfId="1" applyNumberFormat="1" applyFont="1" applyFill="1" applyBorder="1" applyAlignment="1">
      <alignment horizontal="right"/>
    </xf>
    <xf numFmtId="165" fontId="3" fillId="2" borderId="44" xfId="2" applyNumberFormat="1" applyFont="1" applyFill="1" applyBorder="1" applyAlignment="1">
      <alignment horizontal="right"/>
    </xf>
    <xf numFmtId="164" fontId="3" fillId="2" borderId="17" xfId="2" applyNumberFormat="1" applyFont="1" applyFill="1" applyBorder="1" applyAlignment="1">
      <alignment horizontal="right"/>
    </xf>
    <xf numFmtId="165" fontId="3" fillId="2" borderId="16" xfId="2" applyNumberFormat="1" applyFont="1" applyFill="1" applyBorder="1" applyAlignment="1">
      <alignment horizontal="right"/>
    </xf>
    <xf numFmtId="165" fontId="3" fillId="2" borderId="46" xfId="2" applyNumberFormat="1" applyFont="1" applyFill="1" applyBorder="1" applyAlignment="1">
      <alignment horizontal="right"/>
    </xf>
    <xf numFmtId="164" fontId="3" fillId="2" borderId="12" xfId="2" applyNumberFormat="1" applyFont="1" applyFill="1" applyBorder="1" applyAlignment="1">
      <alignment horizontal="right"/>
    </xf>
    <xf numFmtId="164" fontId="3" fillId="2" borderId="12" xfId="2" quotePrefix="1" applyNumberFormat="1" applyFont="1" applyFill="1" applyBorder="1" applyAlignment="1">
      <alignment horizontal="right"/>
    </xf>
    <xf numFmtId="164" fontId="3" fillId="2" borderId="21" xfId="2" applyNumberFormat="1" applyFont="1" applyFill="1" applyBorder="1" applyAlignment="1">
      <alignment horizontal="right"/>
    </xf>
    <xf numFmtId="165" fontId="3" fillId="2" borderId="12" xfId="2" applyNumberFormat="1" applyFont="1" applyFill="1" applyBorder="1" applyAlignment="1">
      <alignment horizontal="right"/>
    </xf>
    <xf numFmtId="37" fontId="3" fillId="2" borderId="20" xfId="1" applyNumberFormat="1" applyFont="1" applyFill="1" applyBorder="1" applyAlignment="1">
      <alignment horizontal="right"/>
    </xf>
    <xf numFmtId="165" fontId="3" fillId="2" borderId="21" xfId="2" applyNumberFormat="1" applyFont="1" applyFill="1" applyBorder="1" applyAlignment="1">
      <alignment horizontal="right"/>
    </xf>
    <xf numFmtId="164" fontId="3" fillId="2" borderId="43" xfId="2" quotePrefix="1" applyNumberFormat="1" applyFont="1" applyFill="1" applyBorder="1" applyAlignment="1">
      <alignment horizontal="right"/>
    </xf>
    <xf numFmtId="164" fontId="3" fillId="2" borderId="40" xfId="2" quotePrefix="1" applyNumberFormat="1" applyFont="1" applyFill="1" applyBorder="1" applyAlignment="1">
      <alignment horizontal="right"/>
    </xf>
    <xf numFmtId="164" fontId="3" fillId="2" borderId="36" xfId="2" quotePrefix="1" applyNumberFormat="1" applyFont="1" applyFill="1" applyBorder="1" applyAlignment="1">
      <alignment horizontal="right"/>
    </xf>
    <xf numFmtId="0" fontId="7" fillId="0" borderId="0" xfId="2" applyFont="1" applyBorder="1" applyAlignment="1">
      <alignment horizontal="left"/>
    </xf>
    <xf numFmtId="0" fontId="20" fillId="0" borderId="0" xfId="1" applyFont="1" applyFill="1"/>
    <xf numFmtId="37" fontId="3" fillId="2" borderId="14" xfId="1" applyNumberFormat="1" applyFont="1" applyFill="1" applyBorder="1" applyAlignment="1">
      <alignment horizontal="right"/>
    </xf>
    <xf numFmtId="165" fontId="3" fillId="2" borderId="15" xfId="2" applyNumberFormat="1" applyFont="1" applyFill="1" applyBorder="1" applyAlignment="1">
      <alignment horizontal="right"/>
    </xf>
    <xf numFmtId="0" fontId="15" fillId="3" borderId="0" xfId="1" applyFont="1" applyFill="1" applyBorder="1"/>
    <xf numFmtId="0" fontId="16" fillId="0" borderId="0" xfId="1" applyFont="1"/>
    <xf numFmtId="0" fontId="16" fillId="0" borderId="0" xfId="2" applyFont="1" applyBorder="1"/>
    <xf numFmtId="0" fontId="16" fillId="0" borderId="0" xfId="1" applyFont="1" applyBorder="1"/>
    <xf numFmtId="0" fontId="19" fillId="0" borderId="0" xfId="0" applyFont="1"/>
    <xf numFmtId="0" fontId="22" fillId="0" borderId="0" xfId="0" applyFont="1" applyAlignment="1">
      <alignment horizontal="right" wrapText="1"/>
    </xf>
    <xf numFmtId="1" fontId="6" fillId="0" borderId="47" xfId="3" applyNumberFormat="1" applyFont="1" applyFill="1" applyBorder="1" applyAlignment="1">
      <alignment horizontal="center" wrapText="1"/>
    </xf>
    <xf numFmtId="1" fontId="6" fillId="0" borderId="48" xfId="3" applyNumberFormat="1" applyFont="1" applyFill="1" applyBorder="1" applyAlignment="1">
      <alignment horizontal="center" wrapText="1"/>
    </xf>
    <xf numFmtId="1" fontId="6" fillId="0" borderId="49" xfId="3" applyNumberFormat="1" applyFont="1" applyFill="1" applyBorder="1" applyAlignment="1">
      <alignment horizontal="center" wrapText="1"/>
    </xf>
    <xf numFmtId="1" fontId="6" fillId="0" borderId="50" xfId="3" applyNumberFormat="1" applyFont="1" applyFill="1" applyBorder="1" applyAlignment="1">
      <alignment horizontal="center" wrapText="1"/>
    </xf>
    <xf numFmtId="1" fontId="6" fillId="0" borderId="37" xfId="3" applyNumberFormat="1" applyFont="1" applyFill="1" applyBorder="1" applyAlignment="1">
      <alignment horizontal="center" wrapText="1"/>
    </xf>
    <xf numFmtId="1" fontId="6" fillId="0" borderId="3" xfId="3" applyNumberFormat="1" applyFont="1" applyFill="1" applyBorder="1" applyAlignment="1">
      <alignment horizontal="center" wrapText="1"/>
    </xf>
    <xf numFmtId="1" fontId="6" fillId="0" borderId="36" xfId="3" applyNumberFormat="1" applyFont="1" applyFill="1" applyBorder="1" applyAlignment="1">
      <alignment horizontal="center" wrapText="1"/>
    </xf>
    <xf numFmtId="1" fontId="6" fillId="0" borderId="4" xfId="3" applyNumberFormat="1" applyFont="1" applyFill="1" applyBorder="1" applyAlignment="1">
      <alignment horizontal="center" wrapText="1"/>
    </xf>
    <xf numFmtId="0" fontId="21" fillId="0" borderId="0" xfId="0" applyFont="1" applyAlignment="1">
      <alignment horizontal="center" wrapText="1"/>
    </xf>
    <xf numFmtId="37" fontId="2" fillId="0" borderId="1" xfId="1" applyNumberFormat="1" applyFont="1" applyFill="1" applyBorder="1" applyAlignment="1">
      <alignment horizontal="center" vertical="center" textRotation="90"/>
    </xf>
    <xf numFmtId="37" fontId="2" fillId="0" borderId="0" xfId="1" applyNumberFormat="1" applyFont="1" applyFill="1" applyBorder="1" applyAlignment="1">
      <alignment horizontal="center" vertical="center" textRotation="90"/>
    </xf>
    <xf numFmtId="37" fontId="2" fillId="0" borderId="12" xfId="1" applyNumberFormat="1" applyFont="1" applyFill="1" applyBorder="1" applyAlignment="1">
      <alignment horizontal="center" vertical="center" textRotation="90"/>
    </xf>
    <xf numFmtId="0" fontId="6" fillId="0" borderId="0" xfId="3" applyFont="1" applyFill="1" applyBorder="1" applyAlignment="1">
      <alignment horizontal="left"/>
    </xf>
    <xf numFmtId="0" fontId="6" fillId="0" borderId="12" xfId="3" applyFont="1" applyFill="1" applyBorder="1" applyAlignment="1">
      <alignment horizontal="left"/>
    </xf>
    <xf numFmtId="37" fontId="6" fillId="0" borderId="34" xfId="0" applyNumberFormat="1" applyFont="1" applyBorder="1" applyAlignment="1">
      <alignment horizontal="left"/>
    </xf>
    <xf numFmtId="37" fontId="6" fillId="0" borderId="23" xfId="0" applyNumberFormat="1" applyFont="1" applyBorder="1" applyAlignment="1">
      <alignment horizontal="left"/>
    </xf>
    <xf numFmtId="37" fontId="6" fillId="0" borderId="2" xfId="0" applyNumberFormat="1" applyFont="1" applyBorder="1" applyAlignment="1">
      <alignment horizontal="center"/>
    </xf>
    <xf numFmtId="37" fontId="6" fillId="0" borderId="5" xfId="0" applyNumberFormat="1" applyFont="1" applyBorder="1" applyAlignment="1">
      <alignment horizontal="center"/>
    </xf>
    <xf numFmtId="1" fontId="6" fillId="0" borderId="22" xfId="3" applyNumberFormat="1" applyFont="1" applyFill="1" applyBorder="1" applyAlignment="1">
      <alignment horizontal="center" vertical="center" wrapText="1"/>
    </xf>
    <xf numFmtId="1" fontId="6" fillId="0" borderId="34" xfId="3" applyNumberFormat="1" applyFont="1" applyFill="1" applyBorder="1" applyAlignment="1">
      <alignment horizontal="center" vertical="center" wrapText="1"/>
    </xf>
    <xf numFmtId="1" fontId="6" fillId="0" borderId="55" xfId="3" applyNumberFormat="1" applyFont="1" applyFill="1" applyBorder="1" applyAlignment="1">
      <alignment horizontal="center" vertical="center" wrapText="1"/>
    </xf>
    <xf numFmtId="1" fontId="6" fillId="0" borderId="56" xfId="3" applyNumberFormat="1" applyFont="1" applyFill="1" applyBorder="1" applyAlignment="1">
      <alignment horizontal="center" vertical="center" wrapText="1"/>
    </xf>
    <xf numFmtId="1" fontId="6" fillId="0" borderId="51" xfId="3" applyNumberFormat="1" applyFont="1" applyFill="1" applyBorder="1" applyAlignment="1">
      <alignment horizontal="center" wrapText="1"/>
    </xf>
    <xf numFmtId="1" fontId="6" fillId="0" borderId="52" xfId="3" applyNumberFormat="1" applyFont="1" applyFill="1" applyBorder="1" applyAlignment="1">
      <alignment horizontal="center" vertical="center"/>
    </xf>
    <xf numFmtId="1" fontId="6" fillId="0" borderId="53" xfId="3" applyNumberFormat="1" applyFont="1" applyFill="1" applyBorder="1" applyAlignment="1">
      <alignment horizontal="center" vertical="center"/>
    </xf>
    <xf numFmtId="1" fontId="6" fillId="0" borderId="54" xfId="3" applyNumberFormat="1" applyFont="1" applyFill="1" applyBorder="1" applyAlignment="1">
      <alignment horizontal="center" vertical="center"/>
    </xf>
    <xf numFmtId="1" fontId="23" fillId="0" borderId="4" xfId="3" applyNumberFormat="1" applyFont="1" applyFill="1" applyBorder="1" applyAlignment="1">
      <alignment horizontal="center" wrapText="1"/>
    </xf>
  </cellXfs>
  <cellStyles count="9">
    <cellStyle name="Followed Hyperlink" xfId="6" builtinId="9" hidden="1"/>
    <cellStyle name="Followed Hyperlink" xfId="8" builtinId="9" hidden="1"/>
    <cellStyle name="Hyperlink" xfId="5" builtinId="8" hidden="1"/>
    <cellStyle name="Hyperlink" xfId="7" builtinId="8" hidden="1"/>
    <cellStyle name="Normal" xfId="0" builtinId="0"/>
    <cellStyle name="Normal 2 2" xfId="1"/>
    <cellStyle name="Normal 3" xfId="2"/>
    <cellStyle name="Normal 6" xfId="3"/>
    <cellStyle name="Normal 9"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9" enableFormatConditionsCalculation="0">
    <pageSetUpPr fitToPage="1"/>
  </sheetPr>
  <dimension ref="A1:AR56"/>
  <sheetViews>
    <sheetView showGridLines="0" tabSelected="1"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44"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44" s="39" customFormat="1" ht="15" customHeight="1">
      <c r="A2" s="34"/>
      <c r="B2" s="35" t="str">
        <f>CONCATENATE("Number and percentage of public school students with disabilities receiving ",LOWER(A7), " by gender and race/ethnicity, for state: School Year 2011-12")</f>
        <v>Number and percentage of public school students with disabilities receiving disciplinary actions by gender and race/ethnicity, for state: School Year 2011-12</v>
      </c>
      <c r="C2" s="35"/>
      <c r="D2" s="35"/>
      <c r="E2" s="37"/>
      <c r="F2" s="37"/>
      <c r="G2" s="37"/>
      <c r="H2" s="37"/>
      <c r="I2" s="37"/>
      <c r="J2" s="37"/>
      <c r="K2" s="37"/>
      <c r="L2" s="37"/>
      <c r="M2" s="37"/>
      <c r="N2" s="37"/>
      <c r="O2" s="37"/>
      <c r="P2" s="37"/>
      <c r="Q2" s="37"/>
      <c r="R2" s="37"/>
      <c r="S2" s="37"/>
      <c r="T2" s="37"/>
      <c r="U2" s="38"/>
      <c r="V2" s="38"/>
      <c r="W2" s="37"/>
      <c r="X2" s="37"/>
      <c r="Y2" s="151"/>
    </row>
    <row r="3" spans="1:44" s="33" customFormat="1" ht="15" customHeight="1" thickBot="1">
      <c r="A3" s="28"/>
      <c r="B3" s="40"/>
      <c r="C3" s="40"/>
      <c r="D3" s="40"/>
      <c r="E3" s="41"/>
      <c r="F3" s="41"/>
      <c r="G3" s="41"/>
      <c r="H3" s="41"/>
      <c r="I3" s="41"/>
      <c r="J3" s="41"/>
      <c r="K3" s="41"/>
      <c r="L3" s="41"/>
      <c r="M3" s="41"/>
      <c r="N3" s="41"/>
      <c r="O3" s="41"/>
      <c r="P3" s="41"/>
      <c r="Q3" s="41"/>
      <c r="R3" s="41"/>
      <c r="S3" s="41"/>
      <c r="T3" s="41"/>
      <c r="U3" s="41"/>
      <c r="V3" s="41"/>
      <c r="W3" s="41"/>
      <c r="X3" s="41"/>
      <c r="Y3" s="41"/>
      <c r="Z3" s="32"/>
      <c r="AA3" s="41"/>
      <c r="AB3" s="41"/>
    </row>
    <row r="4" spans="1:44" s="46" customFormat="1" ht="25" customHeight="1">
      <c r="A4" s="45"/>
      <c r="B4" s="173"/>
      <c r="C4" s="175" t="s">
        <v>17</v>
      </c>
      <c r="D4" s="177" t="s">
        <v>0</v>
      </c>
      <c r="E4" s="179" t="s">
        <v>46</v>
      </c>
      <c r="F4" s="180"/>
      <c r="G4" s="179" t="s">
        <v>19</v>
      </c>
      <c r="H4" s="180"/>
      <c r="I4" s="179" t="s">
        <v>47</v>
      </c>
      <c r="J4" s="180"/>
      <c r="K4" s="184" t="s">
        <v>48</v>
      </c>
      <c r="L4" s="185"/>
      <c r="M4" s="185"/>
      <c r="N4" s="185"/>
      <c r="O4" s="185"/>
      <c r="P4" s="185"/>
      <c r="Q4" s="185"/>
      <c r="R4" s="185"/>
      <c r="S4" s="185"/>
      <c r="T4" s="185"/>
      <c r="U4" s="185"/>
      <c r="V4" s="185"/>
      <c r="W4" s="185"/>
      <c r="X4" s="186"/>
      <c r="Y4" s="179" t="s">
        <v>49</v>
      </c>
      <c r="Z4" s="180"/>
      <c r="AA4" s="165" t="s">
        <v>23</v>
      </c>
      <c r="AB4" s="167" t="s">
        <v>24</v>
      </c>
      <c r="AC4" s="169"/>
      <c r="AD4" s="169"/>
      <c r="AE4" s="169"/>
      <c r="AF4" s="169"/>
      <c r="AG4" s="160"/>
    </row>
    <row r="5" spans="1:44" s="46" customFormat="1" ht="25" customHeight="1">
      <c r="A5" s="45"/>
      <c r="B5" s="173"/>
      <c r="C5" s="176"/>
      <c r="D5" s="178"/>
      <c r="E5" s="181"/>
      <c r="F5" s="182"/>
      <c r="G5" s="181"/>
      <c r="H5" s="182"/>
      <c r="I5" s="181"/>
      <c r="J5" s="182"/>
      <c r="K5" s="161" t="s">
        <v>25</v>
      </c>
      <c r="L5" s="162"/>
      <c r="M5" s="163" t="s">
        <v>26</v>
      </c>
      <c r="N5" s="162"/>
      <c r="O5" s="164" t="s">
        <v>27</v>
      </c>
      <c r="P5" s="162"/>
      <c r="Q5" s="164" t="s">
        <v>28</v>
      </c>
      <c r="R5" s="162"/>
      <c r="S5" s="164" t="s">
        <v>29</v>
      </c>
      <c r="T5" s="162"/>
      <c r="U5" s="164" t="s">
        <v>30</v>
      </c>
      <c r="V5" s="162"/>
      <c r="W5" s="164" t="s">
        <v>31</v>
      </c>
      <c r="X5" s="183"/>
      <c r="Y5" s="181"/>
      <c r="Z5" s="182"/>
      <c r="AA5" s="166"/>
      <c r="AB5" s="168"/>
      <c r="AC5" s="169"/>
      <c r="AD5" s="169"/>
      <c r="AE5" s="169"/>
      <c r="AF5" s="169"/>
      <c r="AG5" s="160"/>
    </row>
    <row r="6" spans="1:44" s="46" customFormat="1" ht="15" customHeight="1" thickBot="1">
      <c r="A6" s="45"/>
      <c r="B6" s="174"/>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c r="AC6" s="169"/>
      <c r="AD6" s="169"/>
      <c r="AE6" s="169"/>
      <c r="AF6" s="169"/>
      <c r="AG6" s="160"/>
      <c r="AH6"/>
      <c r="AI6"/>
      <c r="AJ6"/>
      <c r="AK6"/>
      <c r="AL6"/>
      <c r="AM6"/>
      <c r="AN6"/>
      <c r="AO6"/>
      <c r="AP6"/>
      <c r="AQ6"/>
      <c r="AR6"/>
    </row>
    <row r="7" spans="1:44" s="6" customFormat="1" ht="15" customHeight="1">
      <c r="A7" s="1" t="s">
        <v>1</v>
      </c>
      <c r="B7" s="170" t="s">
        <v>16</v>
      </c>
      <c r="C7" s="2"/>
      <c r="D7" s="3" t="s">
        <v>2</v>
      </c>
      <c r="E7" s="67">
        <v>123</v>
      </c>
      <c r="F7" s="68">
        <v>65.775401069518693</v>
      </c>
      <c r="G7" s="109" t="s">
        <v>40</v>
      </c>
      <c r="H7" s="68">
        <v>1.0695187165775399</v>
      </c>
      <c r="I7" s="67">
        <v>121</v>
      </c>
      <c r="J7" s="68">
        <v>64.705882352941202</v>
      </c>
      <c r="K7" s="69">
        <v>0</v>
      </c>
      <c r="L7" s="70">
        <v>0</v>
      </c>
      <c r="M7" s="98" t="s">
        <v>40</v>
      </c>
      <c r="N7" s="70">
        <v>1.0928961748633901</v>
      </c>
      <c r="O7" s="98" t="s">
        <v>40</v>
      </c>
      <c r="P7" s="70">
        <v>1.0928961748633901</v>
      </c>
      <c r="Q7" s="71">
        <v>71</v>
      </c>
      <c r="R7" s="70">
        <v>38.797814207650298</v>
      </c>
      <c r="S7" s="71">
        <v>44</v>
      </c>
      <c r="T7" s="70">
        <v>24.043715846994498</v>
      </c>
      <c r="U7" s="71">
        <v>0</v>
      </c>
      <c r="V7" s="70">
        <v>0</v>
      </c>
      <c r="W7" s="99" t="s">
        <v>40</v>
      </c>
      <c r="X7" s="68">
        <v>1.0928961748633901</v>
      </c>
      <c r="Y7" s="109" t="s">
        <v>40</v>
      </c>
      <c r="Z7" s="73">
        <v>1.0695187165775399</v>
      </c>
      <c r="AA7" s="121">
        <v>3702</v>
      </c>
      <c r="AB7" s="122">
        <v>99.891950297136702</v>
      </c>
      <c r="AC7" s="152"/>
      <c r="AD7" s="152"/>
      <c r="AE7" s="152"/>
      <c r="AF7" s="152"/>
    </row>
    <row r="8" spans="1:44" s="6" customFormat="1" ht="15" customHeight="1">
      <c r="A8" s="1" t="s">
        <v>1</v>
      </c>
      <c r="B8" s="171" t="s">
        <v>16</v>
      </c>
      <c r="C8" s="7" t="s">
        <v>3</v>
      </c>
      <c r="D8" s="8" t="s">
        <v>4</v>
      </c>
      <c r="E8" s="106">
        <v>64</v>
      </c>
      <c r="F8" s="68">
        <v>34.224598930481299</v>
      </c>
      <c r="G8" s="106" t="s">
        <v>40</v>
      </c>
      <c r="H8" s="68">
        <v>1.0695187165775399</v>
      </c>
      <c r="I8" s="106">
        <v>62</v>
      </c>
      <c r="J8" s="68">
        <v>33.155080213903702</v>
      </c>
      <c r="K8" s="69">
        <v>0</v>
      </c>
      <c r="L8" s="70">
        <v>0</v>
      </c>
      <c r="M8" s="71">
        <v>0</v>
      </c>
      <c r="N8" s="70">
        <v>0</v>
      </c>
      <c r="O8" s="71">
        <v>0</v>
      </c>
      <c r="P8" s="70">
        <v>0</v>
      </c>
      <c r="Q8" s="71">
        <v>48</v>
      </c>
      <c r="R8" s="70">
        <v>26.229508196721302</v>
      </c>
      <c r="S8" s="71">
        <v>9</v>
      </c>
      <c r="T8" s="70">
        <v>4.9180327868852496</v>
      </c>
      <c r="U8" s="71">
        <v>0</v>
      </c>
      <c r="V8" s="70">
        <v>0</v>
      </c>
      <c r="W8" s="72">
        <v>5</v>
      </c>
      <c r="X8" s="68">
        <v>2.7322404371584699</v>
      </c>
      <c r="Y8" s="106" t="s">
        <v>40</v>
      </c>
      <c r="Z8" s="73">
        <v>1.0695187165775399</v>
      </c>
      <c r="AA8" s="121">
        <v>3702</v>
      </c>
      <c r="AB8" s="122">
        <v>99.891950297136702</v>
      </c>
      <c r="AC8" s="152"/>
      <c r="AD8" s="152"/>
      <c r="AE8" s="152"/>
      <c r="AF8" s="152"/>
    </row>
    <row r="9" spans="1:44" s="6" customFormat="1" ht="15" customHeight="1">
      <c r="A9" s="1" t="s">
        <v>1</v>
      </c>
      <c r="B9" s="171" t="s">
        <v>16</v>
      </c>
      <c r="C9" s="9"/>
      <c r="D9" s="10" t="s">
        <v>5</v>
      </c>
      <c r="E9" s="74">
        <v>187</v>
      </c>
      <c r="F9" s="75">
        <v>100</v>
      </c>
      <c r="G9" s="74">
        <v>4</v>
      </c>
      <c r="H9" s="75">
        <v>2.1390374331550799</v>
      </c>
      <c r="I9" s="74">
        <v>183</v>
      </c>
      <c r="J9" s="75">
        <v>97.860962566844904</v>
      </c>
      <c r="K9" s="74">
        <v>0</v>
      </c>
      <c r="L9" s="76">
        <v>0</v>
      </c>
      <c r="M9" s="100" t="s">
        <v>40</v>
      </c>
      <c r="N9" s="76">
        <v>1.0928961748633901</v>
      </c>
      <c r="O9" s="100" t="s">
        <v>40</v>
      </c>
      <c r="P9" s="76">
        <v>1.0928961748633901</v>
      </c>
      <c r="Q9" s="77">
        <v>119</v>
      </c>
      <c r="R9" s="76">
        <v>65.027322404371603</v>
      </c>
      <c r="S9" s="77">
        <v>53</v>
      </c>
      <c r="T9" s="76">
        <v>28.9617486338798</v>
      </c>
      <c r="U9" s="77">
        <v>0</v>
      </c>
      <c r="V9" s="76">
        <v>0</v>
      </c>
      <c r="W9" s="78">
        <v>7</v>
      </c>
      <c r="X9" s="75">
        <v>3.8251366120218599</v>
      </c>
      <c r="Y9" s="74">
        <v>4</v>
      </c>
      <c r="Z9" s="79">
        <v>2.1390374331550799</v>
      </c>
      <c r="AA9" s="123">
        <v>3702</v>
      </c>
      <c r="AB9" s="124">
        <v>99.891950297136702</v>
      </c>
      <c r="AC9" s="152"/>
      <c r="AD9" s="152"/>
      <c r="AE9" s="152"/>
      <c r="AF9" s="152"/>
    </row>
    <row r="10" spans="1:44" s="6" customFormat="1" ht="15" customHeight="1">
      <c r="A10" s="1" t="s">
        <v>1</v>
      </c>
      <c r="B10" s="171" t="s">
        <v>16</v>
      </c>
      <c r="C10" s="13"/>
      <c r="D10" s="14" t="s">
        <v>2</v>
      </c>
      <c r="E10" s="80">
        <v>15327</v>
      </c>
      <c r="F10" s="81">
        <v>75.276263444820998</v>
      </c>
      <c r="G10" s="80">
        <v>846</v>
      </c>
      <c r="H10" s="81">
        <v>4.1550022101075603</v>
      </c>
      <c r="I10" s="80">
        <v>14481</v>
      </c>
      <c r="J10" s="81">
        <v>71.121261234713401</v>
      </c>
      <c r="K10" s="80">
        <v>23</v>
      </c>
      <c r="L10" s="82">
        <v>0.119251309171981</v>
      </c>
      <c r="M10" s="83">
        <v>21</v>
      </c>
      <c r="N10" s="82">
        <v>0.108881630113548</v>
      </c>
      <c r="O10" s="83">
        <v>412</v>
      </c>
      <c r="P10" s="82">
        <v>2.13615388603723</v>
      </c>
      <c r="Q10" s="83">
        <v>4094</v>
      </c>
      <c r="R10" s="82">
        <v>21.2267330326126</v>
      </c>
      <c r="S10" s="83">
        <v>9234</v>
      </c>
      <c r="T10" s="82">
        <v>47.876808212785797</v>
      </c>
      <c r="U10" s="102" t="s">
        <v>40</v>
      </c>
      <c r="V10" s="82">
        <v>1.03696790584331E-2</v>
      </c>
      <c r="W10" s="84">
        <v>695</v>
      </c>
      <c r="X10" s="81">
        <v>3.6034634728055202</v>
      </c>
      <c r="Y10" s="80">
        <v>184</v>
      </c>
      <c r="Z10" s="85">
        <v>0.90368842394774296</v>
      </c>
      <c r="AA10" s="125">
        <v>3702</v>
      </c>
      <c r="AB10" s="126">
        <v>99.891950297136702</v>
      </c>
      <c r="AC10" s="152"/>
      <c r="AD10" s="152"/>
      <c r="AE10" s="152"/>
      <c r="AF10" s="152"/>
    </row>
    <row r="11" spans="1:44" s="6" customFormat="1" ht="15" customHeight="1">
      <c r="A11" s="1" t="s">
        <v>1</v>
      </c>
      <c r="B11" s="171" t="s">
        <v>16</v>
      </c>
      <c r="C11" s="13" t="s">
        <v>6</v>
      </c>
      <c r="D11" s="17" t="s">
        <v>4</v>
      </c>
      <c r="E11" s="80">
        <v>5034</v>
      </c>
      <c r="F11" s="81">
        <v>24.723736555178998</v>
      </c>
      <c r="G11" s="80">
        <v>228</v>
      </c>
      <c r="H11" s="81">
        <v>1.11978782967438</v>
      </c>
      <c r="I11" s="80">
        <v>4806</v>
      </c>
      <c r="J11" s="81">
        <v>23.603948725504601</v>
      </c>
      <c r="K11" s="80">
        <v>5</v>
      </c>
      <c r="L11" s="82">
        <v>2.5924197646082899E-2</v>
      </c>
      <c r="M11" s="102">
        <v>11</v>
      </c>
      <c r="N11" s="82">
        <v>5.7033234821382298E-2</v>
      </c>
      <c r="O11" s="83">
        <v>150</v>
      </c>
      <c r="P11" s="82">
        <v>0.77772592938248597</v>
      </c>
      <c r="Q11" s="83">
        <v>1712</v>
      </c>
      <c r="R11" s="82">
        <v>8.8764452740187707</v>
      </c>
      <c r="S11" s="83">
        <v>2702</v>
      </c>
      <c r="T11" s="82">
        <v>14.0094364079432</v>
      </c>
      <c r="U11" s="102" t="s">
        <v>40</v>
      </c>
      <c r="V11" s="82">
        <v>1.03696790584331E-2</v>
      </c>
      <c r="W11" s="84">
        <v>224</v>
      </c>
      <c r="X11" s="81">
        <v>1.1614040545445099</v>
      </c>
      <c r="Y11" s="80">
        <v>54</v>
      </c>
      <c r="Z11" s="85">
        <v>0.26521290702814199</v>
      </c>
      <c r="AA11" s="125">
        <v>3702</v>
      </c>
      <c r="AB11" s="126">
        <v>99.891950297136702</v>
      </c>
      <c r="AC11" s="152"/>
      <c r="AD11" s="152"/>
      <c r="AE11" s="152"/>
      <c r="AF11" s="152"/>
    </row>
    <row r="12" spans="1:44" s="6" customFormat="1" ht="15" customHeight="1">
      <c r="A12" s="1" t="s">
        <v>1</v>
      </c>
      <c r="B12" s="171" t="s">
        <v>16</v>
      </c>
      <c r="C12" s="18"/>
      <c r="D12" s="19" t="s">
        <v>5</v>
      </c>
      <c r="E12" s="86">
        <v>20361</v>
      </c>
      <c r="F12" s="87">
        <v>100</v>
      </c>
      <c r="G12" s="86">
        <v>1074</v>
      </c>
      <c r="H12" s="87">
        <v>5.2747900397819398</v>
      </c>
      <c r="I12" s="86">
        <v>19287</v>
      </c>
      <c r="J12" s="87">
        <v>94.725209960218095</v>
      </c>
      <c r="K12" s="86">
        <v>28</v>
      </c>
      <c r="L12" s="88">
        <v>0.14517550681806399</v>
      </c>
      <c r="M12" s="89">
        <v>32</v>
      </c>
      <c r="N12" s="88">
        <v>0.16591486493492999</v>
      </c>
      <c r="O12" s="89">
        <v>562</v>
      </c>
      <c r="P12" s="88">
        <v>2.9138798154197101</v>
      </c>
      <c r="Q12" s="89">
        <v>5806</v>
      </c>
      <c r="R12" s="88">
        <v>30.103178306631399</v>
      </c>
      <c r="S12" s="89">
        <v>11936</v>
      </c>
      <c r="T12" s="88">
        <v>61.886244620729002</v>
      </c>
      <c r="U12" s="89">
        <v>4</v>
      </c>
      <c r="V12" s="88">
        <v>2.0739358116866301E-2</v>
      </c>
      <c r="W12" s="90">
        <v>919</v>
      </c>
      <c r="X12" s="87">
        <v>4.7648675273500301</v>
      </c>
      <c r="Y12" s="86">
        <v>238</v>
      </c>
      <c r="Z12" s="91">
        <v>1.16890133097589</v>
      </c>
      <c r="AA12" s="127">
        <v>3702</v>
      </c>
      <c r="AB12" s="128">
        <v>99.891950297136702</v>
      </c>
      <c r="AC12" s="152"/>
      <c r="AD12" s="152"/>
      <c r="AE12" s="152"/>
      <c r="AF12" s="152"/>
    </row>
    <row r="13" spans="1:44" s="6" customFormat="1" ht="15" customHeight="1">
      <c r="A13" s="1" t="s">
        <v>1</v>
      </c>
      <c r="B13" s="171" t="s">
        <v>16</v>
      </c>
      <c r="C13" s="7"/>
      <c r="D13" s="8" t="s">
        <v>2</v>
      </c>
      <c r="E13" s="69">
        <v>13556</v>
      </c>
      <c r="F13" s="68">
        <v>76.700237637207195</v>
      </c>
      <c r="G13" s="69">
        <v>624</v>
      </c>
      <c r="H13" s="68">
        <v>3.5306099354984699</v>
      </c>
      <c r="I13" s="69">
        <v>12932</v>
      </c>
      <c r="J13" s="68">
        <v>73.169627701708706</v>
      </c>
      <c r="K13" s="69">
        <v>16</v>
      </c>
      <c r="L13" s="70">
        <v>9.4663353449295898E-2</v>
      </c>
      <c r="M13" s="71">
        <v>29</v>
      </c>
      <c r="N13" s="70">
        <v>0.171577328126849</v>
      </c>
      <c r="O13" s="71">
        <v>447</v>
      </c>
      <c r="P13" s="70">
        <v>2.6446574369897098</v>
      </c>
      <c r="Q13" s="71">
        <v>4248</v>
      </c>
      <c r="R13" s="70">
        <v>25.1331203407881</v>
      </c>
      <c r="S13" s="71">
        <v>7517</v>
      </c>
      <c r="T13" s="70">
        <v>44.474026742397299</v>
      </c>
      <c r="U13" s="71">
        <v>6</v>
      </c>
      <c r="V13" s="70">
        <v>3.5498757543485998E-2</v>
      </c>
      <c r="W13" s="72">
        <v>669</v>
      </c>
      <c r="X13" s="68">
        <v>3.95811146609869</v>
      </c>
      <c r="Y13" s="69">
        <v>162</v>
      </c>
      <c r="Z13" s="73">
        <v>0.91660065633133403</v>
      </c>
      <c r="AA13" s="121">
        <v>3702</v>
      </c>
      <c r="AB13" s="122">
        <v>99.891950297136702</v>
      </c>
      <c r="AC13" s="152"/>
      <c r="AD13" s="152"/>
      <c r="AE13" s="152"/>
      <c r="AF13" s="152"/>
    </row>
    <row r="14" spans="1:44" s="6" customFormat="1" ht="15" customHeight="1">
      <c r="A14" s="1" t="s">
        <v>1</v>
      </c>
      <c r="B14" s="171" t="s">
        <v>16</v>
      </c>
      <c r="C14" s="7" t="s">
        <v>7</v>
      </c>
      <c r="D14" s="22" t="s">
        <v>4</v>
      </c>
      <c r="E14" s="69">
        <v>4118</v>
      </c>
      <c r="F14" s="68">
        <v>23.299762362792801</v>
      </c>
      <c r="G14" s="69">
        <v>148</v>
      </c>
      <c r="H14" s="68">
        <v>0.83738825393232996</v>
      </c>
      <c r="I14" s="69">
        <v>3970</v>
      </c>
      <c r="J14" s="68">
        <v>22.462374108860502</v>
      </c>
      <c r="K14" s="69">
        <v>13</v>
      </c>
      <c r="L14" s="70">
        <v>7.6913974677552996E-2</v>
      </c>
      <c r="M14" s="71">
        <v>14</v>
      </c>
      <c r="N14" s="70">
        <v>8.2830434268133996E-2</v>
      </c>
      <c r="O14" s="71">
        <v>164</v>
      </c>
      <c r="P14" s="70">
        <v>0.970299372855283</v>
      </c>
      <c r="Q14" s="71">
        <v>1618</v>
      </c>
      <c r="R14" s="70">
        <v>9.5728316175600501</v>
      </c>
      <c r="S14" s="71">
        <v>1946</v>
      </c>
      <c r="T14" s="70">
        <v>11.513430363270601</v>
      </c>
      <c r="U14" s="98" t="s">
        <v>40</v>
      </c>
      <c r="V14" s="70">
        <v>1.1832919181161999E-2</v>
      </c>
      <c r="W14" s="72">
        <v>213</v>
      </c>
      <c r="X14" s="68">
        <v>1.2602058927937501</v>
      </c>
      <c r="Y14" s="69">
        <v>55</v>
      </c>
      <c r="Z14" s="73">
        <v>0.31119158085323101</v>
      </c>
      <c r="AA14" s="121">
        <v>3702</v>
      </c>
      <c r="AB14" s="122">
        <v>99.891950297136702</v>
      </c>
      <c r="AC14" s="152"/>
      <c r="AD14" s="152"/>
      <c r="AE14" s="152"/>
      <c r="AF14" s="152"/>
    </row>
    <row r="15" spans="1:44" s="6" customFormat="1" ht="15" customHeight="1">
      <c r="A15" s="1" t="s">
        <v>1</v>
      </c>
      <c r="B15" s="171" t="s">
        <v>16</v>
      </c>
      <c r="C15" s="9"/>
      <c r="D15" s="10" t="s">
        <v>5</v>
      </c>
      <c r="E15" s="74">
        <v>17674</v>
      </c>
      <c r="F15" s="75">
        <v>100</v>
      </c>
      <c r="G15" s="74">
        <v>772</v>
      </c>
      <c r="H15" s="75">
        <v>4.3679981894308</v>
      </c>
      <c r="I15" s="74">
        <v>16902</v>
      </c>
      <c r="J15" s="75">
        <v>95.632001810569193</v>
      </c>
      <c r="K15" s="74">
        <v>29</v>
      </c>
      <c r="L15" s="76">
        <v>0.171577328126849</v>
      </c>
      <c r="M15" s="77">
        <v>43</v>
      </c>
      <c r="N15" s="76">
        <v>0.25440776239498297</v>
      </c>
      <c r="O15" s="77">
        <v>611</v>
      </c>
      <c r="P15" s="76">
        <v>3.61495680984499</v>
      </c>
      <c r="Q15" s="77">
        <v>5866</v>
      </c>
      <c r="R15" s="76">
        <v>34.705951958348102</v>
      </c>
      <c r="S15" s="77">
        <v>9463</v>
      </c>
      <c r="T15" s="76">
        <v>55.987457105668</v>
      </c>
      <c r="U15" s="77">
        <v>8</v>
      </c>
      <c r="V15" s="76">
        <v>4.7331676724647997E-2</v>
      </c>
      <c r="W15" s="78">
        <v>882</v>
      </c>
      <c r="X15" s="75">
        <v>5.2183173588924401</v>
      </c>
      <c r="Y15" s="74">
        <v>217</v>
      </c>
      <c r="Z15" s="79">
        <v>1.22779223718456</v>
      </c>
      <c r="AA15" s="123">
        <v>3702</v>
      </c>
      <c r="AB15" s="124">
        <v>99.891950297136702</v>
      </c>
      <c r="AC15" s="152"/>
      <c r="AD15" s="152"/>
      <c r="AE15" s="152"/>
      <c r="AF15" s="152"/>
    </row>
    <row r="16" spans="1:44" s="6" customFormat="1" ht="15" customHeight="1">
      <c r="A16" s="1" t="s">
        <v>1</v>
      </c>
      <c r="B16" s="171" t="s">
        <v>16</v>
      </c>
      <c r="C16" s="13"/>
      <c r="D16" s="14" t="s">
        <v>2</v>
      </c>
      <c r="E16" s="80">
        <v>12055</v>
      </c>
      <c r="F16" s="81">
        <v>80.147596569377001</v>
      </c>
      <c r="G16" s="80">
        <v>451</v>
      </c>
      <c r="H16" s="81">
        <v>2.9984708463533001</v>
      </c>
      <c r="I16" s="80">
        <v>11604</v>
      </c>
      <c r="J16" s="81">
        <v>77.149125723023701</v>
      </c>
      <c r="K16" s="80">
        <v>13</v>
      </c>
      <c r="L16" s="82">
        <v>8.9717046238785403E-2</v>
      </c>
      <c r="M16" s="83">
        <v>15</v>
      </c>
      <c r="N16" s="82">
        <v>0.10351966873706001</v>
      </c>
      <c r="O16" s="83">
        <v>379</v>
      </c>
      <c r="P16" s="82">
        <v>2.6155969634230498</v>
      </c>
      <c r="Q16" s="83">
        <v>5091</v>
      </c>
      <c r="R16" s="82">
        <v>35.134575569358198</v>
      </c>
      <c r="S16" s="83">
        <v>5429</v>
      </c>
      <c r="T16" s="82">
        <v>37.4672187715666</v>
      </c>
      <c r="U16" s="102" t="s">
        <v>40</v>
      </c>
      <c r="V16" s="82">
        <v>1.38026224982747E-2</v>
      </c>
      <c r="W16" s="84">
        <v>675</v>
      </c>
      <c r="X16" s="81">
        <v>4.6583850931677002</v>
      </c>
      <c r="Y16" s="80">
        <v>157</v>
      </c>
      <c r="Z16" s="85">
        <v>1.0438135762249801</v>
      </c>
      <c r="AA16" s="125">
        <v>3702</v>
      </c>
      <c r="AB16" s="126">
        <v>99.891950297136702</v>
      </c>
      <c r="AC16" s="152"/>
      <c r="AD16" s="152"/>
      <c r="AE16" s="152"/>
      <c r="AF16" s="152"/>
    </row>
    <row r="17" spans="1:32" s="6" customFormat="1" ht="15" customHeight="1">
      <c r="A17" s="1" t="s">
        <v>1</v>
      </c>
      <c r="B17" s="171" t="s">
        <v>16</v>
      </c>
      <c r="C17" s="13" t="s">
        <v>8</v>
      </c>
      <c r="D17" s="17" t="s">
        <v>4</v>
      </c>
      <c r="E17" s="80">
        <v>2986</v>
      </c>
      <c r="F17" s="81">
        <v>19.852403430622999</v>
      </c>
      <c r="G17" s="101">
        <v>100</v>
      </c>
      <c r="H17" s="81">
        <v>0.66484941160827105</v>
      </c>
      <c r="I17" s="80">
        <v>2886</v>
      </c>
      <c r="J17" s="81">
        <v>19.187554019014701</v>
      </c>
      <c r="K17" s="101" t="s">
        <v>40</v>
      </c>
      <c r="L17" s="82">
        <v>1.38026224982747E-2</v>
      </c>
      <c r="M17" s="83">
        <v>4</v>
      </c>
      <c r="N17" s="82">
        <v>2.7605244996549299E-2</v>
      </c>
      <c r="O17" s="83">
        <v>83</v>
      </c>
      <c r="P17" s="82">
        <v>0.57280883367839897</v>
      </c>
      <c r="Q17" s="83">
        <v>1607</v>
      </c>
      <c r="R17" s="82">
        <v>11.0904071773637</v>
      </c>
      <c r="S17" s="83">
        <v>1010</v>
      </c>
      <c r="T17" s="82">
        <v>6.9703243616287098</v>
      </c>
      <c r="U17" s="83">
        <v>0</v>
      </c>
      <c r="V17" s="82">
        <v>0</v>
      </c>
      <c r="W17" s="84">
        <v>180</v>
      </c>
      <c r="X17" s="81">
        <v>1.24223602484472</v>
      </c>
      <c r="Y17" s="80">
        <v>29</v>
      </c>
      <c r="Z17" s="85">
        <v>0.19280632936639899</v>
      </c>
      <c r="AA17" s="125">
        <v>3702</v>
      </c>
      <c r="AB17" s="126">
        <v>99.891950297136702</v>
      </c>
      <c r="AC17" s="152"/>
      <c r="AD17" s="152"/>
      <c r="AE17" s="152"/>
      <c r="AF17" s="152"/>
    </row>
    <row r="18" spans="1:32" s="6" customFormat="1" ht="15" customHeight="1">
      <c r="A18" s="1" t="s">
        <v>1</v>
      </c>
      <c r="B18" s="171" t="s">
        <v>16</v>
      </c>
      <c r="C18" s="18"/>
      <c r="D18" s="19" t="s">
        <v>5</v>
      </c>
      <c r="E18" s="86">
        <v>15041</v>
      </c>
      <c r="F18" s="87">
        <v>100</v>
      </c>
      <c r="G18" s="86">
        <v>551</v>
      </c>
      <c r="H18" s="87">
        <v>3.66332025796157</v>
      </c>
      <c r="I18" s="86">
        <v>14490</v>
      </c>
      <c r="J18" s="87">
        <v>96.336679742038399</v>
      </c>
      <c r="K18" s="86">
        <v>15</v>
      </c>
      <c r="L18" s="88">
        <v>0.10351966873706001</v>
      </c>
      <c r="M18" s="89">
        <v>19</v>
      </c>
      <c r="N18" s="88">
        <v>0.13112491373360899</v>
      </c>
      <c r="O18" s="89">
        <v>462</v>
      </c>
      <c r="P18" s="88">
        <v>3.1884057971014501</v>
      </c>
      <c r="Q18" s="89">
        <v>6698</v>
      </c>
      <c r="R18" s="88">
        <v>46.224982746721899</v>
      </c>
      <c r="S18" s="89">
        <v>6439</v>
      </c>
      <c r="T18" s="88">
        <v>44.437543133195298</v>
      </c>
      <c r="U18" s="103" t="s">
        <v>40</v>
      </c>
      <c r="V18" s="88">
        <v>1.38026224982747E-2</v>
      </c>
      <c r="W18" s="90">
        <v>855</v>
      </c>
      <c r="X18" s="87">
        <v>5.9006211180124204</v>
      </c>
      <c r="Y18" s="86">
        <v>186</v>
      </c>
      <c r="Z18" s="91">
        <v>1.23661990559138</v>
      </c>
      <c r="AA18" s="127">
        <v>3702</v>
      </c>
      <c r="AB18" s="128">
        <v>99.891950297136702</v>
      </c>
      <c r="AC18" s="152"/>
      <c r="AD18" s="152"/>
      <c r="AE18" s="152"/>
      <c r="AF18" s="152"/>
    </row>
    <row r="19" spans="1:32" s="6" customFormat="1" ht="15" customHeight="1">
      <c r="A19" s="1" t="s">
        <v>1</v>
      </c>
      <c r="B19" s="171" t="s">
        <v>16</v>
      </c>
      <c r="C19" s="7"/>
      <c r="D19" s="8" t="s">
        <v>2</v>
      </c>
      <c r="E19" s="69">
        <v>25591</v>
      </c>
      <c r="F19" s="68">
        <v>78.279089685550005</v>
      </c>
      <c r="G19" s="69">
        <v>1071</v>
      </c>
      <c r="H19" s="68">
        <v>3.2760308332313701</v>
      </c>
      <c r="I19" s="69">
        <v>24520</v>
      </c>
      <c r="J19" s="68">
        <v>75.003058852318603</v>
      </c>
      <c r="K19" s="69">
        <v>28</v>
      </c>
      <c r="L19" s="70">
        <v>8.9248717049692394E-2</v>
      </c>
      <c r="M19" s="71">
        <v>44</v>
      </c>
      <c r="N19" s="70">
        <v>0.140247983935231</v>
      </c>
      <c r="O19" s="71">
        <v>827</v>
      </c>
      <c r="P19" s="70">
        <v>2.6360246071462701</v>
      </c>
      <c r="Q19" s="71">
        <v>9318</v>
      </c>
      <c r="R19" s="70">
        <v>29.700698052465501</v>
      </c>
      <c r="S19" s="71">
        <v>12951</v>
      </c>
      <c r="T19" s="70">
        <v>41.280719089663101</v>
      </c>
      <c r="U19" s="71">
        <v>8</v>
      </c>
      <c r="V19" s="70">
        <v>2.5499633442769301E-2</v>
      </c>
      <c r="W19" s="72">
        <v>1344</v>
      </c>
      <c r="X19" s="68">
        <v>4.2839384183852403</v>
      </c>
      <c r="Y19" s="69">
        <v>318</v>
      </c>
      <c r="Z19" s="73">
        <v>0.97271503731799802</v>
      </c>
      <c r="AA19" s="121">
        <v>3702</v>
      </c>
      <c r="AB19" s="122">
        <v>99.891950297136702</v>
      </c>
      <c r="AC19" s="152"/>
      <c r="AD19" s="152"/>
      <c r="AE19" s="152"/>
      <c r="AF19" s="152"/>
    </row>
    <row r="20" spans="1:32" s="6" customFormat="1" ht="15" customHeight="1">
      <c r="A20" s="1" t="s">
        <v>1</v>
      </c>
      <c r="B20" s="171" t="s">
        <v>16</v>
      </c>
      <c r="C20" s="7" t="s">
        <v>9</v>
      </c>
      <c r="D20" s="22" t="s">
        <v>4</v>
      </c>
      <c r="E20" s="69">
        <v>7101</v>
      </c>
      <c r="F20" s="68">
        <v>21.720910314449998</v>
      </c>
      <c r="G20" s="69">
        <v>248</v>
      </c>
      <c r="H20" s="68">
        <v>0.75859537501529395</v>
      </c>
      <c r="I20" s="69">
        <v>6853</v>
      </c>
      <c r="J20" s="68">
        <v>20.962314939434702</v>
      </c>
      <c r="K20" s="69">
        <v>14</v>
      </c>
      <c r="L20" s="70">
        <v>4.4624358524846197E-2</v>
      </c>
      <c r="M20" s="71">
        <v>18</v>
      </c>
      <c r="N20" s="70">
        <v>5.7374175246230799E-2</v>
      </c>
      <c r="O20" s="71">
        <v>245</v>
      </c>
      <c r="P20" s="70">
        <v>0.78092627418480898</v>
      </c>
      <c r="Q20" s="71">
        <v>3228</v>
      </c>
      <c r="R20" s="70">
        <v>10.2891020941574</v>
      </c>
      <c r="S20" s="71">
        <v>2956</v>
      </c>
      <c r="T20" s="70">
        <v>9.4221145571032405</v>
      </c>
      <c r="U20" s="98" t="s">
        <v>40</v>
      </c>
      <c r="V20" s="70">
        <v>6.3749083606923097E-3</v>
      </c>
      <c r="W20" s="72">
        <v>390</v>
      </c>
      <c r="X20" s="68">
        <v>1.2431071303350001</v>
      </c>
      <c r="Y20" s="69">
        <v>85</v>
      </c>
      <c r="Z20" s="73">
        <v>0.26000244708185499</v>
      </c>
      <c r="AA20" s="121">
        <v>3702</v>
      </c>
      <c r="AB20" s="122">
        <v>99.891950297136702</v>
      </c>
      <c r="AC20" s="152"/>
      <c r="AD20" s="152"/>
      <c r="AE20" s="152"/>
      <c r="AF20" s="152"/>
    </row>
    <row r="21" spans="1:32" s="6" customFormat="1" ht="15" customHeight="1">
      <c r="A21" s="1" t="s">
        <v>1</v>
      </c>
      <c r="B21" s="171" t="s">
        <v>16</v>
      </c>
      <c r="C21" s="9"/>
      <c r="D21" s="10" t="s">
        <v>5</v>
      </c>
      <c r="E21" s="74">
        <v>32692</v>
      </c>
      <c r="F21" s="75">
        <v>100</v>
      </c>
      <c r="G21" s="74">
        <v>1319</v>
      </c>
      <c r="H21" s="75">
        <v>4.03462620824667</v>
      </c>
      <c r="I21" s="74">
        <v>31373</v>
      </c>
      <c r="J21" s="75">
        <v>95.965373791753294</v>
      </c>
      <c r="K21" s="74">
        <v>42</v>
      </c>
      <c r="L21" s="76">
        <v>0.13387307557453901</v>
      </c>
      <c r="M21" s="77">
        <v>62</v>
      </c>
      <c r="N21" s="76">
        <v>0.197622159181462</v>
      </c>
      <c r="O21" s="77">
        <v>1072</v>
      </c>
      <c r="P21" s="76">
        <v>3.41695088133108</v>
      </c>
      <c r="Q21" s="77">
        <v>12546</v>
      </c>
      <c r="R21" s="76">
        <v>39.989800146622898</v>
      </c>
      <c r="S21" s="77">
        <v>15907</v>
      </c>
      <c r="T21" s="76">
        <v>50.702833646766301</v>
      </c>
      <c r="U21" s="77">
        <v>10</v>
      </c>
      <c r="V21" s="76">
        <v>3.1874541803461602E-2</v>
      </c>
      <c r="W21" s="78">
        <v>1734</v>
      </c>
      <c r="X21" s="75">
        <v>5.5270455487202401</v>
      </c>
      <c r="Y21" s="74">
        <v>403</v>
      </c>
      <c r="Z21" s="79">
        <v>1.2327174843998501</v>
      </c>
      <c r="AA21" s="123">
        <v>3702</v>
      </c>
      <c r="AB21" s="124">
        <v>99.891950297136702</v>
      </c>
      <c r="AC21" s="152"/>
      <c r="AD21" s="152"/>
      <c r="AE21" s="152"/>
      <c r="AF21" s="152"/>
    </row>
    <row r="22" spans="1:32" s="6" customFormat="1" ht="15" customHeight="1">
      <c r="A22" s="1" t="s">
        <v>1</v>
      </c>
      <c r="B22" s="171" t="s">
        <v>16</v>
      </c>
      <c r="C22" s="13"/>
      <c r="D22" s="14" t="s">
        <v>2</v>
      </c>
      <c r="E22" s="80">
        <v>670</v>
      </c>
      <c r="F22" s="81">
        <v>79.572446555819496</v>
      </c>
      <c r="G22" s="80">
        <v>13</v>
      </c>
      <c r="H22" s="81">
        <v>1.54394299287411</v>
      </c>
      <c r="I22" s="80">
        <v>657</v>
      </c>
      <c r="J22" s="81">
        <v>78.028503562945403</v>
      </c>
      <c r="K22" s="101">
        <v>0</v>
      </c>
      <c r="L22" s="82">
        <v>0</v>
      </c>
      <c r="M22" s="102" t="s">
        <v>40</v>
      </c>
      <c r="N22" s="82">
        <v>0.24242424242424199</v>
      </c>
      <c r="O22" s="83">
        <v>8</v>
      </c>
      <c r="P22" s="82">
        <v>0.96969696969696995</v>
      </c>
      <c r="Q22" s="83">
        <v>400</v>
      </c>
      <c r="R22" s="82">
        <v>48.484848484848499</v>
      </c>
      <c r="S22" s="83">
        <v>225</v>
      </c>
      <c r="T22" s="82">
        <v>27.272727272727298</v>
      </c>
      <c r="U22" s="83">
        <v>0</v>
      </c>
      <c r="V22" s="82">
        <v>0</v>
      </c>
      <c r="W22" s="104">
        <v>22</v>
      </c>
      <c r="X22" s="81">
        <v>2.6666666666666701</v>
      </c>
      <c r="Y22" s="101" t="s">
        <v>40</v>
      </c>
      <c r="Z22" s="85">
        <v>0.237529691211401</v>
      </c>
      <c r="AA22" s="125">
        <v>3702</v>
      </c>
      <c r="AB22" s="126">
        <v>99.891950297136702</v>
      </c>
      <c r="AC22" s="152"/>
      <c r="AD22" s="152"/>
      <c r="AE22" s="152"/>
      <c r="AF22" s="152"/>
    </row>
    <row r="23" spans="1:32" s="6" customFormat="1" ht="15" customHeight="1">
      <c r="A23" s="1" t="s">
        <v>1</v>
      </c>
      <c r="B23" s="171" t="s">
        <v>16</v>
      </c>
      <c r="C23" s="13" t="s">
        <v>10</v>
      </c>
      <c r="D23" s="17" t="s">
        <v>4</v>
      </c>
      <c r="E23" s="80">
        <v>172</v>
      </c>
      <c r="F23" s="81">
        <v>20.4275534441805</v>
      </c>
      <c r="G23" s="80">
        <v>4</v>
      </c>
      <c r="H23" s="81">
        <v>0.47505938242280299</v>
      </c>
      <c r="I23" s="80">
        <v>168</v>
      </c>
      <c r="J23" s="81">
        <v>19.952494061757701</v>
      </c>
      <c r="K23" s="80">
        <v>0</v>
      </c>
      <c r="L23" s="82">
        <v>0</v>
      </c>
      <c r="M23" s="83">
        <v>0</v>
      </c>
      <c r="N23" s="82">
        <v>0</v>
      </c>
      <c r="O23" s="83">
        <v>5</v>
      </c>
      <c r="P23" s="82">
        <v>0.60606060606060597</v>
      </c>
      <c r="Q23" s="83">
        <v>121</v>
      </c>
      <c r="R23" s="82">
        <v>14.6666666666667</v>
      </c>
      <c r="S23" s="102">
        <v>38</v>
      </c>
      <c r="T23" s="82">
        <v>4.60606060606061</v>
      </c>
      <c r="U23" s="83">
        <v>0</v>
      </c>
      <c r="V23" s="82">
        <v>0</v>
      </c>
      <c r="W23" s="84">
        <v>4</v>
      </c>
      <c r="X23" s="81">
        <v>0.48484848484848497</v>
      </c>
      <c r="Y23" s="101" t="s">
        <v>40</v>
      </c>
      <c r="Z23" s="85">
        <v>0.237529691211401</v>
      </c>
      <c r="AA23" s="125">
        <v>3702</v>
      </c>
      <c r="AB23" s="126">
        <v>99.891950297136702</v>
      </c>
      <c r="AC23" s="152"/>
      <c r="AD23" s="152"/>
      <c r="AE23" s="152"/>
      <c r="AF23" s="152"/>
    </row>
    <row r="24" spans="1:32" s="6" customFormat="1" ht="15" customHeight="1">
      <c r="A24" s="1" t="s">
        <v>1</v>
      </c>
      <c r="B24" s="171" t="s">
        <v>16</v>
      </c>
      <c r="C24" s="18"/>
      <c r="D24" s="19" t="s">
        <v>5</v>
      </c>
      <c r="E24" s="86">
        <v>842</v>
      </c>
      <c r="F24" s="87">
        <v>100</v>
      </c>
      <c r="G24" s="108">
        <v>17</v>
      </c>
      <c r="H24" s="87">
        <v>2.01900237529691</v>
      </c>
      <c r="I24" s="86">
        <v>825</v>
      </c>
      <c r="J24" s="87">
        <v>97.980997624703093</v>
      </c>
      <c r="K24" s="86">
        <v>0</v>
      </c>
      <c r="L24" s="88">
        <v>0</v>
      </c>
      <c r="M24" s="103" t="s">
        <v>40</v>
      </c>
      <c r="N24" s="88">
        <v>0.24242424242424199</v>
      </c>
      <c r="O24" s="89">
        <v>13</v>
      </c>
      <c r="P24" s="88">
        <v>1.5757575757575799</v>
      </c>
      <c r="Q24" s="89">
        <v>521</v>
      </c>
      <c r="R24" s="88">
        <v>63.151515151515099</v>
      </c>
      <c r="S24" s="89">
        <v>263</v>
      </c>
      <c r="T24" s="88">
        <v>31.8787878787879</v>
      </c>
      <c r="U24" s="89">
        <v>0</v>
      </c>
      <c r="V24" s="88">
        <v>0</v>
      </c>
      <c r="W24" s="105">
        <v>26</v>
      </c>
      <c r="X24" s="87">
        <v>3.15151515151515</v>
      </c>
      <c r="Y24" s="86">
        <v>4</v>
      </c>
      <c r="Z24" s="91">
        <v>0.47505938242280299</v>
      </c>
      <c r="AA24" s="127">
        <v>3702</v>
      </c>
      <c r="AB24" s="128">
        <v>99.891950297136702</v>
      </c>
      <c r="AC24" s="152"/>
      <c r="AD24" s="152"/>
      <c r="AE24" s="152"/>
      <c r="AF24" s="152"/>
    </row>
    <row r="25" spans="1:32" s="6" customFormat="1" ht="15" customHeight="1">
      <c r="A25" s="1" t="s">
        <v>1</v>
      </c>
      <c r="B25" s="171" t="s">
        <v>16</v>
      </c>
      <c r="C25" s="7"/>
      <c r="D25" s="8" t="s">
        <v>2</v>
      </c>
      <c r="E25" s="69">
        <v>280</v>
      </c>
      <c r="F25" s="68">
        <v>87.774294670846402</v>
      </c>
      <c r="G25" s="69">
        <v>26</v>
      </c>
      <c r="H25" s="68">
        <v>8.1504702194357392</v>
      </c>
      <c r="I25" s="69">
        <v>254</v>
      </c>
      <c r="J25" s="68">
        <v>79.623824451410698</v>
      </c>
      <c r="K25" s="69">
        <v>0</v>
      </c>
      <c r="L25" s="70">
        <v>0</v>
      </c>
      <c r="M25" s="71">
        <v>0</v>
      </c>
      <c r="N25" s="70">
        <v>0</v>
      </c>
      <c r="O25" s="71">
        <v>6</v>
      </c>
      <c r="P25" s="70">
        <v>2.0833333333333299</v>
      </c>
      <c r="Q25" s="71">
        <v>86</v>
      </c>
      <c r="R25" s="70">
        <v>29.8611111111111</v>
      </c>
      <c r="S25" s="71">
        <v>142</v>
      </c>
      <c r="T25" s="70">
        <v>49.3055555555556</v>
      </c>
      <c r="U25" s="98" t="s">
        <v>40</v>
      </c>
      <c r="V25" s="70">
        <v>0.69444444444444398</v>
      </c>
      <c r="W25" s="72">
        <v>18</v>
      </c>
      <c r="X25" s="68">
        <v>6.25</v>
      </c>
      <c r="Y25" s="106" t="s">
        <v>40</v>
      </c>
      <c r="Z25" s="73">
        <v>0.62695924764890298</v>
      </c>
      <c r="AA25" s="121">
        <v>3702</v>
      </c>
      <c r="AB25" s="122">
        <v>99.891950297136702</v>
      </c>
      <c r="AC25" s="152"/>
      <c r="AD25" s="152"/>
      <c r="AE25" s="152"/>
      <c r="AF25" s="152"/>
    </row>
    <row r="26" spans="1:32" s="6" customFormat="1" ht="15" customHeight="1">
      <c r="A26" s="1" t="s">
        <v>1</v>
      </c>
      <c r="B26" s="171" t="s">
        <v>16</v>
      </c>
      <c r="C26" s="7" t="s">
        <v>11</v>
      </c>
      <c r="D26" s="22" t="s">
        <v>4</v>
      </c>
      <c r="E26" s="69">
        <v>39</v>
      </c>
      <c r="F26" s="68">
        <v>12.2257053291536</v>
      </c>
      <c r="G26" s="69">
        <v>5</v>
      </c>
      <c r="H26" s="68">
        <v>1.5673981191222599</v>
      </c>
      <c r="I26" s="69">
        <v>34</v>
      </c>
      <c r="J26" s="68">
        <v>10.6583072100313</v>
      </c>
      <c r="K26" s="69">
        <v>0</v>
      </c>
      <c r="L26" s="70">
        <v>0</v>
      </c>
      <c r="M26" s="71">
        <v>0</v>
      </c>
      <c r="N26" s="70">
        <v>0</v>
      </c>
      <c r="O26" s="98" t="s">
        <v>40</v>
      </c>
      <c r="P26" s="70">
        <v>0.69444444444444398</v>
      </c>
      <c r="Q26" s="71">
        <v>15</v>
      </c>
      <c r="R26" s="70">
        <v>5.2083333333333304</v>
      </c>
      <c r="S26" s="71">
        <v>13</v>
      </c>
      <c r="T26" s="70">
        <v>4.5138888888888902</v>
      </c>
      <c r="U26" s="71">
        <v>0</v>
      </c>
      <c r="V26" s="70">
        <v>0</v>
      </c>
      <c r="W26" s="72">
        <v>4</v>
      </c>
      <c r="X26" s="68">
        <v>1.3888888888888899</v>
      </c>
      <c r="Y26" s="69">
        <v>0</v>
      </c>
      <c r="Z26" s="73">
        <v>0</v>
      </c>
      <c r="AA26" s="121">
        <v>3702</v>
      </c>
      <c r="AB26" s="122">
        <v>99.891950297136702</v>
      </c>
      <c r="AC26" s="152"/>
      <c r="AD26" s="152"/>
      <c r="AE26" s="152"/>
      <c r="AF26" s="152"/>
    </row>
    <row r="27" spans="1:32" s="6" customFormat="1" ht="15" customHeight="1">
      <c r="A27" s="1" t="s">
        <v>1</v>
      </c>
      <c r="B27" s="171" t="s">
        <v>16</v>
      </c>
      <c r="C27" s="9"/>
      <c r="D27" s="10" t="s">
        <v>5</v>
      </c>
      <c r="E27" s="74">
        <v>319</v>
      </c>
      <c r="F27" s="75">
        <v>100</v>
      </c>
      <c r="G27" s="74">
        <v>31</v>
      </c>
      <c r="H27" s="75">
        <v>9.7178683385579898</v>
      </c>
      <c r="I27" s="74">
        <v>288</v>
      </c>
      <c r="J27" s="75">
        <v>90.282131661441994</v>
      </c>
      <c r="K27" s="74">
        <v>0</v>
      </c>
      <c r="L27" s="76">
        <v>0</v>
      </c>
      <c r="M27" s="77">
        <v>0</v>
      </c>
      <c r="N27" s="76">
        <v>0</v>
      </c>
      <c r="O27" s="77">
        <v>8</v>
      </c>
      <c r="P27" s="76">
        <v>2.7777777777777799</v>
      </c>
      <c r="Q27" s="77">
        <v>101</v>
      </c>
      <c r="R27" s="76">
        <v>35.0694444444444</v>
      </c>
      <c r="S27" s="77">
        <v>155</v>
      </c>
      <c r="T27" s="76">
        <v>53.8194444444444</v>
      </c>
      <c r="U27" s="100" t="s">
        <v>40</v>
      </c>
      <c r="V27" s="76">
        <v>0.69444444444444398</v>
      </c>
      <c r="W27" s="78">
        <v>22</v>
      </c>
      <c r="X27" s="75">
        <v>7.6388888888888902</v>
      </c>
      <c r="Y27" s="107" t="s">
        <v>40</v>
      </c>
      <c r="Z27" s="79">
        <v>0.62695924764890298</v>
      </c>
      <c r="AA27" s="123">
        <v>3702</v>
      </c>
      <c r="AB27" s="124">
        <v>99.891950297136702</v>
      </c>
      <c r="AC27" s="152"/>
      <c r="AD27" s="152"/>
      <c r="AE27" s="152"/>
      <c r="AF27" s="152"/>
    </row>
    <row r="28" spans="1:32" s="6" customFormat="1" ht="15" customHeight="1">
      <c r="A28" s="1" t="s">
        <v>1</v>
      </c>
      <c r="B28" s="171" t="s">
        <v>16</v>
      </c>
      <c r="C28" s="13"/>
      <c r="D28" s="14" t="s">
        <v>2</v>
      </c>
      <c r="E28" s="80">
        <v>958</v>
      </c>
      <c r="F28" s="81">
        <v>81.880341880341902</v>
      </c>
      <c r="G28" s="80">
        <v>40</v>
      </c>
      <c r="H28" s="81">
        <v>3.41880341880342</v>
      </c>
      <c r="I28" s="80">
        <v>918</v>
      </c>
      <c r="J28" s="81">
        <v>78.461538461538495</v>
      </c>
      <c r="K28" s="80">
        <v>0</v>
      </c>
      <c r="L28" s="82">
        <v>0</v>
      </c>
      <c r="M28" s="102" t="s">
        <v>40</v>
      </c>
      <c r="N28" s="82">
        <v>0.17841213202497799</v>
      </c>
      <c r="O28" s="83">
        <v>14</v>
      </c>
      <c r="P28" s="82">
        <v>1.2488849241748401</v>
      </c>
      <c r="Q28" s="83">
        <v>487</v>
      </c>
      <c r="R28" s="82">
        <v>43.443354148082101</v>
      </c>
      <c r="S28" s="83">
        <v>373</v>
      </c>
      <c r="T28" s="82">
        <v>33.273862622658299</v>
      </c>
      <c r="U28" s="102" t="s">
        <v>40</v>
      </c>
      <c r="V28" s="82">
        <v>0.17841213202497799</v>
      </c>
      <c r="W28" s="104">
        <v>40</v>
      </c>
      <c r="X28" s="81">
        <v>3.56824264049955</v>
      </c>
      <c r="Y28" s="80">
        <v>5</v>
      </c>
      <c r="Z28" s="85">
        <v>0.427350427350427</v>
      </c>
      <c r="AA28" s="125">
        <v>3702</v>
      </c>
      <c r="AB28" s="126">
        <v>99.891950297136702</v>
      </c>
      <c r="AC28" s="152"/>
      <c r="AD28" s="152"/>
      <c r="AE28" s="152"/>
      <c r="AF28" s="152"/>
    </row>
    <row r="29" spans="1:32" s="6" customFormat="1" ht="15" customHeight="1">
      <c r="A29" s="1" t="s">
        <v>1</v>
      </c>
      <c r="B29" s="171" t="s">
        <v>16</v>
      </c>
      <c r="C29" s="13" t="s">
        <v>12</v>
      </c>
      <c r="D29" s="17" t="s">
        <v>4</v>
      </c>
      <c r="E29" s="80">
        <v>212</v>
      </c>
      <c r="F29" s="81">
        <v>18.119658119658101</v>
      </c>
      <c r="G29" s="80">
        <v>9</v>
      </c>
      <c r="H29" s="81">
        <v>0.76923076923076905</v>
      </c>
      <c r="I29" s="80">
        <v>203</v>
      </c>
      <c r="J29" s="81">
        <v>17.350427350427299</v>
      </c>
      <c r="K29" s="80">
        <v>0</v>
      </c>
      <c r="L29" s="82">
        <v>0</v>
      </c>
      <c r="M29" s="83">
        <v>0</v>
      </c>
      <c r="N29" s="82">
        <v>0</v>
      </c>
      <c r="O29" s="83">
        <v>6</v>
      </c>
      <c r="P29" s="82">
        <v>0.53523639607493301</v>
      </c>
      <c r="Q29" s="83">
        <v>138</v>
      </c>
      <c r="R29" s="82">
        <v>12.3104371097235</v>
      </c>
      <c r="S29" s="102">
        <v>51</v>
      </c>
      <c r="T29" s="82">
        <v>4.5495093666369302</v>
      </c>
      <c r="U29" s="83">
        <v>0</v>
      </c>
      <c r="V29" s="82">
        <v>0</v>
      </c>
      <c r="W29" s="84">
        <v>8</v>
      </c>
      <c r="X29" s="81">
        <v>0.71364852809991097</v>
      </c>
      <c r="Y29" s="101" t="s">
        <v>40</v>
      </c>
      <c r="Z29" s="85">
        <v>0.170940170940171</v>
      </c>
      <c r="AA29" s="125">
        <v>3702</v>
      </c>
      <c r="AB29" s="126">
        <v>99.891950297136702</v>
      </c>
      <c r="AC29" s="152"/>
      <c r="AD29" s="152"/>
      <c r="AE29" s="152"/>
      <c r="AF29" s="152"/>
    </row>
    <row r="30" spans="1:32" s="6" customFormat="1" ht="15" customHeight="1">
      <c r="A30" s="1" t="s">
        <v>1</v>
      </c>
      <c r="B30" s="171" t="s">
        <v>16</v>
      </c>
      <c r="C30" s="18"/>
      <c r="D30" s="19" t="s">
        <v>5</v>
      </c>
      <c r="E30" s="86">
        <v>1170</v>
      </c>
      <c r="F30" s="87">
        <v>100</v>
      </c>
      <c r="G30" s="108">
        <v>49</v>
      </c>
      <c r="H30" s="87">
        <v>4.18803418803419</v>
      </c>
      <c r="I30" s="86">
        <v>1121</v>
      </c>
      <c r="J30" s="87">
        <v>95.811965811965806</v>
      </c>
      <c r="K30" s="86">
        <v>0</v>
      </c>
      <c r="L30" s="88">
        <v>0</v>
      </c>
      <c r="M30" s="103" t="s">
        <v>40</v>
      </c>
      <c r="N30" s="88">
        <v>0.17841213202497799</v>
      </c>
      <c r="O30" s="89">
        <v>20</v>
      </c>
      <c r="P30" s="88">
        <v>1.7841213202497801</v>
      </c>
      <c r="Q30" s="89">
        <v>625</v>
      </c>
      <c r="R30" s="88">
        <v>55.753791257805503</v>
      </c>
      <c r="S30" s="89">
        <v>424</v>
      </c>
      <c r="T30" s="88">
        <v>37.823371989295303</v>
      </c>
      <c r="U30" s="103" t="s">
        <v>40</v>
      </c>
      <c r="V30" s="88">
        <v>0.17841213202497799</v>
      </c>
      <c r="W30" s="105">
        <v>48</v>
      </c>
      <c r="X30" s="87">
        <v>4.2818911685994596</v>
      </c>
      <c r="Y30" s="86">
        <v>7</v>
      </c>
      <c r="Z30" s="91">
        <v>0.59829059829059805</v>
      </c>
      <c r="AA30" s="127">
        <v>3702</v>
      </c>
      <c r="AB30" s="128">
        <v>99.891950297136702</v>
      </c>
      <c r="AC30" s="152"/>
      <c r="AD30" s="152"/>
      <c r="AE30" s="152"/>
      <c r="AF30" s="152"/>
    </row>
    <row r="31" spans="1:32" s="6" customFormat="1" ht="15" customHeight="1">
      <c r="A31" s="1" t="s">
        <v>1</v>
      </c>
      <c r="B31" s="171" t="s">
        <v>16</v>
      </c>
      <c r="C31" s="7"/>
      <c r="D31" s="23" t="s">
        <v>2</v>
      </c>
      <c r="E31" s="69">
        <v>92</v>
      </c>
      <c r="F31" s="68">
        <v>84.403669724770594</v>
      </c>
      <c r="G31" s="106" t="s">
        <v>40</v>
      </c>
      <c r="H31" s="68">
        <v>1.8348623853210999</v>
      </c>
      <c r="I31" s="69">
        <v>90</v>
      </c>
      <c r="J31" s="68">
        <v>82.568807339449506</v>
      </c>
      <c r="K31" s="69">
        <v>0</v>
      </c>
      <c r="L31" s="70">
        <v>0</v>
      </c>
      <c r="M31" s="98" t="s">
        <v>40</v>
      </c>
      <c r="N31" s="70">
        <v>1.86915887850467</v>
      </c>
      <c r="O31" s="98" t="s">
        <v>40</v>
      </c>
      <c r="P31" s="70">
        <v>1.86915887850467</v>
      </c>
      <c r="Q31" s="71">
        <v>25</v>
      </c>
      <c r="R31" s="70">
        <v>23.364485981308398</v>
      </c>
      <c r="S31" s="71">
        <v>57</v>
      </c>
      <c r="T31" s="70">
        <v>53.271028037383203</v>
      </c>
      <c r="U31" s="71">
        <v>0</v>
      </c>
      <c r="V31" s="70">
        <v>0</v>
      </c>
      <c r="W31" s="72">
        <v>4</v>
      </c>
      <c r="X31" s="68">
        <v>3.7383177570093502</v>
      </c>
      <c r="Y31" s="69">
        <v>0</v>
      </c>
      <c r="Z31" s="73">
        <v>0</v>
      </c>
      <c r="AA31" s="121">
        <v>3702</v>
      </c>
      <c r="AB31" s="122">
        <v>99.891950297136702</v>
      </c>
      <c r="AC31" s="152"/>
      <c r="AD31" s="152"/>
      <c r="AE31" s="152"/>
      <c r="AF31" s="152"/>
    </row>
    <row r="32" spans="1:32" s="6" customFormat="1" ht="15" customHeight="1">
      <c r="A32" s="1" t="s">
        <v>1</v>
      </c>
      <c r="B32" s="171" t="s">
        <v>16</v>
      </c>
      <c r="C32" s="7" t="s">
        <v>13</v>
      </c>
      <c r="D32" s="22" t="s">
        <v>4</v>
      </c>
      <c r="E32" s="69">
        <v>17</v>
      </c>
      <c r="F32" s="68">
        <v>15.5963302752294</v>
      </c>
      <c r="G32" s="69">
        <v>0</v>
      </c>
      <c r="H32" s="68">
        <v>0</v>
      </c>
      <c r="I32" s="69">
        <v>17</v>
      </c>
      <c r="J32" s="68">
        <v>15.5963302752294</v>
      </c>
      <c r="K32" s="69">
        <v>0</v>
      </c>
      <c r="L32" s="70">
        <v>0</v>
      </c>
      <c r="M32" s="71">
        <v>0</v>
      </c>
      <c r="N32" s="70">
        <v>0</v>
      </c>
      <c r="O32" s="98" t="s">
        <v>40</v>
      </c>
      <c r="P32" s="70">
        <v>1.86915887850467</v>
      </c>
      <c r="Q32" s="71">
        <v>4</v>
      </c>
      <c r="R32" s="70">
        <v>3.7383177570093502</v>
      </c>
      <c r="S32" s="71">
        <v>9</v>
      </c>
      <c r="T32" s="70">
        <v>8.4112149532710294</v>
      </c>
      <c r="U32" s="71">
        <v>0</v>
      </c>
      <c r="V32" s="70">
        <v>0</v>
      </c>
      <c r="W32" s="99" t="s">
        <v>40</v>
      </c>
      <c r="X32" s="68">
        <v>1.86915887850467</v>
      </c>
      <c r="Y32" s="69">
        <v>0</v>
      </c>
      <c r="Z32" s="73">
        <v>0</v>
      </c>
      <c r="AA32" s="121">
        <v>3702</v>
      </c>
      <c r="AB32" s="122">
        <v>99.891950297136702</v>
      </c>
      <c r="AC32" s="152"/>
      <c r="AD32" s="152"/>
      <c r="AE32" s="152"/>
      <c r="AF32" s="152"/>
    </row>
    <row r="33" spans="1:32" s="6" customFormat="1" ht="15" customHeight="1">
      <c r="A33" s="1" t="s">
        <v>1</v>
      </c>
      <c r="B33" s="171" t="s">
        <v>16</v>
      </c>
      <c r="C33" s="9"/>
      <c r="D33" s="10" t="s">
        <v>5</v>
      </c>
      <c r="E33" s="74">
        <v>109</v>
      </c>
      <c r="F33" s="75">
        <v>100</v>
      </c>
      <c r="G33" s="107" t="s">
        <v>40</v>
      </c>
      <c r="H33" s="75">
        <v>1.8348623853210999</v>
      </c>
      <c r="I33" s="74">
        <v>107</v>
      </c>
      <c r="J33" s="75">
        <v>98.165137614678898</v>
      </c>
      <c r="K33" s="74">
        <v>0</v>
      </c>
      <c r="L33" s="76">
        <v>0</v>
      </c>
      <c r="M33" s="100" t="s">
        <v>40</v>
      </c>
      <c r="N33" s="76">
        <v>1.86915887850467</v>
      </c>
      <c r="O33" s="77">
        <v>4</v>
      </c>
      <c r="P33" s="76">
        <v>3.7383177570093502</v>
      </c>
      <c r="Q33" s="77">
        <v>29</v>
      </c>
      <c r="R33" s="76">
        <v>27.1028037383178</v>
      </c>
      <c r="S33" s="77">
        <v>66</v>
      </c>
      <c r="T33" s="76">
        <v>61.682242990654203</v>
      </c>
      <c r="U33" s="77">
        <v>0</v>
      </c>
      <c r="V33" s="76">
        <v>0</v>
      </c>
      <c r="W33" s="78">
        <v>6</v>
      </c>
      <c r="X33" s="75">
        <v>5.6074766355140202</v>
      </c>
      <c r="Y33" s="74">
        <v>0</v>
      </c>
      <c r="Z33" s="79">
        <v>0</v>
      </c>
      <c r="AA33" s="123">
        <v>3702</v>
      </c>
      <c r="AB33" s="124">
        <v>99.891950297136702</v>
      </c>
      <c r="AC33" s="152"/>
      <c r="AD33" s="152"/>
      <c r="AE33" s="152"/>
      <c r="AF33" s="152"/>
    </row>
    <row r="34" spans="1:32" s="6" customFormat="1" ht="15" customHeight="1">
      <c r="A34" s="1" t="s">
        <v>1</v>
      </c>
      <c r="B34" s="171" t="s">
        <v>16</v>
      </c>
      <c r="C34" s="13"/>
      <c r="D34" s="14" t="s">
        <v>2</v>
      </c>
      <c r="E34" s="80">
        <v>618</v>
      </c>
      <c r="F34" s="81">
        <v>80.364109232769806</v>
      </c>
      <c r="G34" s="80">
        <v>11</v>
      </c>
      <c r="H34" s="81">
        <v>1.4304291287386199</v>
      </c>
      <c r="I34" s="80">
        <v>607</v>
      </c>
      <c r="J34" s="81">
        <v>78.933680104031197</v>
      </c>
      <c r="K34" s="80">
        <v>0</v>
      </c>
      <c r="L34" s="82">
        <v>0</v>
      </c>
      <c r="M34" s="102" t="s">
        <v>40</v>
      </c>
      <c r="N34" s="82">
        <v>0.26455026455026498</v>
      </c>
      <c r="O34" s="83">
        <v>19</v>
      </c>
      <c r="P34" s="82">
        <v>2.5132275132275099</v>
      </c>
      <c r="Q34" s="83">
        <v>143</v>
      </c>
      <c r="R34" s="82">
        <v>18.9153439153439</v>
      </c>
      <c r="S34" s="83">
        <v>408</v>
      </c>
      <c r="T34" s="82">
        <v>53.968253968253997</v>
      </c>
      <c r="U34" s="83">
        <v>0</v>
      </c>
      <c r="V34" s="82">
        <v>0</v>
      </c>
      <c r="W34" s="84">
        <v>35</v>
      </c>
      <c r="X34" s="81">
        <v>4.6296296296296298</v>
      </c>
      <c r="Y34" s="80">
        <v>8</v>
      </c>
      <c r="Z34" s="85">
        <v>1.0403120936280901</v>
      </c>
      <c r="AA34" s="125">
        <v>3702</v>
      </c>
      <c r="AB34" s="126">
        <v>99.891950297136702</v>
      </c>
      <c r="AC34" s="152"/>
      <c r="AD34" s="152"/>
      <c r="AE34" s="152"/>
      <c r="AF34" s="152"/>
    </row>
    <row r="35" spans="1:32" s="6" customFormat="1" ht="15" customHeight="1">
      <c r="A35" s="1" t="s">
        <v>1</v>
      </c>
      <c r="B35" s="171" t="s">
        <v>16</v>
      </c>
      <c r="C35" s="13" t="s">
        <v>14</v>
      </c>
      <c r="D35" s="17" t="s">
        <v>4</v>
      </c>
      <c r="E35" s="80">
        <v>151</v>
      </c>
      <c r="F35" s="81">
        <v>19.635890767230201</v>
      </c>
      <c r="G35" s="101" t="s">
        <v>40</v>
      </c>
      <c r="H35" s="81">
        <v>0.26007802340702202</v>
      </c>
      <c r="I35" s="80">
        <v>149</v>
      </c>
      <c r="J35" s="81">
        <v>19.375812743823101</v>
      </c>
      <c r="K35" s="80">
        <v>0</v>
      </c>
      <c r="L35" s="82">
        <v>0</v>
      </c>
      <c r="M35" s="83">
        <v>0</v>
      </c>
      <c r="N35" s="82">
        <v>0</v>
      </c>
      <c r="O35" s="102" t="s">
        <v>40</v>
      </c>
      <c r="P35" s="82">
        <v>0.26455026455026498</v>
      </c>
      <c r="Q35" s="83">
        <v>34</v>
      </c>
      <c r="R35" s="82">
        <v>4.4973544973545003</v>
      </c>
      <c r="S35" s="83">
        <v>106</v>
      </c>
      <c r="T35" s="82">
        <v>14.021164021163999</v>
      </c>
      <c r="U35" s="83">
        <v>0</v>
      </c>
      <c r="V35" s="82">
        <v>0</v>
      </c>
      <c r="W35" s="84">
        <v>7</v>
      </c>
      <c r="X35" s="81">
        <v>0.92592592592592604</v>
      </c>
      <c r="Y35" s="80">
        <v>0</v>
      </c>
      <c r="Z35" s="85">
        <v>0</v>
      </c>
      <c r="AA35" s="125">
        <v>3702</v>
      </c>
      <c r="AB35" s="126">
        <v>99.891950297136702</v>
      </c>
      <c r="AC35" s="152"/>
      <c r="AD35" s="152"/>
      <c r="AE35" s="152"/>
      <c r="AF35" s="152"/>
    </row>
    <row r="36" spans="1:32" s="6" customFormat="1" ht="15" customHeight="1">
      <c r="A36" s="1" t="s">
        <v>1</v>
      </c>
      <c r="B36" s="171" t="s">
        <v>16</v>
      </c>
      <c r="C36" s="18"/>
      <c r="D36" s="19" t="s">
        <v>5</v>
      </c>
      <c r="E36" s="86">
        <v>769</v>
      </c>
      <c r="F36" s="87">
        <v>100</v>
      </c>
      <c r="G36" s="86">
        <v>13</v>
      </c>
      <c r="H36" s="87">
        <v>1.6905071521456401</v>
      </c>
      <c r="I36" s="86">
        <v>756</v>
      </c>
      <c r="J36" s="87">
        <v>98.309492847854401</v>
      </c>
      <c r="K36" s="86">
        <v>0</v>
      </c>
      <c r="L36" s="88">
        <v>0</v>
      </c>
      <c r="M36" s="103" t="s">
        <v>40</v>
      </c>
      <c r="N36" s="88">
        <v>0.26455026455026498</v>
      </c>
      <c r="O36" s="89">
        <v>21</v>
      </c>
      <c r="P36" s="88">
        <v>2.7777777777777799</v>
      </c>
      <c r="Q36" s="89">
        <v>177</v>
      </c>
      <c r="R36" s="88">
        <v>23.412698412698401</v>
      </c>
      <c r="S36" s="89">
        <v>514</v>
      </c>
      <c r="T36" s="88">
        <v>67.989417989418001</v>
      </c>
      <c r="U36" s="89">
        <v>0</v>
      </c>
      <c r="V36" s="88">
        <v>0</v>
      </c>
      <c r="W36" s="90">
        <v>42</v>
      </c>
      <c r="X36" s="87">
        <v>5.5555555555555598</v>
      </c>
      <c r="Y36" s="86">
        <v>8</v>
      </c>
      <c r="Z36" s="91">
        <v>1.0403120936280901</v>
      </c>
      <c r="AA36" s="127">
        <v>3702</v>
      </c>
      <c r="AB36" s="128">
        <v>99.891950297136702</v>
      </c>
      <c r="AC36" s="152"/>
      <c r="AD36" s="152"/>
      <c r="AE36" s="152"/>
      <c r="AF36" s="152"/>
    </row>
    <row r="37" spans="1:32" s="6" customFormat="1" ht="15" customHeight="1">
      <c r="A37" s="1" t="s">
        <v>1</v>
      </c>
      <c r="B37" s="171" t="s">
        <v>16</v>
      </c>
      <c r="C37" s="7"/>
      <c r="D37" s="8" t="s">
        <v>2</v>
      </c>
      <c r="E37" s="69">
        <v>295</v>
      </c>
      <c r="F37" s="68">
        <v>80.821917808219197</v>
      </c>
      <c r="G37" s="69">
        <v>6</v>
      </c>
      <c r="H37" s="68">
        <v>1.6438356164383601</v>
      </c>
      <c r="I37" s="69">
        <v>289</v>
      </c>
      <c r="J37" s="68">
        <v>79.178082191780803</v>
      </c>
      <c r="K37" s="69">
        <v>0</v>
      </c>
      <c r="L37" s="70">
        <v>0</v>
      </c>
      <c r="M37" s="71">
        <v>0</v>
      </c>
      <c r="N37" s="70">
        <v>0</v>
      </c>
      <c r="O37" s="71">
        <v>17</v>
      </c>
      <c r="P37" s="70">
        <v>4.7619047619047601</v>
      </c>
      <c r="Q37" s="71">
        <v>100</v>
      </c>
      <c r="R37" s="70">
        <v>28.011204481792699</v>
      </c>
      <c r="S37" s="71">
        <v>149</v>
      </c>
      <c r="T37" s="70">
        <v>41.7366946778711</v>
      </c>
      <c r="U37" s="71">
        <v>0</v>
      </c>
      <c r="V37" s="70">
        <v>0</v>
      </c>
      <c r="W37" s="72">
        <v>23</v>
      </c>
      <c r="X37" s="68">
        <v>6.4425770308123296</v>
      </c>
      <c r="Y37" s="69">
        <v>9</v>
      </c>
      <c r="Z37" s="73">
        <v>2.4657534246575299</v>
      </c>
      <c r="AA37" s="121">
        <v>3702</v>
      </c>
      <c r="AB37" s="122">
        <v>99.891950297136702</v>
      </c>
      <c r="AC37" s="152"/>
      <c r="AD37" s="152"/>
      <c r="AE37" s="152"/>
      <c r="AF37" s="152"/>
    </row>
    <row r="38" spans="1:32" s="6" customFormat="1" ht="15" customHeight="1">
      <c r="A38" s="1" t="s">
        <v>1</v>
      </c>
      <c r="B38" s="171" t="s">
        <v>16</v>
      </c>
      <c r="C38" s="7" t="s">
        <v>15</v>
      </c>
      <c r="D38" s="22" t="s">
        <v>4</v>
      </c>
      <c r="E38" s="69">
        <v>70</v>
      </c>
      <c r="F38" s="68">
        <v>19.178082191780799</v>
      </c>
      <c r="G38" s="106" t="s">
        <v>40</v>
      </c>
      <c r="H38" s="68">
        <v>0.54794520547945202</v>
      </c>
      <c r="I38" s="69">
        <v>68</v>
      </c>
      <c r="J38" s="68">
        <v>18.630136986301402</v>
      </c>
      <c r="K38" s="69">
        <v>0</v>
      </c>
      <c r="L38" s="70">
        <v>0</v>
      </c>
      <c r="M38" s="71">
        <v>0</v>
      </c>
      <c r="N38" s="70">
        <v>0</v>
      </c>
      <c r="O38" s="98" t="s">
        <v>40</v>
      </c>
      <c r="P38" s="70">
        <v>0.56022408963585402</v>
      </c>
      <c r="Q38" s="71">
        <v>29</v>
      </c>
      <c r="R38" s="70">
        <v>8.1232492997198893</v>
      </c>
      <c r="S38" s="71">
        <v>33</v>
      </c>
      <c r="T38" s="70">
        <v>9.2436974789915993</v>
      </c>
      <c r="U38" s="71">
        <v>0</v>
      </c>
      <c r="V38" s="70">
        <v>0</v>
      </c>
      <c r="W38" s="72">
        <v>4</v>
      </c>
      <c r="X38" s="68">
        <v>1.12044817927171</v>
      </c>
      <c r="Y38" s="69">
        <v>0</v>
      </c>
      <c r="Z38" s="73">
        <v>0</v>
      </c>
      <c r="AA38" s="121">
        <v>3702</v>
      </c>
      <c r="AB38" s="122">
        <v>99.891950297136702</v>
      </c>
      <c r="AC38" s="152"/>
      <c r="AD38" s="152"/>
      <c r="AE38" s="152"/>
      <c r="AF38" s="152"/>
    </row>
    <row r="39" spans="1:32" s="6" customFormat="1" ht="15" customHeight="1" thickBot="1">
      <c r="A39" s="1" t="s">
        <v>1</v>
      </c>
      <c r="B39" s="172" t="s">
        <v>16</v>
      </c>
      <c r="C39" s="24"/>
      <c r="D39" s="25" t="s">
        <v>5</v>
      </c>
      <c r="E39" s="92">
        <v>365</v>
      </c>
      <c r="F39" s="93">
        <v>100</v>
      </c>
      <c r="G39" s="92">
        <v>8</v>
      </c>
      <c r="H39" s="93">
        <v>2.1917808219178099</v>
      </c>
      <c r="I39" s="92">
        <v>357</v>
      </c>
      <c r="J39" s="93">
        <v>97.808219178082197</v>
      </c>
      <c r="K39" s="92">
        <v>0</v>
      </c>
      <c r="L39" s="94">
        <v>0</v>
      </c>
      <c r="M39" s="95">
        <v>0</v>
      </c>
      <c r="N39" s="94">
        <v>0</v>
      </c>
      <c r="O39" s="95">
        <v>19</v>
      </c>
      <c r="P39" s="94">
        <v>5.3221288515406204</v>
      </c>
      <c r="Q39" s="95">
        <v>129</v>
      </c>
      <c r="R39" s="94">
        <v>36.134453781512597</v>
      </c>
      <c r="S39" s="95">
        <v>182</v>
      </c>
      <c r="T39" s="94">
        <v>50.980392156862699</v>
      </c>
      <c r="U39" s="95">
        <v>0</v>
      </c>
      <c r="V39" s="94">
        <v>0</v>
      </c>
      <c r="W39" s="96">
        <v>27</v>
      </c>
      <c r="X39" s="93">
        <v>7.5630252100840298</v>
      </c>
      <c r="Y39" s="92">
        <v>9</v>
      </c>
      <c r="Z39" s="97">
        <v>2.4657534246575299</v>
      </c>
      <c r="AA39" s="153">
        <v>3702</v>
      </c>
      <c r="AB39" s="154">
        <v>99.891950297136702</v>
      </c>
      <c r="AC39" s="152"/>
      <c r="AD39" s="152"/>
      <c r="AE39" s="152"/>
      <c r="AF39" s="152"/>
    </row>
    <row r="40" spans="1:32"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32" s="6" customFormat="1" ht="15" customHeight="1">
      <c r="A41" s="60"/>
      <c r="B41" s="56" t="s">
        <v>50</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32" s="6" customFormat="1" ht="15" customHeight="1">
      <c r="A42" s="60"/>
      <c r="B42" s="61" t="s">
        <v>51</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32" s="6" customFormat="1" ht="15" customHeight="1">
      <c r="A43" s="60"/>
      <c r="B43" s="61" t="s">
        <v>52</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32" s="6" customFormat="1" ht="15" customHeight="1">
      <c r="A44" s="60"/>
      <c r="B44" s="61" t="str">
        <f>CONCATENATE("NOTE: Table reads:  Of all ",E48," public school students with disabilities who received corporal punishment, ",G48," (",TEXT(H9,"0.0"),"%) were served solely under Section 504 and ", I48," (",TEXT(J9,"0.0"),"%) were served under IDEA.")</f>
        <v>NOTE: Table reads:  Of all 187 public school students with disabilities who received corporal punishment, 4 (2.1%) were served solely under Section 504 and 183 (97.9%) were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32" s="6" customFormat="1" ht="15" customHeight="1">
      <c r="A45" s="60"/>
      <c r="B45" s="61" t="str">
        <f>CONCATENATE("            Table reads:  Of all ",I48," public school students with disabilities served under IDEA who received corporal punishment, ",K48," (",TEXT(L9,"0.0"),"%) were American Indian or Alaska Native.")</f>
        <v xml:space="preserve">            Table reads:  Of all 183 public school students with disabilities served under IDEA who received corporal punishment, 0 (0.0%)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32" s="6" customFormat="1" ht="15" customHeight="1">
      <c r="A46" s="60"/>
      <c r="B46" s="61" t="s">
        <v>38</v>
      </c>
      <c r="D46" s="61"/>
      <c r="E46" s="58"/>
      <c r="F46" s="58"/>
      <c r="G46" s="58"/>
      <c r="H46" s="58"/>
      <c r="I46" s="58"/>
      <c r="J46" s="58"/>
      <c r="K46" s="57"/>
      <c r="L46" s="57"/>
      <c r="M46" s="57"/>
      <c r="N46" s="57"/>
      <c r="O46" s="57"/>
      <c r="P46" s="57"/>
      <c r="Q46" s="57"/>
      <c r="R46" s="57"/>
      <c r="S46" s="57"/>
      <c r="T46" s="57"/>
      <c r="U46" s="57"/>
      <c r="V46" s="57"/>
      <c r="W46" s="57"/>
      <c r="X46" s="57"/>
      <c r="Y46" s="58"/>
      <c r="Z46" s="58"/>
      <c r="AA46" s="57"/>
      <c r="AB46" s="57"/>
    </row>
    <row r="47" spans="1:32" s="64" customFormat="1" ht="14" customHeight="1">
      <c r="A47" s="60"/>
      <c r="B47" s="59" t="s">
        <v>53</v>
      </c>
      <c r="C47" s="6"/>
      <c r="D47" s="6"/>
      <c r="E47" s="62"/>
      <c r="F47" s="62"/>
      <c r="G47" s="62"/>
      <c r="H47" s="62"/>
      <c r="I47" s="62"/>
      <c r="J47" s="62"/>
      <c r="K47" s="63"/>
      <c r="L47" s="63"/>
      <c r="M47" s="63"/>
      <c r="N47" s="63"/>
      <c r="O47" s="63"/>
      <c r="P47" s="63"/>
      <c r="Q47" s="63"/>
      <c r="R47" s="63"/>
      <c r="S47" s="63"/>
      <c r="T47" s="63"/>
      <c r="U47" s="63"/>
      <c r="V47" s="63"/>
      <c r="W47" s="63"/>
      <c r="X47" s="63"/>
      <c r="Y47" s="62"/>
      <c r="Z47" s="155"/>
      <c r="AA47" s="63"/>
      <c r="AB47" s="63"/>
    </row>
    <row r="48" spans="1:32" s="110" customFormat="1">
      <c r="E48" s="110" t="str">
        <f>IF(ISTEXT(E9),LEFT(E9,3),TEXT(E9,"#,##0"))</f>
        <v>187</v>
      </c>
      <c r="G48" s="110" t="str">
        <f>IF(ISTEXT(G9),LEFT(G9,3),TEXT(G9,"#,##0"))</f>
        <v>4</v>
      </c>
      <c r="I48" s="110" t="str">
        <f>IF(ISTEXT(I9),LEFT(I9,3),TEXT(I9,"#,##0"))</f>
        <v>183</v>
      </c>
      <c r="K48" s="110" t="str">
        <f>IF(ISTEXT(K9),LEFT(K9,3),TEXT(K9,"#,##0"))</f>
        <v>0</v>
      </c>
      <c r="M48" s="110" t="str">
        <f>IF(ISTEXT(M9),LEFT(M9,3),TEXT(M9,"#,##0"))</f>
        <v>1-3</v>
      </c>
    </row>
    <row r="49" spans="2:28" s="156" customFormat="1" ht="15" customHeight="1">
      <c r="B49" s="28"/>
      <c r="C49" s="28"/>
      <c r="D49" s="28"/>
      <c r="E49" s="28"/>
      <c r="F49" s="28"/>
      <c r="G49" s="28"/>
      <c r="H49" s="28"/>
      <c r="I49" s="28"/>
      <c r="J49" s="28"/>
      <c r="K49" s="28"/>
      <c r="L49" s="28"/>
      <c r="M49" s="28"/>
      <c r="N49" s="28"/>
      <c r="O49" s="28"/>
      <c r="P49" s="28"/>
      <c r="Q49" s="28"/>
      <c r="R49" s="28"/>
      <c r="S49" s="28"/>
      <c r="T49" s="28"/>
      <c r="U49" s="28"/>
      <c r="V49" s="28"/>
      <c r="W49" s="28"/>
      <c r="X49" s="28"/>
      <c r="Y49" s="157"/>
      <c r="Z49" s="158"/>
      <c r="AA49" s="28"/>
      <c r="AB49" s="28"/>
    </row>
    <row r="50" spans="2:28" s="156" customFormat="1" ht="15" customHeight="1">
      <c r="B50" s="28"/>
      <c r="C50" s="28"/>
      <c r="D50" s="28"/>
      <c r="E50" s="28"/>
      <c r="F50" s="28"/>
      <c r="G50" s="28"/>
      <c r="H50" s="28"/>
      <c r="I50" s="28"/>
      <c r="J50" s="28"/>
      <c r="K50" s="28"/>
      <c r="L50" s="28"/>
      <c r="M50" s="28"/>
      <c r="N50" s="28"/>
      <c r="O50" s="28"/>
      <c r="P50" s="28"/>
      <c r="Q50" s="28"/>
      <c r="R50" s="28"/>
      <c r="S50" s="28"/>
      <c r="T50" s="28"/>
      <c r="U50" s="28"/>
      <c r="V50" s="28"/>
      <c r="W50" s="28"/>
      <c r="X50" s="28"/>
      <c r="Y50" s="157"/>
      <c r="Z50" s="158"/>
      <c r="AA50" s="28"/>
      <c r="AB50" s="28"/>
    </row>
    <row r="51" spans="2:28" s="159" customFormat="1"/>
    <row r="52" spans="2:28" s="159" customFormat="1"/>
    <row r="53" spans="2:28" s="159" customFormat="1"/>
    <row r="54" spans="2:28" s="159" customFormat="1"/>
    <row r="55" spans="2:28" s="159" customFormat="1"/>
    <row r="56" spans="2:28" s="159" customFormat="1"/>
  </sheetData>
  <mergeCells count="23">
    <mergeCell ref="B7:B39"/>
    <mergeCell ref="AE4:AE6"/>
    <mergeCell ref="AF4:AF6"/>
    <mergeCell ref="AD4:AD6"/>
    <mergeCell ref="B4:B6"/>
    <mergeCell ref="C4:C5"/>
    <mergeCell ref="D4:D5"/>
    <mergeCell ref="E4:F5"/>
    <mergeCell ref="G4:H5"/>
    <mergeCell ref="I4:J5"/>
    <mergeCell ref="W5:X5"/>
    <mergeCell ref="K4:X4"/>
    <mergeCell ref="Y4:Z5"/>
    <mergeCell ref="AG4:AG6"/>
    <mergeCell ref="K5:L5"/>
    <mergeCell ref="M5:N5"/>
    <mergeCell ref="O5:P5"/>
    <mergeCell ref="Q5:R5"/>
    <mergeCell ref="S5:T5"/>
    <mergeCell ref="U5:V5"/>
    <mergeCell ref="AA4:AA5"/>
    <mergeCell ref="AB4:AB5"/>
    <mergeCell ref="AC4:AC6"/>
  </mergeCells>
  <printOptions horizontalCentered="1"/>
  <pageMargins left="0.5" right="0.5" top="0.75" bottom="0.75" header="0.3" footer="0.3"/>
  <pageSetup paperSize="3" scale="71"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enableFormatConditionsCalculation="0">
    <pageSetUpPr fitToPage="1"/>
  </sheetPr>
  <dimension ref="A1:X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4" s="33" customFormat="1" ht="15" customHeight="1">
      <c r="A1" s="28"/>
      <c r="B1" s="29"/>
      <c r="C1" s="6"/>
      <c r="D1" s="6"/>
      <c r="E1" s="30"/>
      <c r="F1" s="30"/>
      <c r="G1" s="30"/>
      <c r="H1" s="30"/>
      <c r="I1" s="30"/>
      <c r="J1" s="30"/>
      <c r="K1" s="30"/>
      <c r="L1" s="30"/>
      <c r="M1" s="30"/>
      <c r="N1" s="30"/>
      <c r="O1" s="30"/>
      <c r="P1" s="30"/>
      <c r="Q1" s="30"/>
      <c r="R1" s="30"/>
      <c r="S1" s="30"/>
      <c r="T1" s="30"/>
      <c r="U1" s="31"/>
      <c r="V1" s="32"/>
      <c r="W1" s="30"/>
      <c r="X1" s="30"/>
    </row>
    <row r="2" spans="1:24" s="39" customFormat="1" ht="15" customHeight="1">
      <c r="A2" s="34"/>
      <c r="B2" s="35" t="str">
        <f>CONCATENATE("Number and percentage of public school students without disabilities receiving ",LOWER(A7), " by gender and race/ethnicity, for state: School Year 2011-12")</f>
        <v>Number and percentage of public school students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4" s="33" customFormat="1" ht="15" customHeight="1" thickBot="1">
      <c r="A3" s="28"/>
      <c r="B3" s="40"/>
      <c r="C3" s="111"/>
      <c r="D3" s="111"/>
      <c r="E3" s="41"/>
      <c r="F3" s="41"/>
      <c r="G3" s="41"/>
      <c r="H3" s="41"/>
      <c r="I3" s="41"/>
      <c r="J3" s="41"/>
      <c r="K3" s="41"/>
      <c r="L3" s="41"/>
      <c r="M3" s="41"/>
      <c r="N3" s="41"/>
      <c r="O3" s="41"/>
      <c r="P3" s="41"/>
      <c r="Q3" s="41"/>
      <c r="R3" s="41"/>
      <c r="S3" s="41"/>
      <c r="T3" s="41"/>
      <c r="U3" s="41"/>
      <c r="V3" s="32"/>
      <c r="W3" s="41"/>
      <c r="X3" s="41"/>
    </row>
    <row r="4" spans="1:24" s="46" customFormat="1" ht="25" customHeight="1">
      <c r="A4" s="45"/>
      <c r="B4" s="173"/>
      <c r="C4" s="175" t="s">
        <v>17</v>
      </c>
      <c r="D4" s="177" t="s">
        <v>0</v>
      </c>
      <c r="E4" s="179" t="s">
        <v>41</v>
      </c>
      <c r="F4" s="180"/>
      <c r="G4" s="184" t="s">
        <v>42</v>
      </c>
      <c r="H4" s="185"/>
      <c r="I4" s="185"/>
      <c r="J4" s="185"/>
      <c r="K4" s="185"/>
      <c r="L4" s="185"/>
      <c r="M4" s="185"/>
      <c r="N4" s="185"/>
      <c r="O4" s="185"/>
      <c r="P4" s="185"/>
      <c r="Q4" s="185"/>
      <c r="R4" s="185"/>
      <c r="S4" s="185"/>
      <c r="T4" s="186"/>
      <c r="U4" s="179" t="s">
        <v>43</v>
      </c>
      <c r="V4" s="180"/>
      <c r="W4" s="165" t="s">
        <v>23</v>
      </c>
      <c r="X4" s="167" t="s">
        <v>24</v>
      </c>
    </row>
    <row r="5" spans="1:24" s="46" customFormat="1" ht="25" customHeight="1">
      <c r="A5" s="45"/>
      <c r="B5" s="173"/>
      <c r="C5" s="176"/>
      <c r="D5" s="178"/>
      <c r="E5" s="181"/>
      <c r="F5" s="182"/>
      <c r="G5" s="161" t="s">
        <v>25</v>
      </c>
      <c r="H5" s="162"/>
      <c r="I5" s="163" t="s">
        <v>26</v>
      </c>
      <c r="J5" s="162"/>
      <c r="K5" s="164" t="s">
        <v>27</v>
      </c>
      <c r="L5" s="162"/>
      <c r="M5" s="164" t="s">
        <v>28</v>
      </c>
      <c r="N5" s="162"/>
      <c r="O5" s="164" t="s">
        <v>29</v>
      </c>
      <c r="P5" s="162"/>
      <c r="Q5" s="164" t="s">
        <v>30</v>
      </c>
      <c r="R5" s="162"/>
      <c r="S5" s="164" t="s">
        <v>31</v>
      </c>
      <c r="T5" s="183"/>
      <c r="U5" s="181"/>
      <c r="V5" s="182"/>
      <c r="W5" s="166"/>
      <c r="X5" s="187"/>
    </row>
    <row r="6" spans="1:24" s="46" customFormat="1" ht="15" customHeight="1" thickBot="1">
      <c r="A6" s="45"/>
      <c r="B6" s="174"/>
      <c r="C6" s="47"/>
      <c r="D6" s="48"/>
      <c r="E6" s="49" t="s">
        <v>32</v>
      </c>
      <c r="F6" s="50" t="s">
        <v>44</v>
      </c>
      <c r="G6" s="49" t="s">
        <v>32</v>
      </c>
      <c r="H6" s="112" t="s">
        <v>34</v>
      </c>
      <c r="I6" s="52" t="s">
        <v>32</v>
      </c>
      <c r="J6" s="112" t="s">
        <v>34</v>
      </c>
      <c r="K6" s="52" t="s">
        <v>32</v>
      </c>
      <c r="L6" s="112" t="s">
        <v>34</v>
      </c>
      <c r="M6" s="52" t="s">
        <v>32</v>
      </c>
      <c r="N6" s="112" t="s">
        <v>34</v>
      </c>
      <c r="O6" s="52" t="s">
        <v>32</v>
      </c>
      <c r="P6" s="112" t="s">
        <v>34</v>
      </c>
      <c r="Q6" s="52" t="s">
        <v>32</v>
      </c>
      <c r="R6" s="112" t="s">
        <v>34</v>
      </c>
      <c r="S6" s="52" t="s">
        <v>32</v>
      </c>
      <c r="T6" s="113" t="s">
        <v>34</v>
      </c>
      <c r="U6" s="52" t="s">
        <v>32</v>
      </c>
      <c r="V6" s="113" t="s">
        <v>34</v>
      </c>
      <c r="W6" s="54"/>
      <c r="X6" s="55"/>
    </row>
    <row r="7" spans="1:24" s="6" customFormat="1" ht="15" customHeight="1">
      <c r="A7" s="1" t="s">
        <v>1</v>
      </c>
      <c r="B7" s="170" t="s">
        <v>16</v>
      </c>
      <c r="C7" s="2"/>
      <c r="D7" s="3" t="s">
        <v>2</v>
      </c>
      <c r="E7" s="67">
        <v>297</v>
      </c>
      <c r="F7" s="114">
        <v>75.765306122449005</v>
      </c>
      <c r="G7" s="67">
        <v>0</v>
      </c>
      <c r="H7" s="115">
        <v>0</v>
      </c>
      <c r="I7" s="116" t="s">
        <v>40</v>
      </c>
      <c r="J7" s="115">
        <v>0.51020408163265296</v>
      </c>
      <c r="K7" s="117">
        <v>20</v>
      </c>
      <c r="L7" s="115">
        <v>5.1020408163265296</v>
      </c>
      <c r="M7" s="116">
        <v>31</v>
      </c>
      <c r="N7" s="115">
        <v>7.9081632653061202</v>
      </c>
      <c r="O7" s="117">
        <v>242</v>
      </c>
      <c r="P7" s="115">
        <v>61.734693877551003</v>
      </c>
      <c r="Q7" s="117">
        <v>0</v>
      </c>
      <c r="R7" s="115">
        <v>0</v>
      </c>
      <c r="S7" s="150" t="s">
        <v>40</v>
      </c>
      <c r="T7" s="114">
        <v>0.51020408163265296</v>
      </c>
      <c r="U7" s="109">
        <v>0</v>
      </c>
      <c r="V7" s="118">
        <v>0</v>
      </c>
      <c r="W7" s="119">
        <v>3702</v>
      </c>
      <c r="X7" s="120">
        <v>99.891950297136702</v>
      </c>
    </row>
    <row r="8" spans="1:24" s="6" customFormat="1" ht="15" customHeight="1">
      <c r="A8" s="1" t="s">
        <v>1</v>
      </c>
      <c r="B8" s="171" t="s">
        <v>16</v>
      </c>
      <c r="C8" s="7" t="s">
        <v>3</v>
      </c>
      <c r="D8" s="8" t="s">
        <v>4</v>
      </c>
      <c r="E8" s="69">
        <v>95</v>
      </c>
      <c r="F8" s="68">
        <v>24.234693877550999</v>
      </c>
      <c r="G8" s="69">
        <v>0</v>
      </c>
      <c r="H8" s="70">
        <v>0</v>
      </c>
      <c r="I8" s="98" t="s">
        <v>40</v>
      </c>
      <c r="J8" s="70">
        <v>0.51020408163265296</v>
      </c>
      <c r="K8" s="98">
        <v>0</v>
      </c>
      <c r="L8" s="70">
        <v>0</v>
      </c>
      <c r="M8" s="98" t="s">
        <v>40</v>
      </c>
      <c r="N8" s="70">
        <v>0.51020408163265296</v>
      </c>
      <c r="O8" s="71">
        <v>89</v>
      </c>
      <c r="P8" s="70">
        <v>22.7040816326531</v>
      </c>
      <c r="Q8" s="71">
        <v>0</v>
      </c>
      <c r="R8" s="70">
        <v>0</v>
      </c>
      <c r="S8" s="99" t="s">
        <v>40</v>
      </c>
      <c r="T8" s="68">
        <v>0.51020408163265296</v>
      </c>
      <c r="U8" s="69">
        <v>0</v>
      </c>
      <c r="V8" s="73">
        <v>0</v>
      </c>
      <c r="W8" s="121">
        <v>3702</v>
      </c>
      <c r="X8" s="122">
        <v>99.891950297136702</v>
      </c>
    </row>
    <row r="9" spans="1:24" s="6" customFormat="1" ht="15" customHeight="1">
      <c r="A9" s="1" t="s">
        <v>1</v>
      </c>
      <c r="B9" s="171" t="s">
        <v>16</v>
      </c>
      <c r="C9" s="9"/>
      <c r="D9" s="10" t="s">
        <v>5</v>
      </c>
      <c r="E9" s="74">
        <v>392</v>
      </c>
      <c r="F9" s="75">
        <v>100</v>
      </c>
      <c r="G9" s="74">
        <v>0</v>
      </c>
      <c r="H9" s="76">
        <v>0</v>
      </c>
      <c r="I9" s="77">
        <v>4</v>
      </c>
      <c r="J9" s="76">
        <v>1.0204081632653099</v>
      </c>
      <c r="K9" s="77">
        <v>20</v>
      </c>
      <c r="L9" s="76">
        <v>5.1020408163265296</v>
      </c>
      <c r="M9" s="100">
        <v>33</v>
      </c>
      <c r="N9" s="76">
        <v>8.4183673469387799</v>
      </c>
      <c r="O9" s="77">
        <v>331</v>
      </c>
      <c r="P9" s="76">
        <v>84.438775510204096</v>
      </c>
      <c r="Q9" s="77">
        <v>0</v>
      </c>
      <c r="R9" s="76">
        <v>0</v>
      </c>
      <c r="S9" s="78">
        <v>4</v>
      </c>
      <c r="T9" s="75">
        <v>1.0204081632653099</v>
      </c>
      <c r="U9" s="107">
        <v>0</v>
      </c>
      <c r="V9" s="79">
        <v>0</v>
      </c>
      <c r="W9" s="123">
        <v>3702</v>
      </c>
      <c r="X9" s="124">
        <v>99.891950297136702</v>
      </c>
    </row>
    <row r="10" spans="1:24" s="6" customFormat="1" ht="15" customHeight="1">
      <c r="A10" s="1" t="s">
        <v>1</v>
      </c>
      <c r="B10" s="171" t="s">
        <v>16</v>
      </c>
      <c r="C10" s="13"/>
      <c r="D10" s="14" t="s">
        <v>2</v>
      </c>
      <c r="E10" s="80">
        <v>42292</v>
      </c>
      <c r="F10" s="81">
        <v>64.210126774462907</v>
      </c>
      <c r="G10" s="80">
        <v>47</v>
      </c>
      <c r="H10" s="82">
        <v>7.1358080923100295E-2</v>
      </c>
      <c r="I10" s="83">
        <v>258</v>
      </c>
      <c r="J10" s="82">
        <v>0.391710316556593</v>
      </c>
      <c r="K10" s="83">
        <v>1381</v>
      </c>
      <c r="L10" s="82">
        <v>2.0967129735064098</v>
      </c>
      <c r="M10" s="83">
        <v>12329</v>
      </c>
      <c r="N10" s="82">
        <v>18.718591057466</v>
      </c>
      <c r="O10" s="83">
        <v>26137</v>
      </c>
      <c r="P10" s="82">
        <v>39.682684278448299</v>
      </c>
      <c r="Q10" s="83">
        <v>17</v>
      </c>
      <c r="R10" s="82">
        <v>2.5810369695589499E-2</v>
      </c>
      <c r="S10" s="84">
        <v>2123</v>
      </c>
      <c r="T10" s="81">
        <v>3.2232596978668502</v>
      </c>
      <c r="U10" s="80">
        <v>654</v>
      </c>
      <c r="V10" s="85">
        <v>0.99294010475973604</v>
      </c>
      <c r="W10" s="125">
        <v>3702</v>
      </c>
      <c r="X10" s="126">
        <v>99.891950297136702</v>
      </c>
    </row>
    <row r="11" spans="1:24" s="6" customFormat="1" ht="15" customHeight="1">
      <c r="A11" s="1" t="s">
        <v>1</v>
      </c>
      <c r="B11" s="171" t="s">
        <v>16</v>
      </c>
      <c r="C11" s="13" t="s">
        <v>6</v>
      </c>
      <c r="D11" s="17" t="s">
        <v>4</v>
      </c>
      <c r="E11" s="80">
        <v>23573</v>
      </c>
      <c r="F11" s="81">
        <v>35.7898732255371</v>
      </c>
      <c r="G11" s="80">
        <v>22</v>
      </c>
      <c r="H11" s="82">
        <v>3.3401654900174597E-2</v>
      </c>
      <c r="I11" s="83">
        <v>88</v>
      </c>
      <c r="J11" s="82">
        <v>0.133606619600698</v>
      </c>
      <c r="K11" s="83">
        <v>821</v>
      </c>
      <c r="L11" s="82">
        <v>1.24648903059288</v>
      </c>
      <c r="M11" s="83">
        <v>8734</v>
      </c>
      <c r="N11" s="82">
        <v>13.260456995369299</v>
      </c>
      <c r="O11" s="83">
        <v>12604</v>
      </c>
      <c r="P11" s="82">
        <v>19.1361117437182</v>
      </c>
      <c r="Q11" s="83">
        <v>10</v>
      </c>
      <c r="R11" s="82">
        <v>1.5182570409170299E-2</v>
      </c>
      <c r="S11" s="84">
        <v>1294</v>
      </c>
      <c r="T11" s="81">
        <v>1.9646246109466301</v>
      </c>
      <c r="U11" s="80">
        <v>267</v>
      </c>
      <c r="V11" s="85">
        <v>0.40537462992484602</v>
      </c>
      <c r="W11" s="125">
        <v>3702</v>
      </c>
      <c r="X11" s="126">
        <v>99.891950297136702</v>
      </c>
    </row>
    <row r="12" spans="1:24" s="6" customFormat="1" ht="15" customHeight="1">
      <c r="A12" s="1" t="s">
        <v>1</v>
      </c>
      <c r="B12" s="171" t="s">
        <v>16</v>
      </c>
      <c r="C12" s="18"/>
      <c r="D12" s="19" t="s">
        <v>5</v>
      </c>
      <c r="E12" s="86">
        <v>65865</v>
      </c>
      <c r="F12" s="87">
        <v>100</v>
      </c>
      <c r="G12" s="86">
        <v>69</v>
      </c>
      <c r="H12" s="88">
        <v>0.104759735823275</v>
      </c>
      <c r="I12" s="89">
        <v>346</v>
      </c>
      <c r="J12" s="88">
        <v>0.52531693615729103</v>
      </c>
      <c r="K12" s="89">
        <v>2202</v>
      </c>
      <c r="L12" s="88">
        <v>3.34320200409929</v>
      </c>
      <c r="M12" s="89">
        <v>21063</v>
      </c>
      <c r="N12" s="88">
        <v>31.979048052835299</v>
      </c>
      <c r="O12" s="89">
        <v>38741</v>
      </c>
      <c r="P12" s="88">
        <v>58.818796022166602</v>
      </c>
      <c r="Q12" s="89">
        <v>27</v>
      </c>
      <c r="R12" s="88">
        <v>4.0992940104759699E-2</v>
      </c>
      <c r="S12" s="90">
        <v>3417</v>
      </c>
      <c r="T12" s="87">
        <v>5.1878843088134801</v>
      </c>
      <c r="U12" s="86">
        <v>921</v>
      </c>
      <c r="V12" s="91">
        <v>1.3983147346845799</v>
      </c>
      <c r="W12" s="127">
        <v>3702</v>
      </c>
      <c r="X12" s="128">
        <v>99.891950297136702</v>
      </c>
    </row>
    <row r="13" spans="1:24" s="6" customFormat="1" ht="15" customHeight="1">
      <c r="A13" s="1" t="s">
        <v>1</v>
      </c>
      <c r="B13" s="171" t="s">
        <v>16</v>
      </c>
      <c r="C13" s="7"/>
      <c r="D13" s="8" t="s">
        <v>2</v>
      </c>
      <c r="E13" s="69">
        <v>34677</v>
      </c>
      <c r="F13" s="68">
        <v>64.982010344052199</v>
      </c>
      <c r="G13" s="69">
        <v>49</v>
      </c>
      <c r="H13" s="70">
        <v>9.1822202233715594E-2</v>
      </c>
      <c r="I13" s="71">
        <v>234</v>
      </c>
      <c r="J13" s="70">
        <v>0.43849786372835597</v>
      </c>
      <c r="K13" s="71">
        <v>1399</v>
      </c>
      <c r="L13" s="70">
        <v>2.6216175698973099</v>
      </c>
      <c r="M13" s="71">
        <v>11724</v>
      </c>
      <c r="N13" s="70">
        <v>21.9698673262874</v>
      </c>
      <c r="O13" s="71">
        <v>19437</v>
      </c>
      <c r="P13" s="70">
        <v>36.423431526872101</v>
      </c>
      <c r="Q13" s="71">
        <v>12</v>
      </c>
      <c r="R13" s="70">
        <v>2.2487069934787499E-2</v>
      </c>
      <c r="S13" s="72">
        <v>1822</v>
      </c>
      <c r="T13" s="68">
        <v>3.4142867850985699</v>
      </c>
      <c r="U13" s="69">
        <v>700</v>
      </c>
      <c r="V13" s="73">
        <v>1.3117457461959401</v>
      </c>
      <c r="W13" s="121">
        <v>3702</v>
      </c>
      <c r="X13" s="122">
        <v>99.891950297136702</v>
      </c>
    </row>
    <row r="14" spans="1:24" s="6" customFormat="1" ht="15" customHeight="1">
      <c r="A14" s="1" t="s">
        <v>1</v>
      </c>
      <c r="B14" s="171" t="s">
        <v>16</v>
      </c>
      <c r="C14" s="7" t="s">
        <v>7</v>
      </c>
      <c r="D14" s="22" t="s">
        <v>4</v>
      </c>
      <c r="E14" s="69">
        <v>18687</v>
      </c>
      <c r="F14" s="68">
        <v>35.017989655947801</v>
      </c>
      <c r="G14" s="69">
        <v>25</v>
      </c>
      <c r="H14" s="70">
        <v>4.6848062364140602E-2</v>
      </c>
      <c r="I14" s="71">
        <v>72</v>
      </c>
      <c r="J14" s="70">
        <v>0.134922419608725</v>
      </c>
      <c r="K14" s="71">
        <v>757</v>
      </c>
      <c r="L14" s="70">
        <v>1.4185593283861799</v>
      </c>
      <c r="M14" s="71">
        <v>8325</v>
      </c>
      <c r="N14" s="70">
        <v>15.6004047672588</v>
      </c>
      <c r="O14" s="71">
        <v>8421</v>
      </c>
      <c r="P14" s="70">
        <v>15.780301326737099</v>
      </c>
      <c r="Q14" s="71">
        <v>13</v>
      </c>
      <c r="R14" s="70">
        <v>2.43609924293531E-2</v>
      </c>
      <c r="S14" s="72">
        <v>1074</v>
      </c>
      <c r="T14" s="68">
        <v>2.0125927591634798</v>
      </c>
      <c r="U14" s="69">
        <v>310</v>
      </c>
      <c r="V14" s="73">
        <v>0.58091597331534395</v>
      </c>
      <c r="W14" s="121">
        <v>3702</v>
      </c>
      <c r="X14" s="122">
        <v>99.891950297136702</v>
      </c>
    </row>
    <row r="15" spans="1:24" s="6" customFormat="1" ht="15" customHeight="1">
      <c r="A15" s="1" t="s">
        <v>1</v>
      </c>
      <c r="B15" s="171" t="s">
        <v>16</v>
      </c>
      <c r="C15" s="9"/>
      <c r="D15" s="10" t="s">
        <v>5</v>
      </c>
      <c r="E15" s="74">
        <v>53364</v>
      </c>
      <c r="F15" s="75">
        <v>100</v>
      </c>
      <c r="G15" s="74">
        <v>74</v>
      </c>
      <c r="H15" s="76">
        <v>0.138670264597856</v>
      </c>
      <c r="I15" s="77">
        <v>306</v>
      </c>
      <c r="J15" s="76">
        <v>0.57342028333708095</v>
      </c>
      <c r="K15" s="77">
        <v>2156</v>
      </c>
      <c r="L15" s="76">
        <v>4.04017689828349</v>
      </c>
      <c r="M15" s="77">
        <v>20049</v>
      </c>
      <c r="N15" s="76">
        <v>37.570272093546201</v>
      </c>
      <c r="O15" s="77">
        <v>27858</v>
      </c>
      <c r="P15" s="76">
        <v>52.203732853609203</v>
      </c>
      <c r="Q15" s="77">
        <v>25</v>
      </c>
      <c r="R15" s="76">
        <v>4.6848062364140602E-2</v>
      </c>
      <c r="S15" s="78">
        <v>2896</v>
      </c>
      <c r="T15" s="75">
        <v>5.4268795442620501</v>
      </c>
      <c r="U15" s="74">
        <v>1010</v>
      </c>
      <c r="V15" s="79">
        <v>1.89266171951128</v>
      </c>
      <c r="W15" s="123">
        <v>3702</v>
      </c>
      <c r="X15" s="124">
        <v>99.891950297136702</v>
      </c>
    </row>
    <row r="16" spans="1:24" s="6" customFormat="1" ht="15" customHeight="1">
      <c r="A16" s="1" t="s">
        <v>1</v>
      </c>
      <c r="B16" s="171" t="s">
        <v>16</v>
      </c>
      <c r="C16" s="13"/>
      <c r="D16" s="14" t="s">
        <v>2</v>
      </c>
      <c r="E16" s="80">
        <v>24559</v>
      </c>
      <c r="F16" s="81">
        <v>68.980142122854801</v>
      </c>
      <c r="G16" s="80">
        <v>31</v>
      </c>
      <c r="H16" s="82">
        <v>8.7071314215094203E-2</v>
      </c>
      <c r="I16" s="83">
        <v>89</v>
      </c>
      <c r="J16" s="82">
        <v>0.249978934359464</v>
      </c>
      <c r="K16" s="83">
        <v>901</v>
      </c>
      <c r="L16" s="82">
        <v>2.5306856163806399</v>
      </c>
      <c r="M16" s="83">
        <v>11985</v>
      </c>
      <c r="N16" s="82">
        <v>33.662893576384</v>
      </c>
      <c r="O16" s="83">
        <v>10109</v>
      </c>
      <c r="P16" s="82">
        <v>28.3936746903351</v>
      </c>
      <c r="Q16" s="83">
        <v>7</v>
      </c>
      <c r="R16" s="82">
        <v>1.9661264500182601E-2</v>
      </c>
      <c r="S16" s="84">
        <v>1437</v>
      </c>
      <c r="T16" s="81">
        <v>4.0361767266803401</v>
      </c>
      <c r="U16" s="80">
        <v>477</v>
      </c>
      <c r="V16" s="85">
        <v>1.33977473808387</v>
      </c>
      <c r="W16" s="125">
        <v>3702</v>
      </c>
      <c r="X16" s="126">
        <v>99.891950297136702</v>
      </c>
    </row>
    <row r="17" spans="1:24" s="6" customFormat="1" ht="15" customHeight="1">
      <c r="A17" s="1" t="s">
        <v>1</v>
      </c>
      <c r="B17" s="171" t="s">
        <v>16</v>
      </c>
      <c r="C17" s="13" t="s">
        <v>8</v>
      </c>
      <c r="D17" s="17" t="s">
        <v>4</v>
      </c>
      <c r="E17" s="80">
        <v>11044</v>
      </c>
      <c r="F17" s="81">
        <v>31.019857877145199</v>
      </c>
      <c r="G17" s="80">
        <v>7</v>
      </c>
      <c r="H17" s="82">
        <v>1.9661264500182601E-2</v>
      </c>
      <c r="I17" s="83">
        <v>24</v>
      </c>
      <c r="J17" s="82">
        <v>6.7410049714911699E-2</v>
      </c>
      <c r="K17" s="83">
        <v>361</v>
      </c>
      <c r="L17" s="82">
        <v>1.0139594977951301</v>
      </c>
      <c r="M17" s="83">
        <v>6666</v>
      </c>
      <c r="N17" s="82">
        <v>18.723141308316698</v>
      </c>
      <c r="O17" s="83">
        <v>3395</v>
      </c>
      <c r="P17" s="82">
        <v>9.5357132825885493</v>
      </c>
      <c r="Q17" s="83">
        <v>5</v>
      </c>
      <c r="R17" s="82">
        <v>1.40437603572733E-2</v>
      </c>
      <c r="S17" s="84">
        <v>586</v>
      </c>
      <c r="T17" s="81">
        <v>1.6459287138724299</v>
      </c>
      <c r="U17" s="80">
        <v>134</v>
      </c>
      <c r="V17" s="85">
        <v>0.37637277757492299</v>
      </c>
      <c r="W17" s="125">
        <v>3702</v>
      </c>
      <c r="X17" s="126">
        <v>99.891950297136702</v>
      </c>
    </row>
    <row r="18" spans="1:24" s="6" customFormat="1" ht="15" customHeight="1">
      <c r="A18" s="1" t="s">
        <v>1</v>
      </c>
      <c r="B18" s="171" t="s">
        <v>16</v>
      </c>
      <c r="C18" s="18"/>
      <c r="D18" s="19" t="s">
        <v>5</v>
      </c>
      <c r="E18" s="86">
        <v>35603</v>
      </c>
      <c r="F18" s="87">
        <v>100</v>
      </c>
      <c r="G18" s="86">
        <v>38</v>
      </c>
      <c r="H18" s="88">
        <v>0.106732578715277</v>
      </c>
      <c r="I18" s="89">
        <v>113</v>
      </c>
      <c r="J18" s="88">
        <v>0.31738898407437599</v>
      </c>
      <c r="K18" s="89">
        <v>1262</v>
      </c>
      <c r="L18" s="88">
        <v>3.5446451141757702</v>
      </c>
      <c r="M18" s="89">
        <v>18651</v>
      </c>
      <c r="N18" s="88">
        <v>52.386034884700699</v>
      </c>
      <c r="O18" s="89">
        <v>13504</v>
      </c>
      <c r="P18" s="88">
        <v>37.9293879729236</v>
      </c>
      <c r="Q18" s="89">
        <v>12</v>
      </c>
      <c r="R18" s="88">
        <v>3.3705024857455801E-2</v>
      </c>
      <c r="S18" s="90">
        <v>2023</v>
      </c>
      <c r="T18" s="87">
        <v>5.6821054405527596</v>
      </c>
      <c r="U18" s="86">
        <v>611</v>
      </c>
      <c r="V18" s="91">
        <v>1.71614751565879</v>
      </c>
      <c r="W18" s="127">
        <v>3702</v>
      </c>
      <c r="X18" s="128">
        <v>99.891950297136702</v>
      </c>
    </row>
    <row r="19" spans="1:24" s="6" customFormat="1" ht="15" customHeight="1">
      <c r="A19" s="1" t="s">
        <v>1</v>
      </c>
      <c r="B19" s="171" t="s">
        <v>16</v>
      </c>
      <c r="C19" s="7"/>
      <c r="D19" s="8" t="s">
        <v>2</v>
      </c>
      <c r="E19" s="69">
        <v>59253</v>
      </c>
      <c r="F19" s="68">
        <v>66.601847896949394</v>
      </c>
      <c r="G19" s="69">
        <v>79</v>
      </c>
      <c r="H19" s="70">
        <v>8.8797967762965599E-2</v>
      </c>
      <c r="I19" s="71">
        <v>321</v>
      </c>
      <c r="J19" s="70">
        <v>0.36081199559382199</v>
      </c>
      <c r="K19" s="71">
        <v>2288</v>
      </c>
      <c r="L19" s="70">
        <v>2.5717689904008298</v>
      </c>
      <c r="M19" s="71">
        <v>23730</v>
      </c>
      <c r="N19" s="70">
        <v>26.673111076141399</v>
      </c>
      <c r="O19" s="71">
        <v>29556</v>
      </c>
      <c r="P19" s="70">
        <v>33.221680192433098</v>
      </c>
      <c r="Q19" s="71">
        <v>19</v>
      </c>
      <c r="R19" s="70">
        <v>2.1356473259447398E-2</v>
      </c>
      <c r="S19" s="72">
        <v>3260</v>
      </c>
      <c r="T19" s="68">
        <v>3.6643212013578199</v>
      </c>
      <c r="U19" s="69">
        <v>1174</v>
      </c>
      <c r="V19" s="73">
        <v>1.31960524245217</v>
      </c>
      <c r="W19" s="121">
        <v>3702</v>
      </c>
      <c r="X19" s="122">
        <v>99.891950297136702</v>
      </c>
    </row>
    <row r="20" spans="1:24" s="6" customFormat="1" ht="15" customHeight="1">
      <c r="A20" s="1" t="s">
        <v>1</v>
      </c>
      <c r="B20" s="171" t="s">
        <v>16</v>
      </c>
      <c r="C20" s="7" t="s">
        <v>9</v>
      </c>
      <c r="D20" s="22" t="s">
        <v>4</v>
      </c>
      <c r="E20" s="69">
        <v>29713</v>
      </c>
      <c r="F20" s="68">
        <v>33.398152103050599</v>
      </c>
      <c r="G20" s="69">
        <v>32</v>
      </c>
      <c r="H20" s="70">
        <v>3.5968797068543001E-2</v>
      </c>
      <c r="I20" s="71">
        <v>96</v>
      </c>
      <c r="J20" s="70">
        <v>0.107906391205629</v>
      </c>
      <c r="K20" s="71">
        <v>1114</v>
      </c>
      <c r="L20" s="70">
        <v>1.25216374794865</v>
      </c>
      <c r="M20" s="71">
        <v>14985</v>
      </c>
      <c r="N20" s="70">
        <v>16.8435132522537</v>
      </c>
      <c r="O20" s="71">
        <v>11812</v>
      </c>
      <c r="P20" s="70">
        <v>13.2769822179259</v>
      </c>
      <c r="Q20" s="71">
        <v>18</v>
      </c>
      <c r="R20" s="70">
        <v>2.0232448351055501E-2</v>
      </c>
      <c r="S20" s="72">
        <v>1656</v>
      </c>
      <c r="T20" s="68">
        <v>1.8613852482971001</v>
      </c>
      <c r="U20" s="69">
        <v>448</v>
      </c>
      <c r="V20" s="73">
        <v>0.50356315895960302</v>
      </c>
      <c r="W20" s="121">
        <v>3702</v>
      </c>
      <c r="X20" s="122">
        <v>99.891950297136702</v>
      </c>
    </row>
    <row r="21" spans="1:24" s="6" customFormat="1" ht="15" customHeight="1">
      <c r="A21" s="1" t="s">
        <v>1</v>
      </c>
      <c r="B21" s="171" t="s">
        <v>16</v>
      </c>
      <c r="C21" s="9"/>
      <c r="D21" s="10" t="s">
        <v>5</v>
      </c>
      <c r="E21" s="74">
        <v>88966</v>
      </c>
      <c r="F21" s="75">
        <v>100</v>
      </c>
      <c r="G21" s="74">
        <v>111</v>
      </c>
      <c r="H21" s="76">
        <v>0.124766764831509</v>
      </c>
      <c r="I21" s="77">
        <v>417</v>
      </c>
      <c r="J21" s="76">
        <v>0.46871838679945099</v>
      </c>
      <c r="K21" s="77">
        <v>3402</v>
      </c>
      <c r="L21" s="76">
        <v>3.8239327383494799</v>
      </c>
      <c r="M21" s="77">
        <v>38715</v>
      </c>
      <c r="N21" s="76">
        <v>43.516624328395103</v>
      </c>
      <c r="O21" s="77">
        <v>41368</v>
      </c>
      <c r="P21" s="76">
        <v>46.498662410359003</v>
      </c>
      <c r="Q21" s="77">
        <v>37</v>
      </c>
      <c r="R21" s="76">
        <v>4.1588921610502899E-2</v>
      </c>
      <c r="S21" s="78">
        <v>4916</v>
      </c>
      <c r="T21" s="75">
        <v>5.52570644965492</v>
      </c>
      <c r="U21" s="74">
        <v>1622</v>
      </c>
      <c r="V21" s="79">
        <v>1.8231684014117799</v>
      </c>
      <c r="W21" s="123">
        <v>3702</v>
      </c>
      <c r="X21" s="124">
        <v>99.891950297136702</v>
      </c>
    </row>
    <row r="22" spans="1:24" s="6" customFormat="1" ht="15" customHeight="1">
      <c r="A22" s="1" t="s">
        <v>1</v>
      </c>
      <c r="B22" s="171" t="s">
        <v>16</v>
      </c>
      <c r="C22" s="13"/>
      <c r="D22" s="14" t="s">
        <v>2</v>
      </c>
      <c r="E22" s="80">
        <v>523</v>
      </c>
      <c r="F22" s="81">
        <v>67.137355584082201</v>
      </c>
      <c r="G22" s="80">
        <v>0</v>
      </c>
      <c r="H22" s="82">
        <v>0</v>
      </c>
      <c r="I22" s="102">
        <v>0</v>
      </c>
      <c r="J22" s="82">
        <v>0</v>
      </c>
      <c r="K22" s="83">
        <v>9</v>
      </c>
      <c r="L22" s="82">
        <v>1.15532734274711</v>
      </c>
      <c r="M22" s="83">
        <v>286</v>
      </c>
      <c r="N22" s="82">
        <v>36.713735558408203</v>
      </c>
      <c r="O22" s="83">
        <v>206</v>
      </c>
      <c r="P22" s="82">
        <v>26.4441591784339</v>
      </c>
      <c r="Q22" s="102">
        <v>0</v>
      </c>
      <c r="R22" s="82">
        <v>0</v>
      </c>
      <c r="S22" s="104">
        <v>22</v>
      </c>
      <c r="T22" s="81">
        <v>2.8241335044929401</v>
      </c>
      <c r="U22" s="101">
        <v>5</v>
      </c>
      <c r="V22" s="85">
        <v>0.64184852374839496</v>
      </c>
      <c r="W22" s="125">
        <v>3702</v>
      </c>
      <c r="X22" s="126">
        <v>99.891950297136702</v>
      </c>
    </row>
    <row r="23" spans="1:24" s="6" customFormat="1" ht="15" customHeight="1">
      <c r="A23" s="1" t="s">
        <v>1</v>
      </c>
      <c r="B23" s="171" t="s">
        <v>16</v>
      </c>
      <c r="C23" s="13" t="s">
        <v>10</v>
      </c>
      <c r="D23" s="17" t="s">
        <v>4</v>
      </c>
      <c r="E23" s="80">
        <v>256</v>
      </c>
      <c r="F23" s="81">
        <v>32.862644415917799</v>
      </c>
      <c r="G23" s="80">
        <v>0</v>
      </c>
      <c r="H23" s="82">
        <v>0</v>
      </c>
      <c r="I23" s="102" t="s">
        <v>40</v>
      </c>
      <c r="J23" s="82">
        <v>0.25673940949935797</v>
      </c>
      <c r="K23" s="102" t="s">
        <v>40</v>
      </c>
      <c r="L23" s="82">
        <v>0.25673940949935797</v>
      </c>
      <c r="M23" s="102">
        <v>191</v>
      </c>
      <c r="N23" s="82">
        <v>24.518613607188701</v>
      </c>
      <c r="O23" s="102">
        <v>56</v>
      </c>
      <c r="P23" s="82">
        <v>7.1887034659820301</v>
      </c>
      <c r="Q23" s="102">
        <v>0</v>
      </c>
      <c r="R23" s="82">
        <v>0</v>
      </c>
      <c r="S23" s="104">
        <v>5</v>
      </c>
      <c r="T23" s="81">
        <v>0.64184852374839496</v>
      </c>
      <c r="U23" s="101" t="s">
        <v>40</v>
      </c>
      <c r="V23" s="85">
        <v>0.25673940949935797</v>
      </c>
      <c r="W23" s="125">
        <v>3702</v>
      </c>
      <c r="X23" s="126">
        <v>99.891950297136702</v>
      </c>
    </row>
    <row r="24" spans="1:24" s="6" customFormat="1" ht="15" customHeight="1">
      <c r="A24" s="1" t="s">
        <v>1</v>
      </c>
      <c r="B24" s="171" t="s">
        <v>16</v>
      </c>
      <c r="C24" s="18"/>
      <c r="D24" s="19" t="s">
        <v>5</v>
      </c>
      <c r="E24" s="86">
        <v>779</v>
      </c>
      <c r="F24" s="87">
        <v>100</v>
      </c>
      <c r="G24" s="86">
        <v>0</v>
      </c>
      <c r="H24" s="88">
        <v>0</v>
      </c>
      <c r="I24" s="103" t="s">
        <v>40</v>
      </c>
      <c r="J24" s="88">
        <v>0.25673940949935797</v>
      </c>
      <c r="K24" s="89">
        <v>11</v>
      </c>
      <c r="L24" s="88">
        <v>1.41206675224647</v>
      </c>
      <c r="M24" s="89">
        <v>477</v>
      </c>
      <c r="N24" s="88">
        <v>61.232349165596901</v>
      </c>
      <c r="O24" s="89">
        <v>262</v>
      </c>
      <c r="P24" s="88">
        <v>33.632862644415901</v>
      </c>
      <c r="Q24" s="89">
        <v>0</v>
      </c>
      <c r="R24" s="88">
        <v>0</v>
      </c>
      <c r="S24" s="90">
        <v>27</v>
      </c>
      <c r="T24" s="87">
        <v>3.4659820282413301</v>
      </c>
      <c r="U24" s="86">
        <v>7</v>
      </c>
      <c r="V24" s="91">
        <v>0.89858793324775399</v>
      </c>
      <c r="W24" s="127">
        <v>3702</v>
      </c>
      <c r="X24" s="128">
        <v>99.891950297136702</v>
      </c>
    </row>
    <row r="25" spans="1:24" s="6" customFormat="1" ht="15" customHeight="1">
      <c r="A25" s="1" t="s">
        <v>1</v>
      </c>
      <c r="B25" s="171" t="s">
        <v>16</v>
      </c>
      <c r="C25" s="7"/>
      <c r="D25" s="8" t="s">
        <v>2</v>
      </c>
      <c r="E25" s="69">
        <v>2698</v>
      </c>
      <c r="F25" s="68">
        <v>71.679064824654603</v>
      </c>
      <c r="G25" s="106" t="s">
        <v>40</v>
      </c>
      <c r="H25" s="70">
        <v>5.3134962805526001E-2</v>
      </c>
      <c r="I25" s="71">
        <v>10</v>
      </c>
      <c r="J25" s="70">
        <v>0.26567481402762999</v>
      </c>
      <c r="K25" s="98">
        <v>143</v>
      </c>
      <c r="L25" s="70">
        <v>3.7991498405951099</v>
      </c>
      <c r="M25" s="98">
        <v>1135</v>
      </c>
      <c r="N25" s="70">
        <v>30.154091392135999</v>
      </c>
      <c r="O25" s="71">
        <v>1289</v>
      </c>
      <c r="P25" s="70">
        <v>34.2454835281615</v>
      </c>
      <c r="Q25" s="98" t="s">
        <v>40</v>
      </c>
      <c r="R25" s="70">
        <v>5.3134962805526001E-2</v>
      </c>
      <c r="S25" s="72">
        <v>117</v>
      </c>
      <c r="T25" s="68">
        <v>3.1083953241232698</v>
      </c>
      <c r="U25" s="106">
        <v>55</v>
      </c>
      <c r="V25" s="73">
        <v>1.46121147715197</v>
      </c>
      <c r="W25" s="121">
        <v>3702</v>
      </c>
      <c r="X25" s="122">
        <v>99.891950297136702</v>
      </c>
    </row>
    <row r="26" spans="1:24" s="6" customFormat="1" ht="15" customHeight="1">
      <c r="A26" s="1" t="s">
        <v>1</v>
      </c>
      <c r="B26" s="171" t="s">
        <v>16</v>
      </c>
      <c r="C26" s="7" t="s">
        <v>11</v>
      </c>
      <c r="D26" s="22" t="s">
        <v>4</v>
      </c>
      <c r="E26" s="69">
        <v>1066</v>
      </c>
      <c r="F26" s="68">
        <v>28.320935175345401</v>
      </c>
      <c r="G26" s="106" t="s">
        <v>40</v>
      </c>
      <c r="H26" s="70">
        <v>5.3134962805526001E-2</v>
      </c>
      <c r="I26" s="71">
        <v>0</v>
      </c>
      <c r="J26" s="70">
        <v>0</v>
      </c>
      <c r="K26" s="98">
        <v>44</v>
      </c>
      <c r="L26" s="70">
        <v>1.1689691817215699</v>
      </c>
      <c r="M26" s="98">
        <v>520</v>
      </c>
      <c r="N26" s="70">
        <v>13.815090329436799</v>
      </c>
      <c r="O26" s="98">
        <v>454</v>
      </c>
      <c r="P26" s="70">
        <v>12.061636556854401</v>
      </c>
      <c r="Q26" s="98" t="s">
        <v>40</v>
      </c>
      <c r="R26" s="70">
        <v>5.3134962805526001E-2</v>
      </c>
      <c r="S26" s="72">
        <v>44</v>
      </c>
      <c r="T26" s="68">
        <v>1.1689691817215699</v>
      </c>
      <c r="U26" s="106">
        <v>6</v>
      </c>
      <c r="V26" s="73">
        <v>0.15940488841657799</v>
      </c>
      <c r="W26" s="121">
        <v>3702</v>
      </c>
      <c r="X26" s="122">
        <v>99.891950297136702</v>
      </c>
    </row>
    <row r="27" spans="1:24" s="6" customFormat="1" ht="15" customHeight="1">
      <c r="A27" s="1" t="s">
        <v>1</v>
      </c>
      <c r="B27" s="171" t="s">
        <v>16</v>
      </c>
      <c r="C27" s="9"/>
      <c r="D27" s="10" t="s">
        <v>5</v>
      </c>
      <c r="E27" s="74">
        <v>3764</v>
      </c>
      <c r="F27" s="75">
        <v>100</v>
      </c>
      <c r="G27" s="74">
        <v>4</v>
      </c>
      <c r="H27" s="76">
        <v>0.106269925611052</v>
      </c>
      <c r="I27" s="77">
        <v>10</v>
      </c>
      <c r="J27" s="76">
        <v>0.26567481402762999</v>
      </c>
      <c r="K27" s="77">
        <v>187</v>
      </c>
      <c r="L27" s="76">
        <v>4.9681190223166798</v>
      </c>
      <c r="M27" s="77">
        <v>1655</v>
      </c>
      <c r="N27" s="76">
        <v>43.969181721572802</v>
      </c>
      <c r="O27" s="77">
        <v>1743</v>
      </c>
      <c r="P27" s="76">
        <v>46.307120085015903</v>
      </c>
      <c r="Q27" s="77">
        <v>4</v>
      </c>
      <c r="R27" s="76">
        <v>0.106269925611052</v>
      </c>
      <c r="S27" s="78">
        <v>161</v>
      </c>
      <c r="T27" s="75">
        <v>4.27736450584485</v>
      </c>
      <c r="U27" s="74">
        <v>61</v>
      </c>
      <c r="V27" s="79">
        <v>1.6206163655685399</v>
      </c>
      <c r="W27" s="123">
        <v>3702</v>
      </c>
      <c r="X27" s="124">
        <v>99.891950297136702</v>
      </c>
    </row>
    <row r="28" spans="1:24" s="6" customFormat="1" ht="15" customHeight="1">
      <c r="A28" s="1" t="s">
        <v>1</v>
      </c>
      <c r="B28" s="171" t="s">
        <v>16</v>
      </c>
      <c r="C28" s="13"/>
      <c r="D28" s="14" t="s">
        <v>2</v>
      </c>
      <c r="E28" s="80">
        <v>3218</v>
      </c>
      <c r="F28" s="81">
        <v>70.943562610229307</v>
      </c>
      <c r="G28" s="101" t="s">
        <v>40</v>
      </c>
      <c r="H28" s="82">
        <v>4.4091710758377402E-2</v>
      </c>
      <c r="I28" s="102">
        <v>10</v>
      </c>
      <c r="J28" s="82">
        <v>0.220458553791887</v>
      </c>
      <c r="K28" s="83">
        <v>154</v>
      </c>
      <c r="L28" s="82">
        <v>3.3950617283950599</v>
      </c>
      <c r="M28" s="83">
        <v>1420</v>
      </c>
      <c r="N28" s="82">
        <v>31.305114638448</v>
      </c>
      <c r="O28" s="83">
        <v>1492</v>
      </c>
      <c r="P28" s="82">
        <v>32.892416225749599</v>
      </c>
      <c r="Q28" s="102" t="s">
        <v>40</v>
      </c>
      <c r="R28" s="82">
        <v>4.4091710758377402E-2</v>
      </c>
      <c r="S28" s="104">
        <v>138</v>
      </c>
      <c r="T28" s="81">
        <v>3.0423280423280401</v>
      </c>
      <c r="U28" s="80">
        <v>61</v>
      </c>
      <c r="V28" s="85">
        <v>1.3447971781305099</v>
      </c>
      <c r="W28" s="125">
        <v>3702</v>
      </c>
      <c r="X28" s="126">
        <v>99.891950297136702</v>
      </c>
    </row>
    <row r="29" spans="1:24" s="6" customFormat="1" ht="15" customHeight="1">
      <c r="A29" s="1" t="s">
        <v>1</v>
      </c>
      <c r="B29" s="171" t="s">
        <v>16</v>
      </c>
      <c r="C29" s="13" t="s">
        <v>12</v>
      </c>
      <c r="D29" s="17" t="s">
        <v>4</v>
      </c>
      <c r="E29" s="80">
        <v>1318</v>
      </c>
      <c r="F29" s="81">
        <v>29.0564373897707</v>
      </c>
      <c r="G29" s="101" t="s">
        <v>40</v>
      </c>
      <c r="H29" s="82">
        <v>4.4091710758377402E-2</v>
      </c>
      <c r="I29" s="102" t="s">
        <v>40</v>
      </c>
      <c r="J29" s="82">
        <v>4.4091710758377402E-2</v>
      </c>
      <c r="K29" s="102">
        <v>46</v>
      </c>
      <c r="L29" s="82">
        <v>1.0141093474426801</v>
      </c>
      <c r="M29" s="102">
        <v>709</v>
      </c>
      <c r="N29" s="82">
        <v>15.630511463844799</v>
      </c>
      <c r="O29" s="102">
        <v>507</v>
      </c>
      <c r="P29" s="82">
        <v>11.1772486772487</v>
      </c>
      <c r="Q29" s="102" t="s">
        <v>40</v>
      </c>
      <c r="R29" s="82">
        <v>4.4091710758377402E-2</v>
      </c>
      <c r="S29" s="104">
        <v>50</v>
      </c>
      <c r="T29" s="81">
        <v>1.10229276895944</v>
      </c>
      <c r="U29" s="101">
        <v>7</v>
      </c>
      <c r="V29" s="85">
        <v>0.15432098765432101</v>
      </c>
      <c r="W29" s="125">
        <v>3702</v>
      </c>
      <c r="X29" s="126">
        <v>99.891950297136702</v>
      </c>
    </row>
    <row r="30" spans="1:24" s="6" customFormat="1" ht="15" customHeight="1">
      <c r="A30" s="1" t="s">
        <v>1</v>
      </c>
      <c r="B30" s="171" t="s">
        <v>16</v>
      </c>
      <c r="C30" s="18"/>
      <c r="D30" s="19" t="s">
        <v>5</v>
      </c>
      <c r="E30" s="86">
        <v>4536</v>
      </c>
      <c r="F30" s="87">
        <v>100</v>
      </c>
      <c r="G30" s="86">
        <v>4</v>
      </c>
      <c r="H30" s="88">
        <v>8.8183421516754804E-2</v>
      </c>
      <c r="I30" s="89">
        <v>12</v>
      </c>
      <c r="J30" s="88">
        <v>0.26455026455026498</v>
      </c>
      <c r="K30" s="89">
        <v>200</v>
      </c>
      <c r="L30" s="88">
        <v>4.4091710758377403</v>
      </c>
      <c r="M30" s="89">
        <v>2129</v>
      </c>
      <c r="N30" s="88">
        <v>46.935626102292801</v>
      </c>
      <c r="O30" s="89">
        <v>1999</v>
      </c>
      <c r="P30" s="88">
        <v>44.069664902998198</v>
      </c>
      <c r="Q30" s="89">
        <v>4</v>
      </c>
      <c r="R30" s="88">
        <v>8.8183421516754804E-2</v>
      </c>
      <c r="S30" s="90">
        <v>188</v>
      </c>
      <c r="T30" s="87">
        <v>4.1446208112874796</v>
      </c>
      <c r="U30" s="86">
        <v>68</v>
      </c>
      <c r="V30" s="91">
        <v>1.49911816578483</v>
      </c>
      <c r="W30" s="127">
        <v>3702</v>
      </c>
      <c r="X30" s="128">
        <v>99.891950297136702</v>
      </c>
    </row>
    <row r="31" spans="1:24" s="6" customFormat="1" ht="15" customHeight="1">
      <c r="A31" s="1" t="s">
        <v>1</v>
      </c>
      <c r="B31" s="171" t="s">
        <v>16</v>
      </c>
      <c r="C31" s="7"/>
      <c r="D31" s="8" t="s">
        <v>2</v>
      </c>
      <c r="E31" s="106">
        <v>398</v>
      </c>
      <c r="F31" s="68">
        <v>77.131782945736404</v>
      </c>
      <c r="G31" s="106">
        <v>0</v>
      </c>
      <c r="H31" s="70">
        <v>0</v>
      </c>
      <c r="I31" s="98" t="s">
        <v>40</v>
      </c>
      <c r="J31" s="70">
        <v>0.387596899224806</v>
      </c>
      <c r="K31" s="71">
        <v>9</v>
      </c>
      <c r="L31" s="70">
        <v>1.7441860465116299</v>
      </c>
      <c r="M31" s="71">
        <v>108</v>
      </c>
      <c r="N31" s="70">
        <v>20.930232558139501</v>
      </c>
      <c r="O31" s="71">
        <v>259</v>
      </c>
      <c r="P31" s="70">
        <v>50.193798449612402</v>
      </c>
      <c r="Q31" s="71">
        <v>0</v>
      </c>
      <c r="R31" s="70">
        <v>0</v>
      </c>
      <c r="S31" s="72">
        <v>20</v>
      </c>
      <c r="T31" s="68">
        <v>3.87596899224806</v>
      </c>
      <c r="U31" s="106" t="s">
        <v>40</v>
      </c>
      <c r="V31" s="73">
        <v>0.387596899224806</v>
      </c>
      <c r="W31" s="129">
        <v>3702</v>
      </c>
      <c r="X31" s="130">
        <v>99.891950297136702</v>
      </c>
    </row>
    <row r="32" spans="1:24" s="6" customFormat="1" ht="15" customHeight="1">
      <c r="A32" s="1" t="s">
        <v>1</v>
      </c>
      <c r="B32" s="171" t="s">
        <v>16</v>
      </c>
      <c r="C32" s="7" t="s">
        <v>13</v>
      </c>
      <c r="D32" s="22" t="s">
        <v>4</v>
      </c>
      <c r="E32" s="69">
        <v>118</v>
      </c>
      <c r="F32" s="68">
        <v>22.868217054263599</v>
      </c>
      <c r="G32" s="69">
        <v>0</v>
      </c>
      <c r="H32" s="70">
        <v>0</v>
      </c>
      <c r="I32" s="71">
        <v>0</v>
      </c>
      <c r="J32" s="70">
        <v>0</v>
      </c>
      <c r="K32" s="98" t="s">
        <v>40</v>
      </c>
      <c r="L32" s="70">
        <v>0.387596899224806</v>
      </c>
      <c r="M32" s="71">
        <v>32</v>
      </c>
      <c r="N32" s="70">
        <v>6.2015503875968996</v>
      </c>
      <c r="O32" s="71">
        <v>80</v>
      </c>
      <c r="P32" s="70">
        <v>15.503875968992199</v>
      </c>
      <c r="Q32" s="71">
        <v>0</v>
      </c>
      <c r="R32" s="70">
        <v>0</v>
      </c>
      <c r="S32" s="72">
        <v>4</v>
      </c>
      <c r="T32" s="68">
        <v>0.775193798449612</v>
      </c>
      <c r="U32" s="69">
        <v>0</v>
      </c>
      <c r="V32" s="73">
        <v>0</v>
      </c>
      <c r="W32" s="121">
        <v>3702</v>
      </c>
      <c r="X32" s="122">
        <v>99.891950297136702</v>
      </c>
    </row>
    <row r="33" spans="1:24" s="6" customFormat="1" ht="15" customHeight="1">
      <c r="A33" s="1" t="s">
        <v>1</v>
      </c>
      <c r="B33" s="171" t="s">
        <v>16</v>
      </c>
      <c r="C33" s="9"/>
      <c r="D33" s="10" t="s">
        <v>5</v>
      </c>
      <c r="E33" s="107">
        <v>516</v>
      </c>
      <c r="F33" s="75">
        <v>100</v>
      </c>
      <c r="G33" s="107">
        <v>0</v>
      </c>
      <c r="H33" s="76">
        <v>0</v>
      </c>
      <c r="I33" s="100" t="s">
        <v>40</v>
      </c>
      <c r="J33" s="76">
        <v>0.387596899224806</v>
      </c>
      <c r="K33" s="77">
        <v>11</v>
      </c>
      <c r="L33" s="76">
        <v>2.1317829457364299</v>
      </c>
      <c r="M33" s="77">
        <v>140</v>
      </c>
      <c r="N33" s="76">
        <v>27.131782945736401</v>
      </c>
      <c r="O33" s="77">
        <v>339</v>
      </c>
      <c r="P33" s="76">
        <v>65.697674418604606</v>
      </c>
      <c r="Q33" s="77">
        <v>0</v>
      </c>
      <c r="R33" s="76">
        <v>0</v>
      </c>
      <c r="S33" s="78">
        <v>24</v>
      </c>
      <c r="T33" s="75">
        <v>4.6511627906976702</v>
      </c>
      <c r="U33" s="107" t="s">
        <v>40</v>
      </c>
      <c r="V33" s="79">
        <v>0.387596899224806</v>
      </c>
      <c r="W33" s="123">
        <v>3702</v>
      </c>
      <c r="X33" s="124">
        <v>99.891950297136702</v>
      </c>
    </row>
    <row r="34" spans="1:24" s="6" customFormat="1" ht="15" customHeight="1">
      <c r="A34" s="1" t="s">
        <v>1</v>
      </c>
      <c r="B34" s="171" t="s">
        <v>16</v>
      </c>
      <c r="C34" s="13"/>
      <c r="D34" s="14" t="s">
        <v>2</v>
      </c>
      <c r="E34" s="80">
        <v>1445</v>
      </c>
      <c r="F34" s="81">
        <v>70.077594568380206</v>
      </c>
      <c r="G34" s="80">
        <v>0</v>
      </c>
      <c r="H34" s="82">
        <v>0</v>
      </c>
      <c r="I34" s="83">
        <v>9</v>
      </c>
      <c r="J34" s="82">
        <v>0.43646944713870001</v>
      </c>
      <c r="K34" s="83">
        <v>50</v>
      </c>
      <c r="L34" s="82">
        <v>2.4248302618816702</v>
      </c>
      <c r="M34" s="83">
        <v>266</v>
      </c>
      <c r="N34" s="82">
        <v>12.9000969932105</v>
      </c>
      <c r="O34" s="83">
        <v>1036</v>
      </c>
      <c r="P34" s="82">
        <v>50.242483026188197</v>
      </c>
      <c r="Q34" s="102" t="s">
        <v>40</v>
      </c>
      <c r="R34" s="82">
        <v>9.6993210475266697E-2</v>
      </c>
      <c r="S34" s="84">
        <v>82</v>
      </c>
      <c r="T34" s="81">
        <v>3.9767216294859402</v>
      </c>
      <c r="U34" s="80">
        <v>13</v>
      </c>
      <c r="V34" s="85">
        <v>0.63045586808923404</v>
      </c>
      <c r="W34" s="125">
        <v>3702</v>
      </c>
      <c r="X34" s="126">
        <v>99.891950297136702</v>
      </c>
    </row>
    <row r="35" spans="1:24" s="6" customFormat="1" ht="15" customHeight="1">
      <c r="A35" s="1" t="s">
        <v>1</v>
      </c>
      <c r="B35" s="171" t="s">
        <v>16</v>
      </c>
      <c r="C35" s="13" t="s">
        <v>14</v>
      </c>
      <c r="D35" s="17" t="s">
        <v>4</v>
      </c>
      <c r="E35" s="80">
        <v>617</v>
      </c>
      <c r="F35" s="81">
        <v>29.922405431619801</v>
      </c>
      <c r="G35" s="101" t="s">
        <v>40</v>
      </c>
      <c r="H35" s="82">
        <v>9.6993210475266697E-2</v>
      </c>
      <c r="I35" s="102">
        <v>8</v>
      </c>
      <c r="J35" s="82">
        <v>0.38797284190106701</v>
      </c>
      <c r="K35" s="102">
        <v>17</v>
      </c>
      <c r="L35" s="82">
        <v>0.82444228903976702</v>
      </c>
      <c r="M35" s="83">
        <v>139</v>
      </c>
      <c r="N35" s="82">
        <v>6.74102812803104</v>
      </c>
      <c r="O35" s="83">
        <v>400</v>
      </c>
      <c r="P35" s="82">
        <v>19.398642095053301</v>
      </c>
      <c r="Q35" s="102">
        <v>0</v>
      </c>
      <c r="R35" s="82">
        <v>0</v>
      </c>
      <c r="S35" s="84">
        <v>51</v>
      </c>
      <c r="T35" s="81">
        <v>2.4733268671193001</v>
      </c>
      <c r="U35" s="80">
        <v>5</v>
      </c>
      <c r="V35" s="85">
        <v>0.242483026188167</v>
      </c>
      <c r="W35" s="125">
        <v>3702</v>
      </c>
      <c r="X35" s="126">
        <v>99.891950297136702</v>
      </c>
    </row>
    <row r="36" spans="1:24" s="6" customFormat="1" ht="15" customHeight="1">
      <c r="A36" s="1" t="s">
        <v>1</v>
      </c>
      <c r="B36" s="171" t="s">
        <v>16</v>
      </c>
      <c r="C36" s="18"/>
      <c r="D36" s="19" t="s">
        <v>5</v>
      </c>
      <c r="E36" s="86">
        <v>2062</v>
      </c>
      <c r="F36" s="87">
        <v>100</v>
      </c>
      <c r="G36" s="108" t="s">
        <v>40</v>
      </c>
      <c r="H36" s="88">
        <v>9.6993210475266697E-2</v>
      </c>
      <c r="I36" s="89">
        <v>17</v>
      </c>
      <c r="J36" s="88">
        <v>0.82444228903976702</v>
      </c>
      <c r="K36" s="89">
        <v>67</v>
      </c>
      <c r="L36" s="88">
        <v>3.24927255092144</v>
      </c>
      <c r="M36" s="89">
        <v>405</v>
      </c>
      <c r="N36" s="88">
        <v>19.641125121241501</v>
      </c>
      <c r="O36" s="89">
        <v>1436</v>
      </c>
      <c r="P36" s="88">
        <v>69.641125121241501</v>
      </c>
      <c r="Q36" s="103" t="s">
        <v>40</v>
      </c>
      <c r="R36" s="88">
        <v>9.6993210475266697E-2</v>
      </c>
      <c r="S36" s="90">
        <v>133</v>
      </c>
      <c r="T36" s="87">
        <v>6.4500484966052403</v>
      </c>
      <c r="U36" s="86">
        <v>18</v>
      </c>
      <c r="V36" s="91">
        <v>0.87293889427740101</v>
      </c>
      <c r="W36" s="127">
        <v>3702</v>
      </c>
      <c r="X36" s="128">
        <v>99.891950297136702</v>
      </c>
    </row>
    <row r="37" spans="1:24" s="6" customFormat="1" ht="15" customHeight="1">
      <c r="A37" s="1" t="s">
        <v>1</v>
      </c>
      <c r="B37" s="171" t="s">
        <v>16</v>
      </c>
      <c r="C37" s="7"/>
      <c r="D37" s="8" t="s">
        <v>2</v>
      </c>
      <c r="E37" s="69">
        <v>558</v>
      </c>
      <c r="F37" s="68">
        <v>67.800729040097195</v>
      </c>
      <c r="G37" s="69">
        <v>0</v>
      </c>
      <c r="H37" s="70">
        <v>0</v>
      </c>
      <c r="I37" s="98" t="s">
        <v>40</v>
      </c>
      <c r="J37" s="70">
        <v>0.24301336573511501</v>
      </c>
      <c r="K37" s="71">
        <v>30</v>
      </c>
      <c r="L37" s="70">
        <v>3.64520048602673</v>
      </c>
      <c r="M37" s="98">
        <v>150</v>
      </c>
      <c r="N37" s="70">
        <v>18.2260024301337</v>
      </c>
      <c r="O37" s="71">
        <v>345</v>
      </c>
      <c r="P37" s="70">
        <v>41.919805589307401</v>
      </c>
      <c r="Q37" s="71">
        <v>0</v>
      </c>
      <c r="R37" s="70">
        <v>0</v>
      </c>
      <c r="S37" s="72">
        <v>31</v>
      </c>
      <c r="T37" s="68">
        <v>3.7667071688942899</v>
      </c>
      <c r="U37" s="69">
        <v>15</v>
      </c>
      <c r="V37" s="73">
        <v>1.8226002430133701</v>
      </c>
      <c r="W37" s="121">
        <v>3702</v>
      </c>
      <c r="X37" s="122">
        <v>99.891950297136702</v>
      </c>
    </row>
    <row r="38" spans="1:24" s="6" customFormat="1" ht="15" customHeight="1">
      <c r="A38" s="1" t="s">
        <v>1</v>
      </c>
      <c r="B38" s="171" t="s">
        <v>16</v>
      </c>
      <c r="C38" s="7" t="s">
        <v>15</v>
      </c>
      <c r="D38" s="22" t="s">
        <v>4</v>
      </c>
      <c r="E38" s="131">
        <v>265</v>
      </c>
      <c r="F38" s="132">
        <v>32.199270959902798</v>
      </c>
      <c r="G38" s="131">
        <v>0</v>
      </c>
      <c r="H38" s="133">
        <v>0</v>
      </c>
      <c r="I38" s="148" t="s">
        <v>40</v>
      </c>
      <c r="J38" s="133">
        <v>0.24301336573511501</v>
      </c>
      <c r="K38" s="134">
        <v>8</v>
      </c>
      <c r="L38" s="133">
        <v>0.97205346294046202</v>
      </c>
      <c r="M38" s="134">
        <v>100</v>
      </c>
      <c r="N38" s="133">
        <v>12.150668286755799</v>
      </c>
      <c r="O38" s="134">
        <v>138</v>
      </c>
      <c r="P38" s="133">
        <v>16.767922235722999</v>
      </c>
      <c r="Q38" s="134">
        <v>0</v>
      </c>
      <c r="R38" s="133">
        <v>0</v>
      </c>
      <c r="S38" s="135">
        <v>17</v>
      </c>
      <c r="T38" s="132">
        <v>2.06561360874848</v>
      </c>
      <c r="U38" s="149" t="s">
        <v>40</v>
      </c>
      <c r="V38" s="136">
        <v>0.24301336573511501</v>
      </c>
      <c r="W38" s="137">
        <v>3702</v>
      </c>
      <c r="X38" s="138">
        <v>99.891950297136702</v>
      </c>
    </row>
    <row r="39" spans="1:24" s="6" customFormat="1" ht="15" customHeight="1" thickBot="1">
      <c r="A39" s="1" t="s">
        <v>1</v>
      </c>
      <c r="B39" s="172" t="s">
        <v>16</v>
      </c>
      <c r="C39" s="24"/>
      <c r="D39" s="25" t="s">
        <v>5</v>
      </c>
      <c r="E39" s="139">
        <v>823</v>
      </c>
      <c r="F39" s="140">
        <v>100</v>
      </c>
      <c r="G39" s="139">
        <v>0</v>
      </c>
      <c r="H39" s="141">
        <v>0</v>
      </c>
      <c r="I39" s="142">
        <v>4</v>
      </c>
      <c r="J39" s="141">
        <v>0.48602673147023101</v>
      </c>
      <c r="K39" s="142">
        <v>38</v>
      </c>
      <c r="L39" s="141">
        <v>4.61725394896719</v>
      </c>
      <c r="M39" s="143">
        <v>250</v>
      </c>
      <c r="N39" s="141">
        <v>30.3766707168894</v>
      </c>
      <c r="O39" s="142">
        <v>483</v>
      </c>
      <c r="P39" s="141">
        <v>58.6877278250304</v>
      </c>
      <c r="Q39" s="142">
        <v>0</v>
      </c>
      <c r="R39" s="141">
        <v>0</v>
      </c>
      <c r="S39" s="144">
        <v>48</v>
      </c>
      <c r="T39" s="140">
        <v>5.8323207776427699</v>
      </c>
      <c r="U39" s="139">
        <v>17</v>
      </c>
      <c r="V39" s="145">
        <v>2.06561360874848</v>
      </c>
      <c r="W39" s="146">
        <v>3702</v>
      </c>
      <c r="X39" s="147">
        <v>99.891950297136702</v>
      </c>
    </row>
    <row r="40" spans="1:24" s="6" customFormat="1" ht="15" customHeight="1">
      <c r="A40" s="1"/>
      <c r="B40" s="56"/>
      <c r="C40" s="56"/>
      <c r="D40" s="56"/>
      <c r="E40" s="57"/>
      <c r="F40" s="57"/>
      <c r="G40" s="57"/>
      <c r="H40" s="57"/>
      <c r="I40" s="57"/>
      <c r="J40" s="57"/>
      <c r="K40" s="57"/>
      <c r="L40" s="57"/>
      <c r="M40" s="57"/>
      <c r="N40" s="57"/>
      <c r="O40" s="57"/>
      <c r="P40" s="57"/>
      <c r="Q40" s="57"/>
      <c r="R40" s="57"/>
      <c r="S40" s="57"/>
      <c r="T40" s="57"/>
      <c r="U40" s="58"/>
      <c r="V40" s="59"/>
      <c r="W40" s="57"/>
      <c r="X40" s="57"/>
    </row>
    <row r="41" spans="1:24" s="60" customFormat="1" ht="15" customHeight="1">
      <c r="B41" s="61" t="str">
        <f>CONCATENATE("NOTE: Table reads: Of all ",E48, " public school students without disabilities who received corporal punishment, ", G48," (",TEXT(H9,"0.0"),")% were American Indian or Alaska Native.")</f>
        <v>NOTE: Table reads: Of all 392 public school students without disabilities who received corporal punishment, 0 (0.0)% were American Indian or Alaska Native.</v>
      </c>
      <c r="C41" s="33"/>
      <c r="D41" s="33"/>
      <c r="E41" s="58"/>
      <c r="F41" s="58"/>
      <c r="G41" s="33"/>
      <c r="H41" s="33"/>
      <c r="I41" s="33"/>
      <c r="J41" s="33"/>
      <c r="K41" s="33"/>
      <c r="L41" s="33"/>
      <c r="M41" s="33"/>
      <c r="N41" s="33"/>
      <c r="O41" s="33"/>
      <c r="P41" s="33"/>
      <c r="Q41" s="65"/>
      <c r="R41" s="66"/>
      <c r="S41" s="33"/>
      <c r="T41" s="33"/>
      <c r="U41" s="66"/>
      <c r="V41" s="66"/>
    </row>
    <row r="42" spans="1:24" s="6" customFormat="1" ht="15" customHeight="1">
      <c r="A42" s="60"/>
      <c r="B42" s="61" t="s">
        <v>38</v>
      </c>
      <c r="D42" s="61"/>
      <c r="E42" s="58"/>
      <c r="F42" s="58"/>
      <c r="G42" s="58"/>
      <c r="H42" s="58"/>
      <c r="I42" s="58"/>
      <c r="J42" s="58"/>
      <c r="K42" s="57"/>
      <c r="L42" s="57"/>
      <c r="M42" s="57"/>
      <c r="N42" s="57"/>
      <c r="O42" s="57"/>
      <c r="P42" s="57"/>
      <c r="Q42" s="57"/>
      <c r="R42" s="57"/>
      <c r="S42" s="57"/>
      <c r="T42" s="57"/>
      <c r="U42" s="57"/>
      <c r="V42" s="57"/>
      <c r="W42" s="57"/>
      <c r="X42" s="57"/>
    </row>
    <row r="43" spans="1:24" s="64" customFormat="1" ht="14" customHeight="1">
      <c r="A43" s="60"/>
      <c r="B43" s="59" t="s">
        <v>45</v>
      </c>
      <c r="C43" s="6"/>
      <c r="D43" s="6"/>
      <c r="E43" s="62"/>
      <c r="F43" s="62"/>
      <c r="G43" s="62"/>
      <c r="H43" s="62"/>
      <c r="I43" s="62"/>
      <c r="J43" s="62"/>
      <c r="K43" s="63"/>
      <c r="L43" s="63"/>
      <c r="M43" s="63"/>
      <c r="N43" s="63"/>
      <c r="O43" s="63"/>
      <c r="P43" s="63"/>
      <c r="Q43" s="63"/>
      <c r="R43" s="63"/>
      <c r="S43" s="63"/>
      <c r="T43" s="63"/>
      <c r="U43" s="63"/>
      <c r="V43" s="63"/>
      <c r="W43" s="63"/>
      <c r="X43" s="63"/>
    </row>
    <row r="44" spans="1:24" s="60" customFormat="1" ht="15" customHeight="1">
      <c r="B44" s="29"/>
      <c r="C44" s="6"/>
      <c r="D44" s="6"/>
      <c r="E44" s="58"/>
      <c r="F44" s="58"/>
      <c r="G44" s="33"/>
      <c r="H44" s="33"/>
      <c r="I44" s="33"/>
      <c r="J44" s="33"/>
      <c r="K44" s="33"/>
      <c r="L44" s="33"/>
      <c r="M44" s="33"/>
      <c r="N44" s="33"/>
      <c r="O44" s="33"/>
      <c r="P44" s="33"/>
      <c r="Q44" s="33"/>
      <c r="R44" s="33"/>
      <c r="S44" s="33"/>
      <c r="T44" s="33"/>
      <c r="U44" s="65"/>
      <c r="V44" s="66"/>
      <c r="W44" s="33"/>
      <c r="X44" s="33"/>
    </row>
    <row r="48" spans="1:24" s="110" customFormat="1">
      <c r="E48" s="110" t="str">
        <f>IF(ISTEXT(E9),LEFT(E9,3),TEXT(E9,"#,##0"))</f>
        <v>392</v>
      </c>
      <c r="G48" s="110" t="str">
        <f>IF(ISTEXT(G9),LEFT(G9,3),TEXT(G9,"#,##0"))</f>
        <v>0</v>
      </c>
      <c r="I48" s="110" t="str">
        <f>IF(ISTEXT(I9),LEFT(I9,3),TEXT(I9,"#,##0"))</f>
        <v>4</v>
      </c>
      <c r="K48" s="110" t="str">
        <f>IF(ISTEXT(K9),LEFT(K9,3),TEXT(K9,"#,##0"))</f>
        <v>20</v>
      </c>
      <c r="M48" s="110" t="str">
        <f>IF(ISTEXT(M9),LEFT(M9,3),TEXT(M9,"#,##0"))</f>
        <v>33</v>
      </c>
    </row>
    <row r="49" s="159" customFormat="1"/>
    <row r="50" s="159" customFormat="1"/>
    <row r="51" s="159" customFormat="1"/>
    <row r="52" s="159" customFormat="1"/>
    <row r="53" s="159" customFormat="1"/>
    <row r="54" s="159" customFormat="1"/>
    <row r="55" s="159" customFormat="1"/>
    <row r="56" s="159" customFormat="1"/>
  </sheetData>
  <mergeCells count="16">
    <mergeCell ref="B7:B39"/>
    <mergeCell ref="W4:W5"/>
    <mergeCell ref="X4:X5"/>
    <mergeCell ref="G5:H5"/>
    <mergeCell ref="I5:J5"/>
    <mergeCell ref="K5:L5"/>
    <mergeCell ref="M5:N5"/>
    <mergeCell ref="O5:P5"/>
    <mergeCell ref="Q5:R5"/>
    <mergeCell ref="S5:T5"/>
    <mergeCell ref="B4:B6"/>
    <mergeCell ref="C4:C5"/>
    <mergeCell ref="D4:D5"/>
    <mergeCell ref="E4:F5"/>
    <mergeCell ref="G4:T4"/>
    <mergeCell ref="U4:V5"/>
  </mergeCells>
  <printOptions horizontalCentered="1"/>
  <pageMargins left="0.5" right="0.5" top="0.75" bottom="0.75" header="0.3" footer="0.3"/>
  <pageSetup paperSize="3" scale="73"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1" enableFormatConditionsCalculation="0">
    <pageSetUpPr fitToPage="1"/>
  </sheetPr>
  <dimension ref="A1:AB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8"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28" s="39" customFormat="1" ht="15" customHeight="1">
      <c r="A2" s="34"/>
      <c r="B2" s="35" t="str">
        <f>CONCATENATE("Number and percentage of public school students with and without disabilities receiving ",LOWER(A7), " by gender and race/ethnicity, for state: School Year 2011-12")</f>
        <v>Number and percentage of public school students with and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8" s="44" customFormat="1" ht="15" customHeight="1" thickBot="1">
      <c r="A3" s="28"/>
      <c r="B3" s="40"/>
      <c r="C3" s="40"/>
      <c r="D3" s="40"/>
      <c r="E3" s="41"/>
      <c r="F3" s="41"/>
      <c r="G3" s="42"/>
      <c r="H3" s="42"/>
      <c r="I3" s="42"/>
      <c r="J3" s="42"/>
      <c r="K3" s="42"/>
      <c r="L3" s="42"/>
      <c r="M3" s="42"/>
      <c r="N3" s="42"/>
      <c r="O3" s="42"/>
      <c r="P3" s="42"/>
      <c r="Q3" s="42"/>
      <c r="R3" s="42"/>
      <c r="S3" s="42"/>
      <c r="T3" s="42"/>
      <c r="U3" s="42"/>
      <c r="V3" s="42"/>
      <c r="W3" s="42"/>
      <c r="X3" s="42"/>
      <c r="Y3" s="42"/>
      <c r="Z3" s="43"/>
      <c r="AA3" s="42"/>
      <c r="AB3" s="42"/>
    </row>
    <row r="4" spans="1:28" s="46" customFormat="1" ht="25" customHeight="1">
      <c r="A4" s="45"/>
      <c r="B4" s="173"/>
      <c r="C4" s="175" t="s">
        <v>17</v>
      </c>
      <c r="D4" s="177" t="s">
        <v>0</v>
      </c>
      <c r="E4" s="179" t="s">
        <v>18</v>
      </c>
      <c r="F4" s="180"/>
      <c r="G4" s="179" t="s">
        <v>19</v>
      </c>
      <c r="H4" s="180"/>
      <c r="I4" s="179" t="s">
        <v>20</v>
      </c>
      <c r="J4" s="180"/>
      <c r="K4" s="184" t="s">
        <v>21</v>
      </c>
      <c r="L4" s="185"/>
      <c r="M4" s="185"/>
      <c r="N4" s="185"/>
      <c r="O4" s="185"/>
      <c r="P4" s="185"/>
      <c r="Q4" s="185"/>
      <c r="R4" s="185"/>
      <c r="S4" s="185"/>
      <c r="T4" s="185"/>
      <c r="U4" s="185"/>
      <c r="V4" s="185"/>
      <c r="W4" s="185"/>
      <c r="X4" s="186"/>
      <c r="Y4" s="179" t="s">
        <v>22</v>
      </c>
      <c r="Z4" s="180"/>
      <c r="AA4" s="165" t="s">
        <v>23</v>
      </c>
      <c r="AB4" s="167" t="s">
        <v>24</v>
      </c>
    </row>
    <row r="5" spans="1:28" s="46" customFormat="1" ht="25" customHeight="1">
      <c r="A5" s="45"/>
      <c r="B5" s="173"/>
      <c r="C5" s="176"/>
      <c r="D5" s="178"/>
      <c r="E5" s="181"/>
      <c r="F5" s="182"/>
      <c r="G5" s="181"/>
      <c r="H5" s="182"/>
      <c r="I5" s="181"/>
      <c r="J5" s="182"/>
      <c r="K5" s="161" t="s">
        <v>25</v>
      </c>
      <c r="L5" s="162"/>
      <c r="M5" s="163" t="s">
        <v>26</v>
      </c>
      <c r="N5" s="162"/>
      <c r="O5" s="164" t="s">
        <v>27</v>
      </c>
      <c r="P5" s="162"/>
      <c r="Q5" s="164" t="s">
        <v>28</v>
      </c>
      <c r="R5" s="162"/>
      <c r="S5" s="164" t="s">
        <v>29</v>
      </c>
      <c r="T5" s="162"/>
      <c r="U5" s="164" t="s">
        <v>30</v>
      </c>
      <c r="V5" s="162"/>
      <c r="W5" s="164" t="s">
        <v>31</v>
      </c>
      <c r="X5" s="183"/>
      <c r="Y5" s="181"/>
      <c r="Z5" s="182"/>
      <c r="AA5" s="166"/>
      <c r="AB5" s="187"/>
    </row>
    <row r="6" spans="1:28" s="46" customFormat="1" ht="15" customHeight="1" thickBot="1">
      <c r="A6" s="45"/>
      <c r="B6" s="174"/>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row>
    <row r="7" spans="1:28" s="6" customFormat="1" ht="15" customHeight="1">
      <c r="A7" s="1" t="s">
        <v>1</v>
      </c>
      <c r="B7" s="170" t="s">
        <v>16</v>
      </c>
      <c r="C7" s="2"/>
      <c r="D7" s="3" t="s">
        <v>2</v>
      </c>
      <c r="E7" s="67">
        <v>420</v>
      </c>
      <c r="F7" s="68">
        <v>72.538860103626902</v>
      </c>
      <c r="G7" s="109" t="s">
        <v>40</v>
      </c>
      <c r="H7" s="68">
        <v>0.34542314335060398</v>
      </c>
      <c r="I7" s="67">
        <v>418</v>
      </c>
      <c r="J7" s="68">
        <v>72.193436960276301</v>
      </c>
      <c r="K7" s="69">
        <v>0</v>
      </c>
      <c r="L7" s="70">
        <v>0</v>
      </c>
      <c r="M7" s="71">
        <v>4</v>
      </c>
      <c r="N7" s="70">
        <v>0.69565217391304301</v>
      </c>
      <c r="O7" s="71">
        <v>22</v>
      </c>
      <c r="P7" s="70">
        <v>3.8260869565217401</v>
      </c>
      <c r="Q7" s="71">
        <v>102</v>
      </c>
      <c r="R7" s="70">
        <v>17.739130434782599</v>
      </c>
      <c r="S7" s="71">
        <v>286</v>
      </c>
      <c r="T7" s="70">
        <v>49.739130434782602</v>
      </c>
      <c r="U7" s="71">
        <v>0</v>
      </c>
      <c r="V7" s="70">
        <v>0</v>
      </c>
      <c r="W7" s="72">
        <v>4</v>
      </c>
      <c r="X7" s="68">
        <v>0.69565217391304301</v>
      </c>
      <c r="Y7" s="109" t="s">
        <v>40</v>
      </c>
      <c r="Z7" s="73">
        <v>0.34542314335060398</v>
      </c>
      <c r="AA7" s="4">
        <v>3702</v>
      </c>
      <c r="AB7" s="5">
        <v>99.891950297136702</v>
      </c>
    </row>
    <row r="8" spans="1:28" s="6" customFormat="1" ht="15" customHeight="1">
      <c r="A8" s="1" t="s">
        <v>1</v>
      </c>
      <c r="B8" s="171" t="s">
        <v>16</v>
      </c>
      <c r="C8" s="7" t="s">
        <v>3</v>
      </c>
      <c r="D8" s="8" t="s">
        <v>4</v>
      </c>
      <c r="E8" s="69">
        <v>159</v>
      </c>
      <c r="F8" s="68">
        <v>27.461139896373101</v>
      </c>
      <c r="G8" s="106" t="s">
        <v>40</v>
      </c>
      <c r="H8" s="68">
        <v>0.34542314335060398</v>
      </c>
      <c r="I8" s="69">
        <v>157</v>
      </c>
      <c r="J8" s="68">
        <v>27.1157167530225</v>
      </c>
      <c r="K8" s="69">
        <v>0</v>
      </c>
      <c r="L8" s="70">
        <v>0</v>
      </c>
      <c r="M8" s="98" t="s">
        <v>40</v>
      </c>
      <c r="N8" s="70">
        <v>0.34782608695652201</v>
      </c>
      <c r="O8" s="71">
        <v>0</v>
      </c>
      <c r="P8" s="70">
        <v>0</v>
      </c>
      <c r="Q8" s="71">
        <v>50</v>
      </c>
      <c r="R8" s="70">
        <v>8.6956521739130395</v>
      </c>
      <c r="S8" s="71">
        <v>98</v>
      </c>
      <c r="T8" s="70">
        <v>17.043478260869598</v>
      </c>
      <c r="U8" s="71">
        <v>0</v>
      </c>
      <c r="V8" s="70">
        <v>0</v>
      </c>
      <c r="W8" s="72">
        <v>7</v>
      </c>
      <c r="X8" s="68">
        <v>1.2173913043478299</v>
      </c>
      <c r="Y8" s="106" t="s">
        <v>40</v>
      </c>
      <c r="Z8" s="73">
        <v>0.34542314335060398</v>
      </c>
      <c r="AA8" s="4">
        <v>3702</v>
      </c>
      <c r="AB8" s="5">
        <v>99.891950297136702</v>
      </c>
    </row>
    <row r="9" spans="1:28" s="6" customFormat="1" ht="15" customHeight="1">
      <c r="A9" s="1" t="s">
        <v>1</v>
      </c>
      <c r="B9" s="171" t="s">
        <v>16</v>
      </c>
      <c r="C9" s="9"/>
      <c r="D9" s="10" t="s">
        <v>5</v>
      </c>
      <c r="E9" s="74">
        <v>579</v>
      </c>
      <c r="F9" s="75">
        <v>100</v>
      </c>
      <c r="G9" s="74">
        <v>4</v>
      </c>
      <c r="H9" s="75">
        <v>0.69084628670120896</v>
      </c>
      <c r="I9" s="74">
        <v>575</v>
      </c>
      <c r="J9" s="75">
        <v>99.309153713298798</v>
      </c>
      <c r="K9" s="74">
        <v>0</v>
      </c>
      <c r="L9" s="76">
        <v>0</v>
      </c>
      <c r="M9" s="77">
        <v>6</v>
      </c>
      <c r="N9" s="76">
        <v>1.0434782608695701</v>
      </c>
      <c r="O9" s="77">
        <v>22</v>
      </c>
      <c r="P9" s="76">
        <v>3.8260869565217401</v>
      </c>
      <c r="Q9" s="77">
        <v>152</v>
      </c>
      <c r="R9" s="76">
        <v>26.434782608695699</v>
      </c>
      <c r="S9" s="77">
        <v>384</v>
      </c>
      <c r="T9" s="76">
        <v>66.7826086956522</v>
      </c>
      <c r="U9" s="77">
        <v>0</v>
      </c>
      <c r="V9" s="76">
        <v>0</v>
      </c>
      <c r="W9" s="78">
        <v>11</v>
      </c>
      <c r="X9" s="75">
        <v>1.9130434782608701</v>
      </c>
      <c r="Y9" s="74">
        <v>4</v>
      </c>
      <c r="Z9" s="79">
        <v>0.69084628670120896</v>
      </c>
      <c r="AA9" s="11">
        <v>3702</v>
      </c>
      <c r="AB9" s="12">
        <v>99.891950297136702</v>
      </c>
    </row>
    <row r="10" spans="1:28" s="6" customFormat="1" ht="15" customHeight="1">
      <c r="A10" s="1" t="s">
        <v>1</v>
      </c>
      <c r="B10" s="171" t="s">
        <v>16</v>
      </c>
      <c r="C10" s="13"/>
      <c r="D10" s="14" t="s">
        <v>2</v>
      </c>
      <c r="E10" s="80">
        <v>57619</v>
      </c>
      <c r="F10" s="81">
        <v>66.823231971795096</v>
      </c>
      <c r="G10" s="80">
        <v>846</v>
      </c>
      <c r="H10" s="81">
        <v>0.98114257880453704</v>
      </c>
      <c r="I10" s="80">
        <v>56773</v>
      </c>
      <c r="J10" s="81">
        <v>65.842089392990502</v>
      </c>
      <c r="K10" s="80">
        <v>70</v>
      </c>
      <c r="L10" s="82">
        <v>8.2205937617437094E-2</v>
      </c>
      <c r="M10" s="83">
        <v>279</v>
      </c>
      <c r="N10" s="82">
        <v>0.32764937993235599</v>
      </c>
      <c r="O10" s="83">
        <v>1793</v>
      </c>
      <c r="P10" s="82">
        <v>2.10564637354378</v>
      </c>
      <c r="Q10" s="83">
        <v>16423</v>
      </c>
      <c r="R10" s="82">
        <v>19.286687335588098</v>
      </c>
      <c r="S10" s="83">
        <v>35371</v>
      </c>
      <c r="T10" s="82">
        <v>41.538660278090902</v>
      </c>
      <c r="U10" s="83">
        <v>19</v>
      </c>
      <c r="V10" s="82">
        <v>2.2313040210447201E-2</v>
      </c>
      <c r="W10" s="84">
        <v>2818</v>
      </c>
      <c r="X10" s="81">
        <v>3.3093761743705401</v>
      </c>
      <c r="Y10" s="80">
        <v>838</v>
      </c>
      <c r="Z10" s="85">
        <v>0.97186463479692897</v>
      </c>
      <c r="AA10" s="15">
        <v>3702</v>
      </c>
      <c r="AB10" s="16">
        <v>99.891950297136702</v>
      </c>
    </row>
    <row r="11" spans="1:28" s="6" customFormat="1" ht="15" customHeight="1">
      <c r="A11" s="1" t="s">
        <v>1</v>
      </c>
      <c r="B11" s="171" t="s">
        <v>16</v>
      </c>
      <c r="C11" s="13" t="s">
        <v>6</v>
      </c>
      <c r="D11" s="17" t="s">
        <v>4</v>
      </c>
      <c r="E11" s="80">
        <v>28607</v>
      </c>
      <c r="F11" s="81">
        <v>33.176768028204897</v>
      </c>
      <c r="G11" s="80">
        <v>228</v>
      </c>
      <c r="H11" s="81">
        <v>0.26442140421682597</v>
      </c>
      <c r="I11" s="80">
        <v>28379</v>
      </c>
      <c r="J11" s="81">
        <v>32.9123466239881</v>
      </c>
      <c r="K11" s="80">
        <v>27</v>
      </c>
      <c r="L11" s="82">
        <v>3.1708004509582902E-2</v>
      </c>
      <c r="M11" s="83">
        <v>99</v>
      </c>
      <c r="N11" s="82">
        <v>0.116262683201804</v>
      </c>
      <c r="O11" s="83">
        <v>971</v>
      </c>
      <c r="P11" s="82">
        <v>1.1403137918075901</v>
      </c>
      <c r="Q11" s="83">
        <v>10446</v>
      </c>
      <c r="R11" s="82">
        <v>12.2674746335964</v>
      </c>
      <c r="S11" s="83">
        <v>15306</v>
      </c>
      <c r="T11" s="82">
        <v>17.974915445321301</v>
      </c>
      <c r="U11" s="83">
        <v>12</v>
      </c>
      <c r="V11" s="82">
        <v>1.4092446448703499E-2</v>
      </c>
      <c r="W11" s="84">
        <v>1518</v>
      </c>
      <c r="X11" s="81">
        <v>1.7826944757609899</v>
      </c>
      <c r="Y11" s="80">
        <v>321</v>
      </c>
      <c r="Z11" s="85">
        <v>0.37227750330526799</v>
      </c>
      <c r="AA11" s="15">
        <v>3702</v>
      </c>
      <c r="AB11" s="16">
        <v>99.891950297136702</v>
      </c>
    </row>
    <row r="12" spans="1:28" s="6" customFormat="1" ht="15" customHeight="1">
      <c r="A12" s="1" t="s">
        <v>1</v>
      </c>
      <c r="B12" s="171" t="s">
        <v>16</v>
      </c>
      <c r="C12" s="18"/>
      <c r="D12" s="19" t="s">
        <v>5</v>
      </c>
      <c r="E12" s="86">
        <v>86226</v>
      </c>
      <c r="F12" s="87">
        <v>100</v>
      </c>
      <c r="G12" s="86">
        <v>1074</v>
      </c>
      <c r="H12" s="87">
        <v>1.2455639830213601</v>
      </c>
      <c r="I12" s="86">
        <v>85152</v>
      </c>
      <c r="J12" s="87">
        <v>98.754436016978602</v>
      </c>
      <c r="K12" s="86">
        <v>97</v>
      </c>
      <c r="L12" s="88">
        <v>0.11391394212702</v>
      </c>
      <c r="M12" s="89">
        <v>378</v>
      </c>
      <c r="N12" s="88">
        <v>0.44391206313415998</v>
      </c>
      <c r="O12" s="89">
        <v>2764</v>
      </c>
      <c r="P12" s="88">
        <v>3.2459601653513701</v>
      </c>
      <c r="Q12" s="89">
        <v>26869</v>
      </c>
      <c r="R12" s="88">
        <v>31.554161969184499</v>
      </c>
      <c r="S12" s="89">
        <v>50677</v>
      </c>
      <c r="T12" s="88">
        <v>59.513575723412302</v>
      </c>
      <c r="U12" s="89">
        <v>31</v>
      </c>
      <c r="V12" s="88">
        <v>3.64054866591507E-2</v>
      </c>
      <c r="W12" s="90">
        <v>4336</v>
      </c>
      <c r="X12" s="87">
        <v>5.0920706501315296</v>
      </c>
      <c r="Y12" s="86">
        <v>1159</v>
      </c>
      <c r="Z12" s="91">
        <v>1.3441421381022001</v>
      </c>
      <c r="AA12" s="20">
        <v>3702</v>
      </c>
      <c r="AB12" s="21">
        <v>99.891950297136702</v>
      </c>
    </row>
    <row r="13" spans="1:28" s="6" customFormat="1" ht="15" customHeight="1">
      <c r="A13" s="1" t="s">
        <v>1</v>
      </c>
      <c r="B13" s="171" t="s">
        <v>16</v>
      </c>
      <c r="C13" s="7"/>
      <c r="D13" s="8" t="s">
        <v>2</v>
      </c>
      <c r="E13" s="69">
        <v>48233</v>
      </c>
      <c r="F13" s="68">
        <v>67.897463329485603</v>
      </c>
      <c r="G13" s="69">
        <v>624</v>
      </c>
      <c r="H13" s="68">
        <v>0.87840310819561396</v>
      </c>
      <c r="I13" s="69">
        <v>47609</v>
      </c>
      <c r="J13" s="68">
        <v>67.019060221290005</v>
      </c>
      <c r="K13" s="69">
        <v>65</v>
      </c>
      <c r="L13" s="70">
        <v>9.25056214954601E-2</v>
      </c>
      <c r="M13" s="71">
        <v>263</v>
      </c>
      <c r="N13" s="70">
        <v>0.374291976204708</v>
      </c>
      <c r="O13" s="71">
        <v>1846</v>
      </c>
      <c r="P13" s="70">
        <v>2.6271596504710701</v>
      </c>
      <c r="Q13" s="71">
        <v>15972</v>
      </c>
      <c r="R13" s="70">
        <v>22.730765946546001</v>
      </c>
      <c r="S13" s="71">
        <v>26954</v>
      </c>
      <c r="T13" s="70">
        <v>38.359946489055901</v>
      </c>
      <c r="U13" s="71">
        <v>18</v>
      </c>
      <c r="V13" s="70">
        <v>2.56169413372043E-2</v>
      </c>
      <c r="W13" s="72">
        <v>2491</v>
      </c>
      <c r="X13" s="68">
        <v>3.5451000483875599</v>
      </c>
      <c r="Y13" s="69">
        <v>862</v>
      </c>
      <c r="Z13" s="73">
        <v>1.21343506292407</v>
      </c>
      <c r="AA13" s="4">
        <v>3702</v>
      </c>
      <c r="AB13" s="5">
        <v>99.891950297136702</v>
      </c>
    </row>
    <row r="14" spans="1:28" s="6" customFormat="1" ht="15" customHeight="1">
      <c r="A14" s="1" t="s">
        <v>1</v>
      </c>
      <c r="B14" s="171" t="s">
        <v>16</v>
      </c>
      <c r="C14" s="7" t="s">
        <v>7</v>
      </c>
      <c r="D14" s="22" t="s">
        <v>4</v>
      </c>
      <c r="E14" s="69">
        <v>22805</v>
      </c>
      <c r="F14" s="68">
        <v>32.102536670514397</v>
      </c>
      <c r="G14" s="69">
        <v>148</v>
      </c>
      <c r="H14" s="68">
        <v>0.20833919873870299</v>
      </c>
      <c r="I14" s="69">
        <v>22657</v>
      </c>
      <c r="J14" s="68">
        <v>31.894197471775701</v>
      </c>
      <c r="K14" s="69">
        <v>38</v>
      </c>
      <c r="L14" s="70">
        <v>5.40802094896536E-2</v>
      </c>
      <c r="M14" s="71">
        <v>86</v>
      </c>
      <c r="N14" s="70">
        <v>0.122392053055532</v>
      </c>
      <c r="O14" s="71">
        <v>921</v>
      </c>
      <c r="P14" s="70">
        <v>1.3107334984202901</v>
      </c>
      <c r="Q14" s="71">
        <v>9943</v>
      </c>
      <c r="R14" s="70">
        <v>14.150513761990201</v>
      </c>
      <c r="S14" s="71">
        <v>10367</v>
      </c>
      <c r="T14" s="70">
        <v>14.7539350468221</v>
      </c>
      <c r="U14" s="71">
        <v>15</v>
      </c>
      <c r="V14" s="70">
        <v>2.1347451114337002E-2</v>
      </c>
      <c r="W14" s="72">
        <v>1287</v>
      </c>
      <c r="X14" s="68">
        <v>1.83161130561011</v>
      </c>
      <c r="Y14" s="69">
        <v>365</v>
      </c>
      <c r="Z14" s="73">
        <v>0.51380951040288303</v>
      </c>
      <c r="AA14" s="4">
        <v>3702</v>
      </c>
      <c r="AB14" s="5">
        <v>99.891950297136702</v>
      </c>
    </row>
    <row r="15" spans="1:28" s="6" customFormat="1" ht="15" customHeight="1">
      <c r="A15" s="1" t="s">
        <v>1</v>
      </c>
      <c r="B15" s="171" t="s">
        <v>16</v>
      </c>
      <c r="C15" s="9"/>
      <c r="D15" s="10" t="s">
        <v>5</v>
      </c>
      <c r="E15" s="74">
        <v>71038</v>
      </c>
      <c r="F15" s="75">
        <v>100</v>
      </c>
      <c r="G15" s="74">
        <v>772</v>
      </c>
      <c r="H15" s="75">
        <v>1.0867423069343201</v>
      </c>
      <c r="I15" s="74">
        <v>70266</v>
      </c>
      <c r="J15" s="75">
        <v>98.913257693065702</v>
      </c>
      <c r="K15" s="74">
        <v>103</v>
      </c>
      <c r="L15" s="76">
        <v>0.14658583098511399</v>
      </c>
      <c r="M15" s="77">
        <v>349</v>
      </c>
      <c r="N15" s="76">
        <v>0.49668402926024002</v>
      </c>
      <c r="O15" s="77">
        <v>2767</v>
      </c>
      <c r="P15" s="76">
        <v>3.93789314889136</v>
      </c>
      <c r="Q15" s="77">
        <v>25915</v>
      </c>
      <c r="R15" s="76">
        <v>36.881279708536098</v>
      </c>
      <c r="S15" s="77">
        <v>37321</v>
      </c>
      <c r="T15" s="76">
        <v>53.113881535878001</v>
      </c>
      <c r="U15" s="77">
        <v>33</v>
      </c>
      <c r="V15" s="76">
        <v>4.6964392451541298E-2</v>
      </c>
      <c r="W15" s="78">
        <v>3778</v>
      </c>
      <c r="X15" s="75">
        <v>5.3767113539976696</v>
      </c>
      <c r="Y15" s="74">
        <v>1227</v>
      </c>
      <c r="Z15" s="79">
        <v>1.7272445733269499</v>
      </c>
      <c r="AA15" s="11">
        <v>3702</v>
      </c>
      <c r="AB15" s="12">
        <v>99.891950297136702</v>
      </c>
    </row>
    <row r="16" spans="1:28" s="6" customFormat="1" ht="15" customHeight="1">
      <c r="A16" s="1" t="s">
        <v>1</v>
      </c>
      <c r="B16" s="171" t="s">
        <v>16</v>
      </c>
      <c r="C16" s="13"/>
      <c r="D16" s="14" t="s">
        <v>2</v>
      </c>
      <c r="E16" s="80">
        <v>36614</v>
      </c>
      <c r="F16" s="81">
        <v>72.296816997077599</v>
      </c>
      <c r="G16" s="80">
        <v>451</v>
      </c>
      <c r="H16" s="81">
        <v>0.89052997393570799</v>
      </c>
      <c r="I16" s="80">
        <v>36163</v>
      </c>
      <c r="J16" s="81">
        <v>71.4062870231419</v>
      </c>
      <c r="K16" s="80">
        <v>44</v>
      </c>
      <c r="L16" s="82">
        <v>8.7836623879584005E-2</v>
      </c>
      <c r="M16" s="83">
        <v>104</v>
      </c>
      <c r="N16" s="82">
        <v>0.20761383826083499</v>
      </c>
      <c r="O16" s="83">
        <v>1280</v>
      </c>
      <c r="P16" s="82">
        <v>2.5552472401333501</v>
      </c>
      <c r="Q16" s="83">
        <v>17076</v>
      </c>
      <c r="R16" s="82">
        <v>34.088595212904004</v>
      </c>
      <c r="S16" s="83">
        <v>15538</v>
      </c>
      <c r="T16" s="82">
        <v>31.0183059509313</v>
      </c>
      <c r="U16" s="83">
        <v>9</v>
      </c>
      <c r="V16" s="82">
        <v>1.7966582157187602E-2</v>
      </c>
      <c r="W16" s="84">
        <v>2112</v>
      </c>
      <c r="X16" s="81">
        <v>4.2161579462200303</v>
      </c>
      <c r="Y16" s="80">
        <v>634</v>
      </c>
      <c r="Z16" s="85">
        <v>1.2518758391912199</v>
      </c>
      <c r="AA16" s="15">
        <v>3702</v>
      </c>
      <c r="AB16" s="16">
        <v>99.891950297136702</v>
      </c>
    </row>
    <row r="17" spans="1:28" s="6" customFormat="1" ht="15" customHeight="1">
      <c r="A17" s="1" t="s">
        <v>1</v>
      </c>
      <c r="B17" s="171" t="s">
        <v>16</v>
      </c>
      <c r="C17" s="13" t="s">
        <v>8</v>
      </c>
      <c r="D17" s="17" t="s">
        <v>4</v>
      </c>
      <c r="E17" s="80">
        <v>14030</v>
      </c>
      <c r="F17" s="81">
        <v>27.703183002922401</v>
      </c>
      <c r="G17" s="80">
        <v>100</v>
      </c>
      <c r="H17" s="81">
        <v>0.197456756970224</v>
      </c>
      <c r="I17" s="80">
        <v>13930</v>
      </c>
      <c r="J17" s="81">
        <v>27.505726245952101</v>
      </c>
      <c r="K17" s="80">
        <v>9</v>
      </c>
      <c r="L17" s="82">
        <v>1.7966582157187602E-2</v>
      </c>
      <c r="M17" s="83">
        <v>28</v>
      </c>
      <c r="N17" s="82">
        <v>5.5896033377917098E-2</v>
      </c>
      <c r="O17" s="83">
        <v>444</v>
      </c>
      <c r="P17" s="82">
        <v>0.88635138642125599</v>
      </c>
      <c r="Q17" s="83">
        <v>8273</v>
      </c>
      <c r="R17" s="82">
        <v>16.515281576268102</v>
      </c>
      <c r="S17" s="83">
        <v>4405</v>
      </c>
      <c r="T17" s="82">
        <v>8.7936438224901696</v>
      </c>
      <c r="U17" s="83">
        <v>5</v>
      </c>
      <c r="V17" s="82">
        <v>9.9814345317709094E-3</v>
      </c>
      <c r="W17" s="84">
        <v>766</v>
      </c>
      <c r="X17" s="81">
        <v>1.5291557702673</v>
      </c>
      <c r="Y17" s="80">
        <v>163</v>
      </c>
      <c r="Z17" s="85">
        <v>0.32185451386146402</v>
      </c>
      <c r="AA17" s="15">
        <v>3702</v>
      </c>
      <c r="AB17" s="16">
        <v>99.891950297136702</v>
      </c>
    </row>
    <row r="18" spans="1:28" s="6" customFormat="1" ht="15" customHeight="1">
      <c r="A18" s="1" t="s">
        <v>1</v>
      </c>
      <c r="B18" s="171" t="s">
        <v>16</v>
      </c>
      <c r="C18" s="18"/>
      <c r="D18" s="19" t="s">
        <v>5</v>
      </c>
      <c r="E18" s="86">
        <v>50644</v>
      </c>
      <c r="F18" s="87">
        <v>100</v>
      </c>
      <c r="G18" s="86">
        <v>551</v>
      </c>
      <c r="H18" s="87">
        <v>1.0879867309059299</v>
      </c>
      <c r="I18" s="86">
        <v>50093</v>
      </c>
      <c r="J18" s="87">
        <v>98.912013269094103</v>
      </c>
      <c r="K18" s="86">
        <v>53</v>
      </c>
      <c r="L18" s="88">
        <v>0.105803206036772</v>
      </c>
      <c r="M18" s="89">
        <v>132</v>
      </c>
      <c r="N18" s="88">
        <v>0.263509871638752</v>
      </c>
      <c r="O18" s="89">
        <v>1724</v>
      </c>
      <c r="P18" s="88">
        <v>3.4415986265546099</v>
      </c>
      <c r="Q18" s="89">
        <v>25349</v>
      </c>
      <c r="R18" s="88">
        <v>50.603876789172098</v>
      </c>
      <c r="S18" s="89">
        <v>19943</v>
      </c>
      <c r="T18" s="88">
        <v>39.811949773421397</v>
      </c>
      <c r="U18" s="89">
        <v>14</v>
      </c>
      <c r="V18" s="88">
        <v>2.79480166889585E-2</v>
      </c>
      <c r="W18" s="90">
        <v>2878</v>
      </c>
      <c r="X18" s="87">
        <v>5.7453137164873302</v>
      </c>
      <c r="Y18" s="86">
        <v>797</v>
      </c>
      <c r="Z18" s="91">
        <v>1.5737303530526801</v>
      </c>
      <c r="AA18" s="20">
        <v>3702</v>
      </c>
      <c r="AB18" s="21">
        <v>99.891950297136702</v>
      </c>
    </row>
    <row r="19" spans="1:28" s="6" customFormat="1" ht="15" customHeight="1">
      <c r="A19" s="1" t="s">
        <v>1</v>
      </c>
      <c r="B19" s="171" t="s">
        <v>16</v>
      </c>
      <c r="C19" s="7"/>
      <c r="D19" s="8" t="s">
        <v>2</v>
      </c>
      <c r="E19" s="69">
        <v>84844</v>
      </c>
      <c r="F19" s="68">
        <v>69.739762284436694</v>
      </c>
      <c r="G19" s="69">
        <v>1071</v>
      </c>
      <c r="H19" s="68">
        <v>0.88033668151704003</v>
      </c>
      <c r="I19" s="69">
        <v>83773</v>
      </c>
      <c r="J19" s="68">
        <v>68.8594256029197</v>
      </c>
      <c r="K19" s="69">
        <v>107</v>
      </c>
      <c r="L19" s="70">
        <v>8.8915480434439406E-2</v>
      </c>
      <c r="M19" s="71">
        <v>365</v>
      </c>
      <c r="N19" s="70">
        <v>0.30330981643523702</v>
      </c>
      <c r="O19" s="71">
        <v>3115</v>
      </c>
      <c r="P19" s="70">
        <v>2.58852076218017</v>
      </c>
      <c r="Q19" s="71">
        <v>33048</v>
      </c>
      <c r="R19" s="70">
        <v>27.462418667264998</v>
      </c>
      <c r="S19" s="71">
        <v>42507</v>
      </c>
      <c r="T19" s="70">
        <v>35.322713334829103</v>
      </c>
      <c r="U19" s="71">
        <v>27</v>
      </c>
      <c r="V19" s="70">
        <v>2.2436616558222999E-2</v>
      </c>
      <c r="W19" s="72">
        <v>4604</v>
      </c>
      <c r="X19" s="68">
        <v>3.8258586160762502</v>
      </c>
      <c r="Y19" s="69">
        <v>1492</v>
      </c>
      <c r="Z19" s="73">
        <v>1.2263887290601501</v>
      </c>
      <c r="AA19" s="4">
        <v>3702</v>
      </c>
      <c r="AB19" s="5">
        <v>99.891950297136702</v>
      </c>
    </row>
    <row r="20" spans="1:28" s="6" customFormat="1" ht="15" customHeight="1">
      <c r="A20" s="1" t="s">
        <v>1</v>
      </c>
      <c r="B20" s="171" t="s">
        <v>16</v>
      </c>
      <c r="C20" s="7" t="s">
        <v>9</v>
      </c>
      <c r="D20" s="22" t="s">
        <v>4</v>
      </c>
      <c r="E20" s="69">
        <v>36814</v>
      </c>
      <c r="F20" s="68">
        <v>30.260237715563299</v>
      </c>
      <c r="G20" s="69">
        <v>248</v>
      </c>
      <c r="H20" s="68">
        <v>0.203850137270052</v>
      </c>
      <c r="I20" s="69">
        <v>36566</v>
      </c>
      <c r="J20" s="68">
        <v>30.056387578293201</v>
      </c>
      <c r="K20" s="69">
        <v>46</v>
      </c>
      <c r="L20" s="70">
        <v>3.8225346728824397E-2</v>
      </c>
      <c r="M20" s="71">
        <v>114</v>
      </c>
      <c r="N20" s="70">
        <v>9.47323810236083E-2</v>
      </c>
      <c r="O20" s="71">
        <v>1359</v>
      </c>
      <c r="P20" s="70">
        <v>1.1293097000972301</v>
      </c>
      <c r="Q20" s="71">
        <v>18213</v>
      </c>
      <c r="R20" s="70">
        <v>15.134744347219099</v>
      </c>
      <c r="S20" s="71">
        <v>14768</v>
      </c>
      <c r="T20" s="70">
        <v>12.271998271549499</v>
      </c>
      <c r="U20" s="71">
        <v>20</v>
      </c>
      <c r="V20" s="70">
        <v>1.6619715969054101E-2</v>
      </c>
      <c r="W20" s="72">
        <v>2046</v>
      </c>
      <c r="X20" s="68">
        <v>1.7001969436342299</v>
      </c>
      <c r="Y20" s="69">
        <v>533</v>
      </c>
      <c r="Z20" s="73">
        <v>0.43811339985862002</v>
      </c>
      <c r="AA20" s="4">
        <v>3702</v>
      </c>
      <c r="AB20" s="5">
        <v>99.891950297136702</v>
      </c>
    </row>
    <row r="21" spans="1:28" s="6" customFormat="1" ht="15" customHeight="1">
      <c r="A21" s="1" t="s">
        <v>1</v>
      </c>
      <c r="B21" s="171" t="s">
        <v>16</v>
      </c>
      <c r="C21" s="9"/>
      <c r="D21" s="10" t="s">
        <v>5</v>
      </c>
      <c r="E21" s="74">
        <v>121658</v>
      </c>
      <c r="F21" s="75">
        <v>100</v>
      </c>
      <c r="G21" s="74">
        <v>1319</v>
      </c>
      <c r="H21" s="75">
        <v>1.08418681878709</v>
      </c>
      <c r="I21" s="74">
        <v>120339</v>
      </c>
      <c r="J21" s="75">
        <v>98.915813181212897</v>
      </c>
      <c r="K21" s="74">
        <v>153</v>
      </c>
      <c r="L21" s="76">
        <v>0.127140827163264</v>
      </c>
      <c r="M21" s="77">
        <v>479</v>
      </c>
      <c r="N21" s="76">
        <v>0.398042197458845</v>
      </c>
      <c r="O21" s="77">
        <v>4474</v>
      </c>
      <c r="P21" s="76">
        <v>3.7178304622774001</v>
      </c>
      <c r="Q21" s="77">
        <v>51261</v>
      </c>
      <c r="R21" s="76">
        <v>42.597163014484103</v>
      </c>
      <c r="S21" s="77">
        <v>57275</v>
      </c>
      <c r="T21" s="76">
        <v>47.594711606378603</v>
      </c>
      <c r="U21" s="77">
        <v>47</v>
      </c>
      <c r="V21" s="76">
        <v>3.9056332527277103E-2</v>
      </c>
      <c r="W21" s="78">
        <v>6650</v>
      </c>
      <c r="X21" s="75">
        <v>5.5260555597104801</v>
      </c>
      <c r="Y21" s="74">
        <v>2025</v>
      </c>
      <c r="Z21" s="79">
        <v>1.66450212891877</v>
      </c>
      <c r="AA21" s="11">
        <v>3702</v>
      </c>
      <c r="AB21" s="12">
        <v>99.891950297136702</v>
      </c>
    </row>
    <row r="22" spans="1:28" s="6" customFormat="1" ht="15" customHeight="1">
      <c r="A22" s="1" t="s">
        <v>1</v>
      </c>
      <c r="B22" s="171" t="s">
        <v>16</v>
      </c>
      <c r="C22" s="13"/>
      <c r="D22" s="14" t="s">
        <v>2</v>
      </c>
      <c r="E22" s="80">
        <v>1193</v>
      </c>
      <c r="F22" s="81">
        <v>73.596545342381205</v>
      </c>
      <c r="G22" s="80">
        <v>13</v>
      </c>
      <c r="H22" s="81">
        <v>0.80197409006785902</v>
      </c>
      <c r="I22" s="80">
        <v>1180</v>
      </c>
      <c r="J22" s="81">
        <v>72.794571252313403</v>
      </c>
      <c r="K22" s="80">
        <v>0</v>
      </c>
      <c r="L22" s="82">
        <v>0</v>
      </c>
      <c r="M22" s="102" t="s">
        <v>40</v>
      </c>
      <c r="N22" s="82">
        <v>0.124688279301746</v>
      </c>
      <c r="O22" s="83">
        <v>17</v>
      </c>
      <c r="P22" s="82">
        <v>1.05985037406484</v>
      </c>
      <c r="Q22" s="83">
        <v>686</v>
      </c>
      <c r="R22" s="82">
        <v>42.768079800498803</v>
      </c>
      <c r="S22" s="83">
        <v>431</v>
      </c>
      <c r="T22" s="82">
        <v>26.870324189526201</v>
      </c>
      <c r="U22" s="83">
        <v>0</v>
      </c>
      <c r="V22" s="82">
        <v>0</v>
      </c>
      <c r="W22" s="84">
        <v>44</v>
      </c>
      <c r="X22" s="81">
        <v>2.7431421446384001</v>
      </c>
      <c r="Y22" s="80">
        <v>7</v>
      </c>
      <c r="Z22" s="85">
        <v>0.43183220234423197</v>
      </c>
      <c r="AA22" s="15">
        <v>3702</v>
      </c>
      <c r="AB22" s="16">
        <v>99.891950297136702</v>
      </c>
    </row>
    <row r="23" spans="1:28" s="6" customFormat="1" ht="15" customHeight="1">
      <c r="A23" s="1" t="s">
        <v>1</v>
      </c>
      <c r="B23" s="171" t="s">
        <v>16</v>
      </c>
      <c r="C23" s="13" t="s">
        <v>10</v>
      </c>
      <c r="D23" s="17" t="s">
        <v>4</v>
      </c>
      <c r="E23" s="80">
        <v>428</v>
      </c>
      <c r="F23" s="81">
        <v>26.403454657618799</v>
      </c>
      <c r="G23" s="80">
        <v>4</v>
      </c>
      <c r="H23" s="81">
        <v>0.24676125848241801</v>
      </c>
      <c r="I23" s="80">
        <v>424</v>
      </c>
      <c r="J23" s="81">
        <v>26.156693399136302</v>
      </c>
      <c r="K23" s="80">
        <v>0</v>
      </c>
      <c r="L23" s="82">
        <v>0</v>
      </c>
      <c r="M23" s="102" t="s">
        <v>40</v>
      </c>
      <c r="N23" s="82">
        <v>0.124688279301746</v>
      </c>
      <c r="O23" s="83">
        <v>7</v>
      </c>
      <c r="P23" s="82">
        <v>0.43640897755611002</v>
      </c>
      <c r="Q23" s="83">
        <v>312</v>
      </c>
      <c r="R23" s="82">
        <v>19.451371571072301</v>
      </c>
      <c r="S23" s="83">
        <v>94</v>
      </c>
      <c r="T23" s="82">
        <v>5.8603491271820403</v>
      </c>
      <c r="U23" s="83">
        <v>0</v>
      </c>
      <c r="V23" s="82">
        <v>0</v>
      </c>
      <c r="W23" s="84">
        <v>9</v>
      </c>
      <c r="X23" s="81">
        <v>0.56109725685785505</v>
      </c>
      <c r="Y23" s="80">
        <v>4</v>
      </c>
      <c r="Z23" s="85">
        <v>0.24676125848241801</v>
      </c>
      <c r="AA23" s="15">
        <v>3702</v>
      </c>
      <c r="AB23" s="16">
        <v>99.891950297136702</v>
      </c>
    </row>
    <row r="24" spans="1:28" s="6" customFormat="1" ht="15" customHeight="1">
      <c r="A24" s="1" t="s">
        <v>1</v>
      </c>
      <c r="B24" s="171" t="s">
        <v>16</v>
      </c>
      <c r="C24" s="18"/>
      <c r="D24" s="19" t="s">
        <v>5</v>
      </c>
      <c r="E24" s="86">
        <v>1621</v>
      </c>
      <c r="F24" s="87">
        <v>100</v>
      </c>
      <c r="G24" s="86">
        <v>17</v>
      </c>
      <c r="H24" s="87">
        <v>1.0487353485502799</v>
      </c>
      <c r="I24" s="86">
        <v>1604</v>
      </c>
      <c r="J24" s="87">
        <v>98.951264651449705</v>
      </c>
      <c r="K24" s="86">
        <v>0</v>
      </c>
      <c r="L24" s="88">
        <v>0</v>
      </c>
      <c r="M24" s="89">
        <v>4</v>
      </c>
      <c r="N24" s="88">
        <v>0.24937655860349101</v>
      </c>
      <c r="O24" s="89">
        <v>24</v>
      </c>
      <c r="P24" s="88">
        <v>1.4962593516209499</v>
      </c>
      <c r="Q24" s="89">
        <v>998</v>
      </c>
      <c r="R24" s="88">
        <v>62.219451371571097</v>
      </c>
      <c r="S24" s="89">
        <v>525</v>
      </c>
      <c r="T24" s="88">
        <v>32.730673316708199</v>
      </c>
      <c r="U24" s="89">
        <v>0</v>
      </c>
      <c r="V24" s="88">
        <v>0</v>
      </c>
      <c r="W24" s="90">
        <v>53</v>
      </c>
      <c r="X24" s="87">
        <v>3.3042394014962602</v>
      </c>
      <c r="Y24" s="86">
        <v>11</v>
      </c>
      <c r="Z24" s="91">
        <v>0.67859346082664995</v>
      </c>
      <c r="AA24" s="20">
        <v>3702</v>
      </c>
      <c r="AB24" s="21">
        <v>99.891950297136702</v>
      </c>
    </row>
    <row r="25" spans="1:28" s="6" customFormat="1" ht="15" customHeight="1">
      <c r="A25" s="1" t="s">
        <v>1</v>
      </c>
      <c r="B25" s="171" t="s">
        <v>16</v>
      </c>
      <c r="C25" s="7"/>
      <c r="D25" s="8" t="s">
        <v>2</v>
      </c>
      <c r="E25" s="69">
        <v>2978</v>
      </c>
      <c r="F25" s="68">
        <v>72.9365662503061</v>
      </c>
      <c r="G25" s="69">
        <v>26</v>
      </c>
      <c r="H25" s="68">
        <v>0.63678667646338505</v>
      </c>
      <c r="I25" s="69">
        <v>2952</v>
      </c>
      <c r="J25" s="68">
        <v>72.299779573842798</v>
      </c>
      <c r="K25" s="106" t="s">
        <v>40</v>
      </c>
      <c r="L25" s="70">
        <v>4.9358341559723601E-2</v>
      </c>
      <c r="M25" s="71">
        <v>10</v>
      </c>
      <c r="N25" s="70">
        <v>0.246791707798618</v>
      </c>
      <c r="O25" s="71">
        <v>149</v>
      </c>
      <c r="P25" s="70">
        <v>3.6771964461994102</v>
      </c>
      <c r="Q25" s="71">
        <v>1221</v>
      </c>
      <c r="R25" s="70">
        <v>30.133267522211298</v>
      </c>
      <c r="S25" s="71">
        <v>1431</v>
      </c>
      <c r="T25" s="70">
        <v>35.3158933859822</v>
      </c>
      <c r="U25" s="71">
        <v>4</v>
      </c>
      <c r="V25" s="70">
        <v>9.8716683119447202E-2</v>
      </c>
      <c r="W25" s="72">
        <v>135</v>
      </c>
      <c r="X25" s="68">
        <v>3.3316880552813402</v>
      </c>
      <c r="Y25" s="69">
        <v>57</v>
      </c>
      <c r="Z25" s="73">
        <v>1.3960323291697301</v>
      </c>
      <c r="AA25" s="4">
        <v>3702</v>
      </c>
      <c r="AB25" s="5">
        <v>99.891950297136702</v>
      </c>
    </row>
    <row r="26" spans="1:28" s="6" customFormat="1" ht="15" customHeight="1">
      <c r="A26" s="1" t="s">
        <v>1</v>
      </c>
      <c r="B26" s="171" t="s">
        <v>16</v>
      </c>
      <c r="C26" s="7" t="s">
        <v>11</v>
      </c>
      <c r="D26" s="22" t="s">
        <v>4</v>
      </c>
      <c r="E26" s="69">
        <v>1105</v>
      </c>
      <c r="F26" s="68">
        <v>27.0634337496939</v>
      </c>
      <c r="G26" s="69">
        <v>5</v>
      </c>
      <c r="H26" s="68">
        <v>0.122458976242959</v>
      </c>
      <c r="I26" s="69">
        <v>1100</v>
      </c>
      <c r="J26" s="68">
        <v>26.9409747734509</v>
      </c>
      <c r="K26" s="106" t="s">
        <v>40</v>
      </c>
      <c r="L26" s="70">
        <v>4.9358341559723601E-2</v>
      </c>
      <c r="M26" s="71">
        <v>0</v>
      </c>
      <c r="N26" s="70">
        <v>0</v>
      </c>
      <c r="O26" s="71">
        <v>46</v>
      </c>
      <c r="P26" s="70">
        <v>1.1352418558736399</v>
      </c>
      <c r="Q26" s="71">
        <v>535</v>
      </c>
      <c r="R26" s="70">
        <v>13.2033563672261</v>
      </c>
      <c r="S26" s="71">
        <v>467</v>
      </c>
      <c r="T26" s="70">
        <v>11.5251727541955</v>
      </c>
      <c r="U26" s="98" t="s">
        <v>40</v>
      </c>
      <c r="V26" s="70">
        <v>4.9358341559723601E-2</v>
      </c>
      <c r="W26" s="72">
        <v>48</v>
      </c>
      <c r="X26" s="68">
        <v>1.18460019743337</v>
      </c>
      <c r="Y26" s="69">
        <v>6</v>
      </c>
      <c r="Z26" s="73">
        <v>0.14695077149155</v>
      </c>
      <c r="AA26" s="4">
        <v>3702</v>
      </c>
      <c r="AB26" s="5">
        <v>99.891950297136702</v>
      </c>
    </row>
    <row r="27" spans="1:28" s="6" customFormat="1" ht="15" customHeight="1">
      <c r="A27" s="1" t="s">
        <v>1</v>
      </c>
      <c r="B27" s="171" t="s">
        <v>16</v>
      </c>
      <c r="C27" s="9"/>
      <c r="D27" s="10" t="s">
        <v>5</v>
      </c>
      <c r="E27" s="74">
        <v>4083</v>
      </c>
      <c r="F27" s="75">
        <v>100</v>
      </c>
      <c r="G27" s="74">
        <v>31</v>
      </c>
      <c r="H27" s="75">
        <v>0.75924565270634303</v>
      </c>
      <c r="I27" s="74">
        <v>4052</v>
      </c>
      <c r="J27" s="75">
        <v>99.240754347293702</v>
      </c>
      <c r="K27" s="74">
        <v>4</v>
      </c>
      <c r="L27" s="76">
        <v>9.8716683119447202E-2</v>
      </c>
      <c r="M27" s="77">
        <v>10</v>
      </c>
      <c r="N27" s="76">
        <v>0.246791707798618</v>
      </c>
      <c r="O27" s="77">
        <v>195</v>
      </c>
      <c r="P27" s="76">
        <v>4.8124383020730503</v>
      </c>
      <c r="Q27" s="77">
        <v>1756</v>
      </c>
      <c r="R27" s="76">
        <v>43.336623889437298</v>
      </c>
      <c r="S27" s="77">
        <v>1898</v>
      </c>
      <c r="T27" s="76">
        <v>46.841066140177702</v>
      </c>
      <c r="U27" s="77">
        <v>6</v>
      </c>
      <c r="V27" s="76">
        <v>0.148075024679171</v>
      </c>
      <c r="W27" s="78">
        <v>183</v>
      </c>
      <c r="X27" s="75">
        <v>4.5162882527147099</v>
      </c>
      <c r="Y27" s="74">
        <v>63</v>
      </c>
      <c r="Z27" s="79">
        <v>1.54298310066128</v>
      </c>
      <c r="AA27" s="11">
        <v>3702</v>
      </c>
      <c r="AB27" s="12">
        <v>99.891950297136702</v>
      </c>
    </row>
    <row r="28" spans="1:28" s="6" customFormat="1" ht="15" customHeight="1">
      <c r="A28" s="1" t="s">
        <v>1</v>
      </c>
      <c r="B28" s="171" t="s">
        <v>16</v>
      </c>
      <c r="C28" s="13"/>
      <c r="D28" s="14" t="s">
        <v>2</v>
      </c>
      <c r="E28" s="80">
        <v>4176</v>
      </c>
      <c r="F28" s="81">
        <v>73.186119873817006</v>
      </c>
      <c r="G28" s="80">
        <v>40</v>
      </c>
      <c r="H28" s="81">
        <v>0.70101647388713595</v>
      </c>
      <c r="I28" s="80">
        <v>4136</v>
      </c>
      <c r="J28" s="81">
        <v>72.485103399929898</v>
      </c>
      <c r="K28" s="101" t="s">
        <v>40</v>
      </c>
      <c r="L28" s="82">
        <v>3.5354428142124798E-2</v>
      </c>
      <c r="M28" s="83">
        <v>12</v>
      </c>
      <c r="N28" s="82">
        <v>0.212126568852749</v>
      </c>
      <c r="O28" s="83">
        <v>168</v>
      </c>
      <c r="P28" s="82">
        <v>2.9697719639384799</v>
      </c>
      <c r="Q28" s="83">
        <v>1907</v>
      </c>
      <c r="R28" s="82">
        <v>33.710447233516</v>
      </c>
      <c r="S28" s="83">
        <v>1865</v>
      </c>
      <c r="T28" s="82">
        <v>32.9680042425314</v>
      </c>
      <c r="U28" s="83">
        <v>4</v>
      </c>
      <c r="V28" s="82">
        <v>7.0708856284249597E-2</v>
      </c>
      <c r="W28" s="84">
        <v>178</v>
      </c>
      <c r="X28" s="81">
        <v>3.1465441046491098</v>
      </c>
      <c r="Y28" s="80">
        <v>66</v>
      </c>
      <c r="Z28" s="85">
        <v>1.15667718191377</v>
      </c>
      <c r="AA28" s="15">
        <v>3702</v>
      </c>
      <c r="AB28" s="16">
        <v>99.891950297136702</v>
      </c>
    </row>
    <row r="29" spans="1:28" s="6" customFormat="1" ht="15" customHeight="1">
      <c r="A29" s="1" t="s">
        <v>1</v>
      </c>
      <c r="B29" s="171" t="s">
        <v>16</v>
      </c>
      <c r="C29" s="13" t="s">
        <v>12</v>
      </c>
      <c r="D29" s="17" t="s">
        <v>4</v>
      </c>
      <c r="E29" s="80">
        <v>1530</v>
      </c>
      <c r="F29" s="81">
        <v>26.813880126183001</v>
      </c>
      <c r="G29" s="80">
        <v>9</v>
      </c>
      <c r="H29" s="81">
        <v>0.157728706624606</v>
      </c>
      <c r="I29" s="80">
        <v>1521</v>
      </c>
      <c r="J29" s="81">
        <v>26.656151419558402</v>
      </c>
      <c r="K29" s="101" t="s">
        <v>40</v>
      </c>
      <c r="L29" s="82">
        <v>3.5354428142124798E-2</v>
      </c>
      <c r="M29" s="102" t="s">
        <v>40</v>
      </c>
      <c r="N29" s="82">
        <v>3.5354428142124798E-2</v>
      </c>
      <c r="O29" s="83">
        <v>52</v>
      </c>
      <c r="P29" s="82">
        <v>0.91921513169524505</v>
      </c>
      <c r="Q29" s="83">
        <v>847</v>
      </c>
      <c r="R29" s="82">
        <v>14.972600318189899</v>
      </c>
      <c r="S29" s="83">
        <v>558</v>
      </c>
      <c r="T29" s="82">
        <v>9.8638854516528198</v>
      </c>
      <c r="U29" s="102" t="s">
        <v>40</v>
      </c>
      <c r="V29" s="82">
        <v>3.5354428142124798E-2</v>
      </c>
      <c r="W29" s="84">
        <v>58</v>
      </c>
      <c r="X29" s="81">
        <v>1.02527841612162</v>
      </c>
      <c r="Y29" s="80">
        <v>9</v>
      </c>
      <c r="Z29" s="85">
        <v>0.157728706624606</v>
      </c>
      <c r="AA29" s="15">
        <v>3702</v>
      </c>
      <c r="AB29" s="16">
        <v>99.891950297136702</v>
      </c>
    </row>
    <row r="30" spans="1:28" s="6" customFormat="1" ht="15" customHeight="1">
      <c r="A30" s="1" t="s">
        <v>1</v>
      </c>
      <c r="B30" s="171" t="s">
        <v>16</v>
      </c>
      <c r="C30" s="18"/>
      <c r="D30" s="19" t="s">
        <v>5</v>
      </c>
      <c r="E30" s="86">
        <v>5706</v>
      </c>
      <c r="F30" s="87">
        <v>100</v>
      </c>
      <c r="G30" s="86">
        <v>49</v>
      </c>
      <c r="H30" s="87">
        <v>0.85874518051174198</v>
      </c>
      <c r="I30" s="86">
        <v>5657</v>
      </c>
      <c r="J30" s="87">
        <v>99.141254819488296</v>
      </c>
      <c r="K30" s="86">
        <v>4</v>
      </c>
      <c r="L30" s="88">
        <v>7.0708856284249597E-2</v>
      </c>
      <c r="M30" s="89">
        <v>14</v>
      </c>
      <c r="N30" s="88">
        <v>0.247480996994874</v>
      </c>
      <c r="O30" s="89">
        <v>220</v>
      </c>
      <c r="P30" s="88">
        <v>3.88898709563373</v>
      </c>
      <c r="Q30" s="89">
        <v>2754</v>
      </c>
      <c r="R30" s="88">
        <v>48.683047551705897</v>
      </c>
      <c r="S30" s="89">
        <v>2423</v>
      </c>
      <c r="T30" s="88">
        <v>42.831889694184198</v>
      </c>
      <c r="U30" s="89">
        <v>6</v>
      </c>
      <c r="V30" s="88">
        <v>0.106063284426374</v>
      </c>
      <c r="W30" s="90">
        <v>236</v>
      </c>
      <c r="X30" s="87">
        <v>4.1718225207707302</v>
      </c>
      <c r="Y30" s="86">
        <v>75</v>
      </c>
      <c r="Z30" s="91">
        <v>1.31440588853838</v>
      </c>
      <c r="AA30" s="20">
        <v>3702</v>
      </c>
      <c r="AB30" s="21">
        <v>99.891950297136702</v>
      </c>
    </row>
    <row r="31" spans="1:28" s="6" customFormat="1" ht="15" customHeight="1">
      <c r="A31" s="1" t="s">
        <v>1</v>
      </c>
      <c r="B31" s="171" t="s">
        <v>16</v>
      </c>
      <c r="C31" s="7"/>
      <c r="D31" s="23" t="s">
        <v>2</v>
      </c>
      <c r="E31" s="69">
        <v>490</v>
      </c>
      <c r="F31" s="68">
        <v>78.400000000000006</v>
      </c>
      <c r="G31" s="106" t="s">
        <v>40</v>
      </c>
      <c r="H31" s="68">
        <v>0.32</v>
      </c>
      <c r="I31" s="69">
        <v>488</v>
      </c>
      <c r="J31" s="68">
        <v>78.08</v>
      </c>
      <c r="K31" s="69">
        <v>0</v>
      </c>
      <c r="L31" s="70">
        <v>0</v>
      </c>
      <c r="M31" s="71">
        <v>4</v>
      </c>
      <c r="N31" s="70">
        <v>0.64205457463884397</v>
      </c>
      <c r="O31" s="71">
        <v>11</v>
      </c>
      <c r="P31" s="70">
        <v>1.76565008025682</v>
      </c>
      <c r="Q31" s="71">
        <v>133</v>
      </c>
      <c r="R31" s="70">
        <v>21.348314606741599</v>
      </c>
      <c r="S31" s="71">
        <v>316</v>
      </c>
      <c r="T31" s="70">
        <v>50.722311396468697</v>
      </c>
      <c r="U31" s="71">
        <v>0</v>
      </c>
      <c r="V31" s="70">
        <v>0</v>
      </c>
      <c r="W31" s="72">
        <v>24</v>
      </c>
      <c r="X31" s="68">
        <v>3.85232744783307</v>
      </c>
      <c r="Y31" s="106" t="s">
        <v>40</v>
      </c>
      <c r="Z31" s="73">
        <v>0.32</v>
      </c>
      <c r="AA31" s="4">
        <v>3702</v>
      </c>
      <c r="AB31" s="5">
        <v>99.891950297136702</v>
      </c>
    </row>
    <row r="32" spans="1:28" s="6" customFormat="1" ht="15" customHeight="1">
      <c r="A32" s="1" t="s">
        <v>1</v>
      </c>
      <c r="B32" s="171" t="s">
        <v>16</v>
      </c>
      <c r="C32" s="7" t="s">
        <v>13</v>
      </c>
      <c r="D32" s="22" t="s">
        <v>4</v>
      </c>
      <c r="E32" s="69">
        <v>135</v>
      </c>
      <c r="F32" s="68">
        <v>21.6</v>
      </c>
      <c r="G32" s="69">
        <v>0</v>
      </c>
      <c r="H32" s="68">
        <v>0</v>
      </c>
      <c r="I32" s="69">
        <v>135</v>
      </c>
      <c r="J32" s="68">
        <v>21.6</v>
      </c>
      <c r="K32" s="69">
        <v>0</v>
      </c>
      <c r="L32" s="70">
        <v>0</v>
      </c>
      <c r="M32" s="71">
        <v>0</v>
      </c>
      <c r="N32" s="70">
        <v>0</v>
      </c>
      <c r="O32" s="71">
        <v>4</v>
      </c>
      <c r="P32" s="70">
        <v>0.64205457463884397</v>
      </c>
      <c r="Q32" s="71">
        <v>36</v>
      </c>
      <c r="R32" s="70">
        <v>5.7784911717496001</v>
      </c>
      <c r="S32" s="71">
        <v>89</v>
      </c>
      <c r="T32" s="70">
        <v>14.285714285714301</v>
      </c>
      <c r="U32" s="71">
        <v>0</v>
      </c>
      <c r="V32" s="70">
        <v>0</v>
      </c>
      <c r="W32" s="72">
        <v>6</v>
      </c>
      <c r="X32" s="68">
        <v>0.96308186195826695</v>
      </c>
      <c r="Y32" s="69">
        <v>0</v>
      </c>
      <c r="Z32" s="73">
        <v>0</v>
      </c>
      <c r="AA32" s="4">
        <v>3702</v>
      </c>
      <c r="AB32" s="5">
        <v>99.891950297136702</v>
      </c>
    </row>
    <row r="33" spans="1:28" s="6" customFormat="1" ht="15" customHeight="1">
      <c r="A33" s="1" t="s">
        <v>1</v>
      </c>
      <c r="B33" s="171" t="s">
        <v>16</v>
      </c>
      <c r="C33" s="9"/>
      <c r="D33" s="10" t="s">
        <v>5</v>
      </c>
      <c r="E33" s="74">
        <v>625</v>
      </c>
      <c r="F33" s="75">
        <v>100</v>
      </c>
      <c r="G33" s="107" t="s">
        <v>40</v>
      </c>
      <c r="H33" s="75">
        <v>0.32</v>
      </c>
      <c r="I33" s="74">
        <v>623</v>
      </c>
      <c r="J33" s="75">
        <v>99.68</v>
      </c>
      <c r="K33" s="74">
        <v>0</v>
      </c>
      <c r="L33" s="76">
        <v>0</v>
      </c>
      <c r="M33" s="77">
        <v>4</v>
      </c>
      <c r="N33" s="76">
        <v>0.64205457463884397</v>
      </c>
      <c r="O33" s="77">
        <v>15</v>
      </c>
      <c r="P33" s="76">
        <v>2.40770465489567</v>
      </c>
      <c r="Q33" s="77">
        <v>169</v>
      </c>
      <c r="R33" s="76">
        <v>27.1268057784912</v>
      </c>
      <c r="S33" s="77">
        <v>405</v>
      </c>
      <c r="T33" s="76">
        <v>65.008025682183003</v>
      </c>
      <c r="U33" s="77">
        <v>0</v>
      </c>
      <c r="V33" s="76">
        <v>0</v>
      </c>
      <c r="W33" s="78">
        <v>30</v>
      </c>
      <c r="X33" s="75">
        <v>4.8154093097913302</v>
      </c>
      <c r="Y33" s="107" t="s">
        <v>40</v>
      </c>
      <c r="Z33" s="79">
        <v>0.32</v>
      </c>
      <c r="AA33" s="11">
        <v>3702</v>
      </c>
      <c r="AB33" s="12">
        <v>99.891950297136702</v>
      </c>
    </row>
    <row r="34" spans="1:28" s="6" customFormat="1" ht="15" customHeight="1">
      <c r="A34" s="1" t="s">
        <v>1</v>
      </c>
      <c r="B34" s="171" t="s">
        <v>16</v>
      </c>
      <c r="C34" s="13"/>
      <c r="D34" s="14" t="s">
        <v>2</v>
      </c>
      <c r="E34" s="80">
        <v>2063</v>
      </c>
      <c r="F34" s="81">
        <v>72.871776757329599</v>
      </c>
      <c r="G34" s="80">
        <v>11</v>
      </c>
      <c r="H34" s="81">
        <v>0.38855528081949797</v>
      </c>
      <c r="I34" s="80">
        <v>2052</v>
      </c>
      <c r="J34" s="81">
        <v>72.483221476510096</v>
      </c>
      <c r="K34" s="80">
        <v>0</v>
      </c>
      <c r="L34" s="82">
        <v>0</v>
      </c>
      <c r="M34" s="83">
        <v>11</v>
      </c>
      <c r="N34" s="82">
        <v>0.390347764371895</v>
      </c>
      <c r="O34" s="83">
        <v>69</v>
      </c>
      <c r="P34" s="82">
        <v>2.4485450674237002</v>
      </c>
      <c r="Q34" s="83">
        <v>409</v>
      </c>
      <c r="R34" s="82">
        <v>14.513839602555</v>
      </c>
      <c r="S34" s="83">
        <v>1444</v>
      </c>
      <c r="T34" s="82">
        <v>51.242015613910603</v>
      </c>
      <c r="U34" s="102" t="s">
        <v>40</v>
      </c>
      <c r="V34" s="82">
        <v>7.0972320794890006E-2</v>
      </c>
      <c r="W34" s="84">
        <v>117</v>
      </c>
      <c r="X34" s="81">
        <v>4.1518807665010602</v>
      </c>
      <c r="Y34" s="80">
        <v>21</v>
      </c>
      <c r="Z34" s="85">
        <v>0.74178735429177001</v>
      </c>
      <c r="AA34" s="15">
        <v>3702</v>
      </c>
      <c r="AB34" s="16">
        <v>99.891950297136702</v>
      </c>
    </row>
    <row r="35" spans="1:28" s="6" customFormat="1" ht="15" customHeight="1">
      <c r="A35" s="1" t="s">
        <v>1</v>
      </c>
      <c r="B35" s="171" t="s">
        <v>16</v>
      </c>
      <c r="C35" s="13" t="s">
        <v>14</v>
      </c>
      <c r="D35" s="17" t="s">
        <v>4</v>
      </c>
      <c r="E35" s="80">
        <v>768</v>
      </c>
      <c r="F35" s="81">
        <v>27.128223242670401</v>
      </c>
      <c r="G35" s="101" t="s">
        <v>40</v>
      </c>
      <c r="H35" s="81">
        <v>7.0646414694454304E-2</v>
      </c>
      <c r="I35" s="80">
        <v>766</v>
      </c>
      <c r="J35" s="81">
        <v>27.057576827976</v>
      </c>
      <c r="K35" s="101" t="s">
        <v>40</v>
      </c>
      <c r="L35" s="82">
        <v>7.0972320794890006E-2</v>
      </c>
      <c r="M35" s="83">
        <v>8</v>
      </c>
      <c r="N35" s="82">
        <v>0.28388928317956003</v>
      </c>
      <c r="O35" s="83">
        <v>19</v>
      </c>
      <c r="P35" s="82">
        <v>0.67423704755145497</v>
      </c>
      <c r="Q35" s="83">
        <v>173</v>
      </c>
      <c r="R35" s="82">
        <v>6.1391057487579799</v>
      </c>
      <c r="S35" s="83">
        <v>506</v>
      </c>
      <c r="T35" s="82">
        <v>17.955997161107199</v>
      </c>
      <c r="U35" s="83">
        <v>0</v>
      </c>
      <c r="V35" s="82">
        <v>0</v>
      </c>
      <c r="W35" s="84">
        <v>58</v>
      </c>
      <c r="X35" s="81">
        <v>2.0581973030518101</v>
      </c>
      <c r="Y35" s="80">
        <v>5</v>
      </c>
      <c r="Z35" s="85">
        <v>0.17661603673613599</v>
      </c>
      <c r="AA35" s="15">
        <v>3702</v>
      </c>
      <c r="AB35" s="16">
        <v>99.891950297136702</v>
      </c>
    </row>
    <row r="36" spans="1:28" s="6" customFormat="1" ht="15" customHeight="1">
      <c r="A36" s="1" t="s">
        <v>1</v>
      </c>
      <c r="B36" s="171" t="s">
        <v>16</v>
      </c>
      <c r="C36" s="18"/>
      <c r="D36" s="19" t="s">
        <v>5</v>
      </c>
      <c r="E36" s="86">
        <v>2831</v>
      </c>
      <c r="F36" s="87">
        <v>100</v>
      </c>
      <c r="G36" s="86">
        <v>13</v>
      </c>
      <c r="H36" s="87">
        <v>0.45920169551395301</v>
      </c>
      <c r="I36" s="86">
        <v>2818</v>
      </c>
      <c r="J36" s="87">
        <v>99.540798304486003</v>
      </c>
      <c r="K36" s="108" t="s">
        <v>40</v>
      </c>
      <c r="L36" s="88">
        <v>7.0972320794890006E-2</v>
      </c>
      <c r="M36" s="89">
        <v>19</v>
      </c>
      <c r="N36" s="88">
        <v>0.67423704755145497</v>
      </c>
      <c r="O36" s="89">
        <v>88</v>
      </c>
      <c r="P36" s="88">
        <v>3.12278211497516</v>
      </c>
      <c r="Q36" s="89">
        <v>582</v>
      </c>
      <c r="R36" s="88">
        <v>20.652945351313001</v>
      </c>
      <c r="S36" s="89">
        <v>1950</v>
      </c>
      <c r="T36" s="88">
        <v>69.198012775017702</v>
      </c>
      <c r="U36" s="103" t="s">
        <v>40</v>
      </c>
      <c r="V36" s="88">
        <v>7.0972320794890006E-2</v>
      </c>
      <c r="W36" s="90">
        <v>175</v>
      </c>
      <c r="X36" s="87">
        <v>6.2100780695528703</v>
      </c>
      <c r="Y36" s="86">
        <v>26</v>
      </c>
      <c r="Z36" s="91">
        <v>0.91840339102790503</v>
      </c>
      <c r="AA36" s="20">
        <v>3702</v>
      </c>
      <c r="AB36" s="21">
        <v>99.891950297136702</v>
      </c>
    </row>
    <row r="37" spans="1:28" s="6" customFormat="1" ht="15" customHeight="1">
      <c r="A37" s="1" t="s">
        <v>1</v>
      </c>
      <c r="B37" s="171" t="s">
        <v>16</v>
      </c>
      <c r="C37" s="7"/>
      <c r="D37" s="8" t="s">
        <v>2</v>
      </c>
      <c r="E37" s="69">
        <v>853</v>
      </c>
      <c r="F37" s="68">
        <v>71.801346801346796</v>
      </c>
      <c r="G37" s="69">
        <v>6</v>
      </c>
      <c r="H37" s="68">
        <v>0.50505050505050497</v>
      </c>
      <c r="I37" s="69">
        <v>847</v>
      </c>
      <c r="J37" s="68">
        <v>71.296296296296305</v>
      </c>
      <c r="K37" s="69">
        <v>0</v>
      </c>
      <c r="L37" s="70">
        <v>0</v>
      </c>
      <c r="M37" s="98" t="s">
        <v>40</v>
      </c>
      <c r="N37" s="70">
        <v>0.169491525423729</v>
      </c>
      <c r="O37" s="71">
        <v>47</v>
      </c>
      <c r="P37" s="70">
        <v>3.9830508474576298</v>
      </c>
      <c r="Q37" s="71">
        <v>250</v>
      </c>
      <c r="R37" s="70">
        <v>21.1864406779661</v>
      </c>
      <c r="S37" s="71">
        <v>494</v>
      </c>
      <c r="T37" s="70">
        <v>41.864406779661003</v>
      </c>
      <c r="U37" s="71">
        <v>0</v>
      </c>
      <c r="V37" s="70">
        <v>0</v>
      </c>
      <c r="W37" s="72">
        <v>54</v>
      </c>
      <c r="X37" s="68">
        <v>4.57627118644068</v>
      </c>
      <c r="Y37" s="69">
        <v>24</v>
      </c>
      <c r="Z37" s="73">
        <v>2.0202020202020199</v>
      </c>
      <c r="AA37" s="4">
        <v>3702</v>
      </c>
      <c r="AB37" s="5">
        <v>99.891950297136702</v>
      </c>
    </row>
    <row r="38" spans="1:28" s="6" customFormat="1" ht="15" customHeight="1">
      <c r="A38" s="1" t="s">
        <v>1</v>
      </c>
      <c r="B38" s="171" t="s">
        <v>16</v>
      </c>
      <c r="C38" s="7" t="s">
        <v>15</v>
      </c>
      <c r="D38" s="22" t="s">
        <v>4</v>
      </c>
      <c r="E38" s="69">
        <v>335</v>
      </c>
      <c r="F38" s="68">
        <v>28.198653198653201</v>
      </c>
      <c r="G38" s="106" t="s">
        <v>40</v>
      </c>
      <c r="H38" s="68">
        <v>0.168350168350168</v>
      </c>
      <c r="I38" s="69">
        <v>333</v>
      </c>
      <c r="J38" s="68">
        <v>28.030303030302999</v>
      </c>
      <c r="K38" s="69">
        <v>0</v>
      </c>
      <c r="L38" s="70">
        <v>0</v>
      </c>
      <c r="M38" s="98" t="s">
        <v>40</v>
      </c>
      <c r="N38" s="70">
        <v>0.169491525423729</v>
      </c>
      <c r="O38" s="71">
        <v>10</v>
      </c>
      <c r="P38" s="70">
        <v>0.84745762711864403</v>
      </c>
      <c r="Q38" s="71">
        <v>129</v>
      </c>
      <c r="R38" s="70">
        <v>10.9322033898305</v>
      </c>
      <c r="S38" s="71">
        <v>171</v>
      </c>
      <c r="T38" s="70">
        <v>14.491525423728801</v>
      </c>
      <c r="U38" s="71">
        <v>0</v>
      </c>
      <c r="V38" s="70">
        <v>0</v>
      </c>
      <c r="W38" s="72">
        <v>21</v>
      </c>
      <c r="X38" s="68">
        <v>1.77966101694915</v>
      </c>
      <c r="Y38" s="106" t="s">
        <v>40</v>
      </c>
      <c r="Z38" s="73">
        <v>0.168350168350168</v>
      </c>
      <c r="AA38" s="4">
        <v>3702</v>
      </c>
      <c r="AB38" s="5">
        <v>99.891950297136702</v>
      </c>
    </row>
    <row r="39" spans="1:28" s="6" customFormat="1" ht="15" customHeight="1" thickBot="1">
      <c r="A39" s="1" t="s">
        <v>1</v>
      </c>
      <c r="B39" s="172" t="s">
        <v>16</v>
      </c>
      <c r="C39" s="24"/>
      <c r="D39" s="25" t="s">
        <v>5</v>
      </c>
      <c r="E39" s="92">
        <v>1188</v>
      </c>
      <c r="F39" s="93">
        <v>100</v>
      </c>
      <c r="G39" s="92">
        <v>8</v>
      </c>
      <c r="H39" s="93">
        <v>0.673400673400673</v>
      </c>
      <c r="I39" s="92">
        <v>1180</v>
      </c>
      <c r="J39" s="93">
        <v>99.326599326599293</v>
      </c>
      <c r="K39" s="92">
        <v>0</v>
      </c>
      <c r="L39" s="94">
        <v>0</v>
      </c>
      <c r="M39" s="95">
        <v>4</v>
      </c>
      <c r="N39" s="94">
        <v>0.338983050847458</v>
      </c>
      <c r="O39" s="95">
        <v>57</v>
      </c>
      <c r="P39" s="94">
        <v>4.8305084745762699</v>
      </c>
      <c r="Q39" s="95">
        <v>379</v>
      </c>
      <c r="R39" s="94">
        <v>32.118644067796602</v>
      </c>
      <c r="S39" s="95">
        <v>665</v>
      </c>
      <c r="T39" s="94">
        <v>56.355932203389798</v>
      </c>
      <c r="U39" s="95">
        <v>0</v>
      </c>
      <c r="V39" s="94">
        <v>0</v>
      </c>
      <c r="W39" s="96">
        <v>75</v>
      </c>
      <c r="X39" s="93">
        <v>6.3559322033898296</v>
      </c>
      <c r="Y39" s="92">
        <v>26</v>
      </c>
      <c r="Z39" s="97">
        <v>2.1885521885521899</v>
      </c>
      <c r="AA39" s="26">
        <v>3702</v>
      </c>
      <c r="AB39" s="27">
        <v>99.891950297136702</v>
      </c>
    </row>
    <row r="40" spans="1:28"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28" s="6" customFormat="1" ht="15" customHeight="1">
      <c r="A41" s="60"/>
      <c r="B41" s="56" t="s">
        <v>35</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28" s="6" customFormat="1" ht="15" customHeight="1">
      <c r="A42" s="60"/>
      <c r="B42" s="61" t="s">
        <v>36</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28" s="6" customFormat="1" ht="15" customHeight="1">
      <c r="A43" s="60"/>
      <c r="B43" s="61" t="s">
        <v>37</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28" s="6" customFormat="1" ht="15" customHeight="1">
      <c r="A44" s="60"/>
      <c r="B44" s="61" t="str">
        <f>CONCATENATE("NOTE: Table reads:  Of all ", E48," public school students who received corporal punishment, ",G48," (",TEXT(H9,"0.0"),"%) were students with disabilities served solely under Section 504 and ", I48," (",TEXT(J9,"0.0"),"%) were students without disabilities or with disabilities served under IDEA.")</f>
        <v>NOTE: Table reads:  Of all 579 public school students who received corporal punishment, 4 (0.7%) were students with disabilities served solely under Section 504 and 575 (99.3%) were students without disabilities or with disabilities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28" s="6" customFormat="1" ht="15" customHeight="1">
      <c r="A45" s="60"/>
      <c r="B45" s="61" t="str">
        <f>CONCATENATE("            Table reads:  Of all ",TEXT(I9,"#,##0")," public school students without disabilities or with disabilities served under IDEA who received corporal punishment, ",K48," (",TEXT(L9,"0.0"),"%) were American Indian or Alaska Native.")</f>
        <v xml:space="preserve">            Table reads:  Of all 575 public school students without disabilities or with disabilities served under IDEA who received corporal punishment, 0 (0.0%)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28" s="6" customFormat="1" ht="15" customHeight="1">
      <c r="A46" s="1"/>
      <c r="B46" s="61" t="s">
        <v>38</v>
      </c>
      <c r="C46" s="58"/>
      <c r="D46" s="58"/>
      <c r="E46" s="58"/>
      <c r="F46" s="58"/>
      <c r="G46" s="58"/>
      <c r="H46" s="57"/>
      <c r="I46" s="57"/>
      <c r="J46" s="57"/>
      <c r="K46" s="57"/>
      <c r="L46" s="57"/>
      <c r="M46" s="57"/>
      <c r="N46" s="57"/>
      <c r="O46" s="57"/>
      <c r="P46" s="57"/>
      <c r="Q46" s="57"/>
      <c r="R46" s="57"/>
      <c r="S46" s="57"/>
      <c r="T46" s="57"/>
      <c r="U46" s="57"/>
      <c r="V46" s="58"/>
      <c r="W46" s="58"/>
      <c r="X46" s="57"/>
      <c r="Y46" s="57"/>
    </row>
    <row r="47" spans="1:28" s="64" customFormat="1" ht="14" customHeight="1">
      <c r="A47" s="60"/>
      <c r="B47" s="59" t="s">
        <v>39</v>
      </c>
      <c r="C47" s="6"/>
      <c r="D47" s="6"/>
      <c r="E47" s="62"/>
      <c r="F47" s="62"/>
      <c r="G47" s="62"/>
      <c r="H47" s="62"/>
      <c r="I47" s="62"/>
      <c r="J47" s="62"/>
      <c r="K47" s="63"/>
      <c r="L47" s="63"/>
      <c r="M47" s="63"/>
      <c r="N47" s="63"/>
      <c r="O47" s="63"/>
      <c r="P47" s="63"/>
      <c r="Q47" s="63"/>
      <c r="R47" s="63"/>
      <c r="S47" s="63"/>
      <c r="T47" s="63"/>
      <c r="U47" s="63"/>
      <c r="V47" s="63"/>
      <c r="W47" s="63"/>
      <c r="X47" s="63"/>
      <c r="Y47" s="62"/>
    </row>
    <row r="48" spans="1:28" s="110" customFormat="1">
      <c r="E48" s="110" t="str">
        <f>IF(ISTEXT(E9),LEFT(E9,3),TEXT(E9,"#,##0"))</f>
        <v>579</v>
      </c>
      <c r="G48" s="110" t="str">
        <f>IF(ISTEXT(G9),LEFT(G9,3),TEXT(G9,"#,##0"))</f>
        <v>4</v>
      </c>
      <c r="I48" s="110" t="str">
        <f>IF(ISTEXT(I9),LEFT(I9,3),TEXT(I9,"#,##0"))</f>
        <v>575</v>
      </c>
      <c r="K48" s="110" t="str">
        <f>IF(ISTEXT(K9),LEFT(K9,3),TEXT(K9,"#,##0"))</f>
        <v>0</v>
      </c>
      <c r="M48" s="110" t="str">
        <f>IF(ISTEXT(M9),LEFT(M9,3),TEXT(M9,"#,##0"))</f>
        <v>6</v>
      </c>
    </row>
    <row r="49" s="159" customFormat="1"/>
    <row r="50" s="159" customFormat="1"/>
    <row r="51" s="159" customFormat="1"/>
    <row r="52" s="159" customFormat="1"/>
    <row r="53" s="159" customFormat="1"/>
    <row r="54" s="159" customFormat="1"/>
    <row r="55" s="159" customFormat="1"/>
    <row r="56" s="159" customFormat="1"/>
  </sheetData>
  <mergeCells count="18">
    <mergeCell ref="I4:J5"/>
    <mergeCell ref="K4:X4"/>
    <mergeCell ref="G4:H5"/>
    <mergeCell ref="B7:B39"/>
    <mergeCell ref="B4:B6"/>
    <mergeCell ref="C4:C5"/>
    <mergeCell ref="D4:D5"/>
    <mergeCell ref="E4:F5"/>
    <mergeCell ref="Y4:Z5"/>
    <mergeCell ref="AA4:AA5"/>
    <mergeCell ref="AB4:AB5"/>
    <mergeCell ref="K5:L5"/>
    <mergeCell ref="M5:N5"/>
    <mergeCell ref="O5:P5"/>
    <mergeCell ref="Q5:R5"/>
    <mergeCell ref="S5:T5"/>
    <mergeCell ref="U5:V5"/>
    <mergeCell ref="W5:X5"/>
  </mergeCells>
  <phoneticPr fontId="12" type="noConversion"/>
  <printOptions horizontalCentered="1"/>
  <pageMargins left="0.5" right="0.5" top="0.75" bottom="0.75" header="0.3" footer="0.3"/>
  <pageSetup paperSize="3" scale="60"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OH SwD</vt:lpstr>
      <vt:lpstr>OH SwoD</vt:lpstr>
      <vt:lpstr> OH Total</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Victor Bandeira de Mello</cp:lastModifiedBy>
  <cp:lastPrinted>2015-07-13T03:00:40Z</cp:lastPrinted>
  <dcterms:created xsi:type="dcterms:W3CDTF">2015-07-13T02:21:06Z</dcterms:created>
  <dcterms:modified xsi:type="dcterms:W3CDTF">2015-07-14T01:16:17Z</dcterms:modified>
</cp:coreProperties>
</file>