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codeName="ThisWorkbook" autoCompressPictures="0"/>
  <bookViews>
    <workbookView xWindow="3580" yWindow="1120" windowWidth="41000" windowHeight="17460" tabRatio="913"/>
  </bookViews>
  <sheets>
    <sheet name="VA SwD" sheetId="151" r:id="rId1"/>
    <sheet name="VA SwoD" sheetId="99" r:id="rId2"/>
    <sheet name="VA Total" sheetId="47" r:id="rId3"/>
  </sheets>
  <definedNames>
    <definedName name="AK">#REF!</definedName>
    <definedName name="AL">#REF!</definedName>
    <definedName name="AR">#REF!</definedName>
    <definedName name="AZ">#REF!</definedName>
    <definedName name="CA">#REF!</definedName>
    <definedName name="CO">#REF!</definedName>
    <definedName name="CT">#REF!</definedName>
    <definedName name="DC">#REF!</definedName>
    <definedName name="DE">#REF!</definedName>
    <definedName name="FL">#REF!</definedName>
    <definedName name="GA">#REF!</definedName>
    <definedName name="HI">#REF!</definedName>
    <definedName name="IA">#REF!</definedName>
    <definedName name="ID">#REF!</definedName>
    <definedName name="IL">#REF!</definedName>
    <definedName name="IN">#REF!</definedName>
    <definedName name="KS">#REF!</definedName>
    <definedName name="KY">#REF!</definedName>
    <definedName name="LA">#REF!</definedName>
    <definedName name="MA">#REF!</definedName>
    <definedName name="MD">#REF!</definedName>
    <definedName name="ME">#REF!</definedName>
    <definedName name="MI">#REF!</definedName>
    <definedName name="MN">#REF!</definedName>
    <definedName name="MO">#REF!</definedName>
    <definedName name="MS">#REF!</definedName>
    <definedName name="MT">#REF!</definedName>
    <definedName name="NC">#REF!</definedName>
    <definedName name="ND">#REF!</definedName>
    <definedName name="NE">#REF!</definedName>
    <definedName name="NH">#REF!</definedName>
    <definedName name="NJ">#REF!</definedName>
    <definedName name="NM">#REF!</definedName>
    <definedName name="NV">#REF!</definedName>
    <definedName name="NY">#REF!</definedName>
    <definedName name="OH">#REF!</definedName>
    <definedName name="OK">#REF!</definedName>
    <definedName name="OR">#REF!</definedName>
    <definedName name="PA">#REF!</definedName>
    <definedName name="_xlnm.Print_Area" localSheetId="0">'VA SwD'!$B$1:$AB$48</definedName>
    <definedName name="_xlnm.Print_Area" localSheetId="1">'VA SwoD'!$B$1:$X$44</definedName>
    <definedName name="RI">#REF!</definedName>
    <definedName name="SC">#REF!</definedName>
    <definedName name="SD">#REF!</definedName>
    <definedName name="TN">#REF!</definedName>
    <definedName name="TX">#REF!</definedName>
    <definedName name="US">#REF!</definedName>
    <definedName name="UT">#REF!</definedName>
    <definedName name="VA">'VA Total'!$A$6:$AB$39</definedName>
    <definedName name="VT">#REF!</definedName>
    <definedName name="WA">#REF!</definedName>
    <definedName name="WI">#REF!</definedName>
    <definedName name="WV">#REF!</definedName>
    <definedName name="WY">#REF!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48" i="151" l="1"/>
  <c r="K48" i="151"/>
  <c r="I48" i="151"/>
  <c r="G48" i="151"/>
  <c r="E48" i="151"/>
  <c r="B45" i="151"/>
  <c r="B44" i="151"/>
  <c r="B2" i="151"/>
  <c r="M48" i="99"/>
  <c r="K48" i="99"/>
  <c r="I48" i="99"/>
  <c r="G48" i="99"/>
  <c r="E48" i="99"/>
  <c r="B41" i="99"/>
  <c r="B2" i="99"/>
  <c r="M48" i="47"/>
  <c r="K48" i="47"/>
  <c r="I48" i="47"/>
  <c r="G48" i="47"/>
  <c r="E48" i="47"/>
  <c r="B45" i="47"/>
  <c r="B44" i="47"/>
  <c r="B2" i="47"/>
</calcChain>
</file>

<file path=xl/sharedStrings.xml><?xml version="1.0" encoding="utf-8"?>
<sst xmlns="http://schemas.openxmlformats.org/spreadsheetml/2006/main" count="566" uniqueCount="54">
  <si>
    <t>Gender</t>
  </si>
  <si>
    <t>Disciplinary Actions</t>
  </si>
  <si>
    <t>Male</t>
  </si>
  <si>
    <t>Corporal punishment</t>
  </si>
  <si>
    <t>Female</t>
  </si>
  <si>
    <t>Total</t>
  </si>
  <si>
    <t>One or more in-school suspensions</t>
  </si>
  <si>
    <t>Only one out-of-school suspension</t>
  </si>
  <si>
    <t>More than one out-of-school suspension</t>
  </si>
  <si>
    <t>One or more out-of-school suspensions</t>
  </si>
  <si>
    <t>Expulsions with educational services</t>
  </si>
  <si>
    <t>Expulsions without educational services</t>
  </si>
  <si>
    <t>Expulsions with or without educational services</t>
  </si>
  <si>
    <t>Expulsions under zero-tolerance policies</t>
  </si>
  <si>
    <t>Referral to law enforcement</t>
  </si>
  <si>
    <t>School-related arrests</t>
  </si>
  <si>
    <t>Virginia</t>
  </si>
  <si>
    <t>Discipline</t>
  </si>
  <si>
    <t>Students With and Without Disabilities</t>
  </si>
  <si>
    <t>Students With Disabilities Served Only Under Section 504</t>
  </si>
  <si>
    <t>Students Without Disabilities and With Disabilities Served Under IDEA</t>
  </si>
  <si>
    <r>
      <t>Race/Ethnicity of Students Without Disabilities and Those With Disabilities Served Under IDEA</t>
    </r>
    <r>
      <rPr>
        <b/>
        <vertAlign val="superscript"/>
        <sz val="10"/>
        <rFont val="Arial"/>
      </rPr>
      <t>1</t>
    </r>
  </si>
  <si>
    <t>English Language Learners With and Without Disabilities</t>
  </si>
  <si>
    <r>
      <t>Number of Schools</t>
    </r>
    <r>
      <rPr>
        <b/>
        <sz val="10"/>
        <color indexed="9"/>
        <rFont val="Arial"/>
      </rPr>
      <t>a</t>
    </r>
  </si>
  <si>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</si>
  <si>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</si>
  <si>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</si>
  <si>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</si>
  <si>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</si>
  <si>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</si>
  <si>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</si>
  <si>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</si>
  <si>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</si>
  <si>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r>
      <t>Percent</t>
    </r>
    <r>
      <rPr>
        <b/>
        <vertAlign val="superscript"/>
        <sz val="10"/>
        <rFont val="Arial"/>
      </rPr>
      <t>2</t>
    </r>
  </si>
  <si>
    <t>Percent </t>
  </si>
  <si>
    <r>
      <rPr>
        <vertAlign val="superscript"/>
        <sz val="10"/>
        <rFont val="Arial"/>
        <family val="2"/>
      </rPr>
      <t>1</t>
    </r>
    <r>
      <rPr>
        <sz val="10"/>
        <rFont val="Arial"/>
        <family val="2"/>
      </rPr>
      <t xml:space="preserve"> Data by race/ethnicity were collected only for students without disabilities and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</si>
  <si>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without disabilities and students with disabilities served under IDEA.</t>
  </si>
  <si>
    <r>
      <rPr>
        <vertAlign val="superscript"/>
        <sz val="10"/>
        <rFont val="Arial"/>
        <family val="2"/>
      </rPr>
      <t>2</t>
    </r>
    <r>
      <rPr>
        <sz val="10"/>
        <rFont val="Arial"/>
        <family val="2"/>
      </rPr>
      <t xml:space="preserve"> Percentage over all public school students without disabilities and students with disabilities (both served under IDEA and served solely under Section 504).</t>
    </r>
  </si>
  <si>
    <t xml:space="preserve">            The ‘1-3’ reference indicates that the data have been suppressed based on the schools’ reported n-size, and that the midpoint was used to calculate the total.</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</si>
  <si>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</si>
  <si>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 xml:space="preserve">1-3 </t>
  </si>
  <si>
    <t>Students Without Disabilities</t>
  </si>
  <si>
    <t>Race/Ethnicity of Students Without Disabilities</t>
  </si>
  <si>
    <t xml:space="preserve">English Language Learners Without Disabilities </t>
  </si>
  <si>
    <t>Percent</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</si>
  <si>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</si>
  <si>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Students With Disabilities</t>
  </si>
  <si>
    <t>Students  With Disabilities Served Under  IDEA</t>
  </si>
  <si>
    <r>
      <t>Race/Ethnicity of Students With Disabilities Served Under IDEA</t>
    </r>
    <r>
      <rPr>
        <b/>
        <vertAlign val="superscript"/>
        <sz val="10"/>
        <rFont val="Arial"/>
      </rPr>
      <t>1</t>
    </r>
  </si>
  <si>
    <t xml:space="preserve">English Language Learners With Disabilities </t>
  </si>
  <si>
    <r>
      <rPr>
        <vertAlign val="superscript"/>
        <sz val="10"/>
        <rFont val="Arial"/>
        <family val="2"/>
      </rPr>
      <t>1</t>
    </r>
    <r>
      <rPr>
        <sz val="10"/>
        <rFont val="Arial"/>
        <family val="2"/>
      </rPr>
      <t xml:space="preserve"> Discipline data by race/ethnicity were collected only for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</si>
  <si>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 disabilities served under IDEA.</t>
  </si>
  <si>
    <r>
      <rPr>
        <vertAlign val="superscript"/>
        <sz val="10"/>
        <rFont val="Arial"/>
        <family val="2"/>
      </rPr>
      <t>2</t>
    </r>
    <r>
      <rPr>
        <sz val="10"/>
        <rFont val="Arial"/>
        <family val="2"/>
      </rPr>
      <t xml:space="preserve"> Percentage denominator is the total number of public school students with disabilities (i.e., students with disabilities served under IDEA and students with disabilities served solely under Section 504).</t>
    </r>
  </si>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</sst>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_)"/>
  </numFmts>
  <fonts count="26" x14ac:knownFonts="1">
    <font>
      <sz val="11"/>
      <color theme="1"/>
      <name val="Calibri"/>
      <family val="2"/>
      <scheme val="minor"/>
    </font>
    <font>
      <sz val="10"/>
      <name val="MS Sans Serif"/>
      <family val="2"/>
    </font>
    <font>
      <b/>
      <sz val="11"/>
      <name val="Arial"/>
    </font>
    <font>
      <sz val="10"/>
      <name val="Arial"/>
      <family val="2"/>
    </font>
    <font>
      <sz val="11"/>
      <name val="Arial"/>
    </font>
    <font>
      <b/>
      <sz val="14"/>
      <name val="Arial"/>
    </font>
    <font>
      <b/>
      <sz val="10"/>
      <name val="Arial"/>
      <family val="2"/>
    </font>
    <font>
      <sz val="14"/>
      <name val="Arial"/>
    </font>
    <font>
      <b/>
      <vertAlign val="superscript"/>
      <sz val="10"/>
      <name val="Arial"/>
    </font>
    <font>
      <b/>
      <sz val="10"/>
      <color indexed="9"/>
      <name val="Arial"/>
    </font>
    <font>
      <vertAlign val="superscript"/>
      <sz val="10"/>
      <name val="Arial"/>
      <family val="2"/>
    </font>
    <font>
      <u/>
      <sz val="10"/>
      <color indexed="56"/>
      <name val="Arial"/>
    </font>
    <font>
      <sz val="8"/>
      <name val="Calibri"/>
      <family val="2"/>
    </font>
    <font>
      <sz val="11"/>
      <color theme="1"/>
      <name val="Calibri"/>
      <family val="2"/>
      <scheme val="minor"/>
    </font>
    <font>
      <sz val="10"/>
      <color theme="1"/>
      <name val="Arial Narrow"/>
      <family val="2"/>
    </font>
    <font>
      <sz val="10"/>
      <color theme="0"/>
      <name val="Arial"/>
    </font>
    <font>
      <sz val="11"/>
      <color theme="0"/>
      <name val="Arial"/>
    </font>
    <font>
      <sz val="14"/>
      <color theme="0"/>
      <name val="Arial"/>
    </font>
    <font>
      <sz val="10"/>
      <color theme="1"/>
      <name val="Arial"/>
    </font>
    <font>
      <sz val="11"/>
      <color theme="0"/>
      <name val="Calibri"/>
      <scheme val="minor"/>
    </font>
    <font>
      <sz val="10"/>
      <color theme="0" tint="-0.499984740745262"/>
      <name val="Arial"/>
      <family val="2"/>
    </font>
    <font>
      <sz val="11"/>
      <color theme="0" tint="-0.499984740745262"/>
      <name val="Calibri"/>
      <family val="2"/>
      <scheme val="minor"/>
    </font>
    <font>
      <b/>
      <sz val="11"/>
      <color theme="0" tint="-0.499984740745262"/>
      <name val="Calibri"/>
      <scheme val="minor"/>
    </font>
    <font>
      <b/>
      <sz val="10"/>
      <color theme="0"/>
      <name val="Arial"/>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57">
    <border>
      <left/>
      <right/>
      <top/>
      <bottom/>
      <diagonal/>
    </border>
    <border>
      <left/>
      <right/>
      <top style="medium">
        <color auto="1"/>
      </top>
      <bottom/>
      <diagonal/>
    </border>
    <border>
      <left style="thin">
        <color auto="1"/>
      </left>
      <right style="thin">
        <color auto="1"/>
      </right>
      <top style="medium">
        <color auto="1"/>
      </top>
      <bottom/>
      <diagonal/>
    </border>
    <border>
      <left style="thin">
        <color auto="1"/>
      </left>
      <right style="hair">
        <color auto="1"/>
      </right>
      <top/>
      <bottom/>
      <diagonal/>
    </border>
    <border>
      <left style="hair">
        <color auto="1"/>
      </left>
      <right/>
      <top/>
      <bottom/>
      <diagonal/>
    </border>
    <border>
      <left style="thin">
        <color auto="1"/>
      </left>
      <right style="thin">
        <color auto="1"/>
      </right>
      <top/>
      <bottom/>
      <diagonal/>
    </border>
    <border>
      <left/>
      <right/>
      <top/>
      <bottom style="thin">
        <color auto="1"/>
      </bottom>
      <diagonal/>
    </border>
    <border>
      <left style="thin">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hair">
        <color auto="1"/>
      </left>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thin">
        <color auto="1"/>
      </top>
      <bottom/>
      <diagonal/>
    </border>
    <border>
      <left/>
      <right/>
      <top/>
      <bottom style="medium">
        <color auto="1"/>
      </bottom>
      <diagonal/>
    </border>
    <border>
      <left style="thin">
        <color auto="1"/>
      </left>
      <right style="thin">
        <color auto="1"/>
      </right>
      <top/>
      <bottom style="medium">
        <color auto="1"/>
      </bottom>
      <diagonal/>
    </border>
    <border>
      <left style="thin">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style="thin">
        <color auto="1"/>
      </left>
      <right/>
      <top style="medium">
        <color auto="1"/>
      </top>
      <bottom/>
      <diagonal/>
    </border>
    <border>
      <left/>
      <right style="thin">
        <color auto="1"/>
      </right>
      <top/>
      <bottom/>
      <diagonal/>
    </border>
    <border>
      <left style="thin">
        <color auto="1"/>
      </left>
      <right/>
      <top/>
      <bottom/>
      <diagonal/>
    </border>
    <border>
      <left/>
      <right style="hair">
        <color auto="1"/>
      </right>
      <top/>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style="hair">
        <color auto="1"/>
      </right>
      <top style="hair">
        <color auto="1"/>
      </top>
      <bottom style="thin">
        <color auto="1"/>
      </bottom>
      <diagonal/>
    </border>
    <border>
      <left/>
      <right/>
      <top style="hair">
        <color auto="1"/>
      </top>
      <bottom style="thin">
        <color auto="1"/>
      </bottom>
      <diagonal/>
    </border>
    <border>
      <left style="thin">
        <color auto="1"/>
      </left>
      <right/>
      <top style="hair">
        <color auto="1"/>
      </top>
      <bottom style="medium">
        <color auto="1"/>
      </bottom>
      <diagonal/>
    </border>
    <border>
      <left/>
      <right style="thin">
        <color auto="1"/>
      </right>
      <top style="hair">
        <color auto="1"/>
      </top>
      <bottom style="medium">
        <color auto="1"/>
      </bottom>
      <diagonal/>
    </border>
    <border>
      <left/>
      <right style="hair">
        <color auto="1"/>
      </right>
      <top style="hair">
        <color auto="1"/>
      </top>
      <bottom style="medium">
        <color auto="1"/>
      </bottom>
      <diagonal/>
    </border>
    <border>
      <left/>
      <right/>
      <top style="hair">
        <color auto="1"/>
      </top>
      <bottom style="medium">
        <color auto="1"/>
      </bottom>
      <diagonal/>
    </border>
    <border>
      <left/>
      <right style="thin">
        <color auto="1"/>
      </right>
      <top style="medium">
        <color auto="1"/>
      </top>
      <bottom/>
      <diagonal/>
    </border>
    <border>
      <left/>
      <right style="hair">
        <color auto="1"/>
      </right>
      <top style="medium">
        <color auto="1"/>
      </top>
      <bottom/>
      <diagonal/>
    </border>
    <border>
      <left style="hair">
        <color auto="1"/>
      </left>
      <right/>
      <top style="medium">
        <color auto="1"/>
      </top>
      <bottom/>
      <diagonal/>
    </border>
    <border>
      <left style="thin">
        <color auto="1"/>
      </left>
      <right style="hair">
        <color auto="1"/>
      </right>
      <top style="medium">
        <color auto="1"/>
      </top>
      <bottom/>
      <diagonal/>
    </border>
    <border>
      <left style="thin">
        <color auto="1"/>
      </left>
      <right style="hair">
        <color auto="1"/>
      </right>
      <top style="thin">
        <color auto="1"/>
      </top>
      <bottom/>
      <diagonal/>
    </border>
    <border>
      <left style="hair">
        <color auto="1"/>
      </left>
      <right/>
      <top style="thin">
        <color auto="1"/>
      </top>
      <bottom/>
      <diagonal/>
    </border>
    <border>
      <left style="thin">
        <color auto="1"/>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right/>
      <top/>
      <bottom style="hair">
        <color auto="1"/>
      </bottom>
      <diagonal/>
    </border>
    <border>
      <left style="hair">
        <color auto="1"/>
      </left>
      <right/>
      <top/>
      <bottom style="hair">
        <color auto="1"/>
      </bottom>
      <diagonal/>
    </border>
    <border>
      <left style="thin">
        <color auto="1"/>
      </left>
      <right style="hair">
        <color auto="1"/>
      </right>
      <top/>
      <bottom style="hair">
        <color auto="1"/>
      </bottom>
      <diagonal/>
    </border>
    <border>
      <left/>
      <right style="hair">
        <color auto="1"/>
      </right>
      <top/>
      <bottom style="medium">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9">
    <xf numFmtId="0" fontId="0" fillId="0" borderId="0"/>
    <xf numFmtId="0" fontId="1" fillId="0" borderId="0"/>
    <xf numFmtId="0" fontId="13" fillId="0" borderId="0"/>
    <xf numFmtId="0" fontId="1" fillId="0" borderId="0"/>
    <xf numFmtId="0" fontId="14"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cellStyleXfs>
  <cellXfs count="194">
    <xf numFmtId="0" fontId="0" fillId="0" borderId="0" xfId="0"/>
    <xf numFmtId="0" fontId="15" fillId="0" borderId="0" xfId="1" applyFont="1" applyFill="1"/>
    <xf numFmtId="37" fontId="3" fillId="2" borderId="1" xfId="3" applyNumberFormat="1" applyFont="1" applyFill="1" applyBorder="1" applyAlignment="1">
      <alignment horizontal="left" vertical="center"/>
    </xf>
    <xf numFmtId="37" fontId="3" fillId="2" borderId="2" xfId="3" applyNumberFormat="1" applyFont="1" applyFill="1" applyBorder="1" applyAlignment="1">
      <alignment horizontal="left" vertical="center"/>
    </xf>
    <xf numFmtId="37" fontId="3" fillId="2" borderId="3" xfId="1" applyNumberFormat="1" applyFont="1" applyFill="1" applyBorder="1"/>
    <xf numFmtId="165" fontId="3" fillId="2" borderId="4" xfId="2" applyNumberFormat="1" applyFont="1" applyFill="1" applyBorder="1"/>
    <xf numFmtId="0" fontId="3" fillId="0" borderId="0" xfId="1" applyFont="1" applyFill="1"/>
    <xf numFmtId="37" fontId="3" fillId="2" borderId="0" xfId="3" applyNumberFormat="1" applyFont="1" applyFill="1" applyBorder="1" applyAlignment="1">
      <alignment horizontal="left" vertical="center"/>
    </xf>
    <xf numFmtId="37" fontId="3" fillId="2" borderId="5" xfId="3" applyNumberFormat="1" applyFont="1" applyFill="1" applyBorder="1" applyAlignment="1">
      <alignment horizontal="left" vertical="center"/>
    </xf>
    <xf numFmtId="37" fontId="3" fillId="2" borderId="6" xfId="3" applyNumberFormat="1" applyFont="1" applyFill="1" applyBorder="1" applyAlignment="1">
      <alignment horizontal="left" vertical="center"/>
    </xf>
    <xf numFmtId="37" fontId="3" fillId="2" borderId="7" xfId="3" applyNumberFormat="1" applyFont="1" applyFill="1" applyBorder="1" applyAlignment="1">
      <alignment horizontal="left" vertical="center"/>
    </xf>
    <xf numFmtId="37" fontId="3" fillId="2" borderId="8" xfId="1" applyNumberFormat="1" applyFont="1" applyFill="1" applyBorder="1"/>
    <xf numFmtId="165" fontId="3" fillId="2" borderId="9" xfId="2" applyNumberFormat="1" applyFont="1" applyFill="1" applyBorder="1"/>
    <xf numFmtId="37" fontId="3" fillId="0" borderId="0" xfId="3" applyNumberFormat="1" applyFont="1" applyFill="1" applyBorder="1" applyAlignment="1">
      <alignment horizontal="left" vertical="center"/>
    </xf>
    <xf numFmtId="37" fontId="3" fillId="0" borderId="5" xfId="3" applyNumberFormat="1" applyFont="1" applyFill="1" applyBorder="1" applyAlignment="1">
      <alignment horizontal="left" vertical="center"/>
    </xf>
    <xf numFmtId="37" fontId="3" fillId="0" borderId="3" xfId="1" applyNumberFormat="1" applyFont="1" applyFill="1" applyBorder="1"/>
    <xf numFmtId="165" fontId="3" fillId="0" borderId="4" xfId="2" applyNumberFormat="1" applyFont="1" applyFill="1" applyBorder="1"/>
    <xf numFmtId="37" fontId="3" fillId="0" borderId="10" xfId="3" applyNumberFormat="1" applyFont="1" applyFill="1" applyBorder="1" applyAlignment="1">
      <alignment horizontal="left" vertical="center"/>
    </xf>
    <xf numFmtId="37" fontId="3" fillId="0" borderId="6" xfId="3" applyNumberFormat="1" applyFont="1" applyFill="1" applyBorder="1" applyAlignment="1">
      <alignment horizontal="left" vertical="center"/>
    </xf>
    <xf numFmtId="37" fontId="3" fillId="0" borderId="7" xfId="3" applyNumberFormat="1" applyFont="1" applyFill="1" applyBorder="1" applyAlignment="1">
      <alignment horizontal="left" vertical="center"/>
    </xf>
    <xf numFmtId="37" fontId="3" fillId="0" borderId="8" xfId="1" applyNumberFormat="1" applyFont="1" applyFill="1" applyBorder="1"/>
    <xf numFmtId="165" fontId="3" fillId="0" borderId="9" xfId="2" applyNumberFormat="1" applyFont="1" applyFill="1" applyBorder="1"/>
    <xf numFmtId="37" fontId="3" fillId="2" borderId="10" xfId="3" applyNumberFormat="1" applyFont="1" applyFill="1" applyBorder="1" applyAlignment="1">
      <alignment horizontal="left" vertical="center"/>
    </xf>
    <xf numFmtId="37" fontId="3" fillId="2" borderId="11" xfId="3" applyNumberFormat="1" applyFont="1" applyFill="1" applyBorder="1" applyAlignment="1">
      <alignment horizontal="left" vertical="center"/>
    </xf>
    <xf numFmtId="37" fontId="3" fillId="2" borderId="12" xfId="3" applyNumberFormat="1" applyFont="1" applyFill="1" applyBorder="1" applyAlignment="1">
      <alignment horizontal="left" vertical="center"/>
    </xf>
    <xf numFmtId="37" fontId="3" fillId="2" borderId="13" xfId="3" applyNumberFormat="1" applyFont="1" applyFill="1" applyBorder="1" applyAlignment="1">
      <alignment horizontal="left" vertical="center"/>
    </xf>
    <xf numFmtId="37" fontId="3" fillId="2" borderId="14" xfId="1" applyNumberFormat="1" applyFont="1" applyFill="1" applyBorder="1"/>
    <xf numFmtId="165" fontId="3" fillId="2" borderId="15" xfId="2" applyNumberFormat="1" applyFont="1" applyFill="1" applyBorder="1"/>
    <xf numFmtId="0" fontId="16" fillId="0" borderId="0" xfId="2" applyFont="1"/>
    <xf numFmtId="0" fontId="4" fillId="0" borderId="0" xfId="1" applyFont="1" applyFill="1"/>
    <xf numFmtId="1" fontId="4" fillId="0" borderId="0" xfId="4" applyNumberFormat="1" applyFont="1" applyAlignment="1">
      <alignment wrapText="1"/>
    </xf>
    <xf numFmtId="1" fontId="4" fillId="0" borderId="0" xfId="4" applyNumberFormat="1" applyFont="1" applyBorder="1" applyAlignment="1">
      <alignment wrapText="1"/>
    </xf>
    <xf numFmtId="0" fontId="4" fillId="0" borderId="0" xfId="2" applyFont="1" applyBorder="1"/>
    <xf numFmtId="0" fontId="4" fillId="0" borderId="0" xfId="2" applyFont="1"/>
    <xf numFmtId="0" fontId="17" fillId="0" borderId="0" xfId="2" applyFont="1" applyAlignment="1">
      <alignment horizontal="left"/>
    </xf>
    <xf numFmtId="0" fontId="5" fillId="0" borderId="0" xfId="4" applyFont="1" applyAlignment="1">
      <alignment horizontal="left"/>
    </xf>
    <xf numFmtId="0" fontId="6" fillId="0" borderId="0" xfId="4" applyFont="1" applyAlignment="1">
      <alignment horizontal="left"/>
    </xf>
    <xf numFmtId="0" fontId="5" fillId="0" borderId="0" xfId="4" applyFont="1" applyAlignment="1">
      <alignment horizontal="right" wrapText="1"/>
    </xf>
    <xf numFmtId="0" fontId="7" fillId="0" borderId="0" xfId="2" applyFont="1" applyBorder="1" applyAlignment="1">
      <alignment horizontal="right"/>
    </xf>
    <xf numFmtId="0" fontId="7" fillId="0" borderId="0" xfId="2" applyFont="1" applyAlignment="1">
      <alignment horizontal="left"/>
    </xf>
    <xf numFmtId="0" fontId="2" fillId="0" borderId="12" xfId="4" applyFont="1" applyBorder="1"/>
    <xf numFmtId="1" fontId="4" fillId="0" borderId="12" xfId="4" applyNumberFormat="1" applyFont="1" applyBorder="1" applyAlignment="1">
      <alignment wrapText="1"/>
    </xf>
    <xf numFmtId="1" fontId="3" fillId="0" borderId="12" xfId="4" applyNumberFormat="1" applyFont="1" applyBorder="1" applyAlignment="1">
      <alignment wrapText="1"/>
    </xf>
    <xf numFmtId="0" fontId="3" fillId="0" borderId="0" xfId="2" applyFont="1" applyBorder="1"/>
    <xf numFmtId="0" fontId="3" fillId="0" borderId="0" xfId="2" applyFont="1"/>
    <xf numFmtId="0" fontId="15" fillId="0" borderId="0" xfId="2" applyFont="1" applyFill="1" applyAlignment="1"/>
    <xf numFmtId="0" fontId="3" fillId="0" borderId="0" xfId="2" applyFont="1" applyFill="1" applyAlignment="1"/>
    <xf numFmtId="37" fontId="6" fillId="0" borderId="16" xfId="0" applyNumberFormat="1" applyFont="1" applyBorder="1" applyAlignment="1"/>
    <xf numFmtId="37" fontId="6" fillId="0" borderId="13" xfId="0" applyNumberFormat="1" applyFont="1" applyBorder="1" applyAlignment="1"/>
    <xf numFmtId="1" fontId="6" fillId="0" borderId="17" xfId="3" applyNumberFormat="1" applyFont="1" applyFill="1" applyBorder="1" applyAlignment="1">
      <alignment horizontal="right" wrapText="1"/>
    </xf>
    <xf numFmtId="1" fontId="6" fillId="0" borderId="16" xfId="3" applyNumberFormat="1" applyFont="1" applyFill="1" applyBorder="1" applyAlignment="1">
      <alignment horizontal="right" wrapText="1"/>
    </xf>
    <xf numFmtId="1" fontId="6" fillId="0" borderId="18" xfId="0" applyNumberFormat="1" applyFont="1" applyBorder="1" applyAlignment="1">
      <alignment horizontal="right" wrapText="1"/>
    </xf>
    <xf numFmtId="1" fontId="6" fillId="0" borderId="12" xfId="3" applyNumberFormat="1" applyFont="1" applyFill="1" applyBorder="1" applyAlignment="1">
      <alignment horizontal="right" wrapText="1"/>
    </xf>
    <xf numFmtId="1" fontId="6" fillId="0" borderId="19" xfId="0" applyNumberFormat="1" applyFont="1" applyBorder="1" applyAlignment="1">
      <alignment horizontal="right" wrapText="1"/>
    </xf>
    <xf numFmtId="1" fontId="6" fillId="0" borderId="20" xfId="3" applyNumberFormat="1" applyFont="1" applyFill="1" applyBorder="1" applyAlignment="1">
      <alignment wrapText="1"/>
    </xf>
    <xf numFmtId="1" fontId="6" fillId="0" borderId="21" xfId="3" applyNumberFormat="1" applyFont="1" applyFill="1" applyBorder="1" applyAlignment="1">
      <alignment wrapText="1"/>
    </xf>
    <xf numFmtId="0" fontId="3" fillId="0" borderId="0" xfId="2" quotePrefix="1" applyFont="1" applyFill="1"/>
    <xf numFmtId="0" fontId="3" fillId="0" borderId="0" xfId="2" applyFont="1" applyFill="1"/>
    <xf numFmtId="0" fontId="3" fillId="0" borderId="0" xfId="2" applyFont="1" applyFill="1" applyBorder="1"/>
    <xf numFmtId="0" fontId="3" fillId="0" borderId="0" xfId="1" applyFont="1" applyFill="1" applyBorder="1"/>
    <xf numFmtId="0" fontId="4" fillId="0" borderId="0" xfId="1" applyFont="1"/>
    <xf numFmtId="0" fontId="3" fillId="0" borderId="0" xfId="2" quotePrefix="1" applyFont="1" applyFill="1" applyAlignment="1">
      <alignment horizontal="left"/>
    </xf>
    <xf numFmtId="0" fontId="15" fillId="3" borderId="0" xfId="2" applyFont="1" applyFill="1" applyBorder="1"/>
    <xf numFmtId="0" fontId="18" fillId="0" borderId="0" xfId="2" applyFont="1"/>
    <xf numFmtId="0" fontId="3" fillId="0" borderId="0" xfId="1" applyFont="1"/>
    <xf numFmtId="0" fontId="4" fillId="3" borderId="0" xfId="2" applyFont="1" applyFill="1" applyBorder="1"/>
    <xf numFmtId="0" fontId="4" fillId="3" borderId="0" xfId="1" applyFont="1" applyFill="1" applyBorder="1"/>
    <xf numFmtId="164" fontId="3" fillId="2" borderId="22" xfId="2" applyNumberFormat="1" applyFont="1" applyFill="1" applyBorder="1" applyAlignment="1">
      <alignment horizontal="right"/>
    </xf>
    <xf numFmtId="165" fontId="3" fillId="2" borderId="23" xfId="2" applyNumberFormat="1" applyFont="1" applyFill="1" applyBorder="1" applyAlignment="1">
      <alignment horizontal="right"/>
    </xf>
    <xf numFmtId="164" fontId="3" fillId="2" borderId="24" xfId="2" applyNumberFormat="1" applyFont="1" applyFill="1" applyBorder="1" applyAlignment="1">
      <alignment horizontal="right"/>
    </xf>
    <xf numFmtId="165" fontId="3" fillId="2" borderId="25" xfId="2" applyNumberFormat="1" applyFont="1" applyFill="1" applyBorder="1" applyAlignment="1">
      <alignment horizontal="right"/>
    </xf>
    <xf numFmtId="164" fontId="3" fillId="2" borderId="0" xfId="2" applyNumberFormat="1" applyFont="1" applyFill="1" applyBorder="1" applyAlignment="1">
      <alignment horizontal="right"/>
    </xf>
    <xf numFmtId="164" fontId="3" fillId="2" borderId="4" xfId="2" applyNumberFormat="1" applyFont="1" applyFill="1" applyBorder="1" applyAlignment="1">
      <alignment horizontal="right"/>
    </xf>
    <xf numFmtId="165" fontId="3" fillId="2" borderId="0" xfId="2" applyNumberFormat="1" applyFont="1" applyFill="1" applyBorder="1" applyAlignment="1">
      <alignment horizontal="right"/>
    </xf>
    <xf numFmtId="164" fontId="3" fillId="2" borderId="26" xfId="2" applyNumberFormat="1" applyFont="1" applyFill="1" applyBorder="1" applyAlignment="1">
      <alignment horizontal="right"/>
    </xf>
    <xf numFmtId="165" fontId="3" fillId="2" borderId="27" xfId="2" applyNumberFormat="1" applyFont="1" applyFill="1" applyBorder="1" applyAlignment="1">
      <alignment horizontal="right"/>
    </xf>
    <xf numFmtId="165" fontId="3" fillId="2" borderId="28" xfId="2" applyNumberFormat="1" applyFont="1" applyFill="1" applyBorder="1" applyAlignment="1">
      <alignment horizontal="right"/>
    </xf>
    <xf numFmtId="164" fontId="3" fillId="2" borderId="29" xfId="2" applyNumberFormat="1" applyFont="1" applyFill="1" applyBorder="1" applyAlignment="1">
      <alignment horizontal="right"/>
    </xf>
    <xf numFmtId="164" fontId="3" fillId="2" borderId="9" xfId="2" applyNumberFormat="1" applyFont="1" applyFill="1" applyBorder="1" applyAlignment="1">
      <alignment horizontal="right"/>
    </xf>
    <xf numFmtId="165" fontId="3" fillId="2" borderId="29" xfId="2" applyNumberFormat="1" applyFont="1" applyFill="1" applyBorder="1" applyAlignment="1">
      <alignment horizontal="right"/>
    </xf>
    <xf numFmtId="164" fontId="3" fillId="0" borderId="24" xfId="2" applyNumberFormat="1" applyFont="1" applyFill="1" applyBorder="1" applyAlignment="1">
      <alignment horizontal="right"/>
    </xf>
    <xf numFmtId="165" fontId="3" fillId="0" borderId="23" xfId="2" applyNumberFormat="1" applyFont="1" applyFill="1" applyBorder="1" applyAlignment="1">
      <alignment horizontal="right"/>
    </xf>
    <xf numFmtId="165" fontId="3" fillId="0" borderId="25" xfId="2" applyNumberFormat="1" applyFont="1" applyFill="1" applyBorder="1" applyAlignment="1">
      <alignment horizontal="right"/>
    </xf>
    <xf numFmtId="164" fontId="3" fillId="0" borderId="0" xfId="2" applyNumberFormat="1" applyFont="1" applyFill="1" applyBorder="1" applyAlignment="1">
      <alignment horizontal="right"/>
    </xf>
    <xf numFmtId="164" fontId="3" fillId="0" borderId="4" xfId="2" applyNumberFormat="1" applyFont="1" applyFill="1" applyBorder="1" applyAlignment="1">
      <alignment horizontal="right"/>
    </xf>
    <xf numFmtId="165" fontId="3" fillId="0" borderId="0" xfId="2" applyNumberFormat="1" applyFont="1" applyFill="1" applyBorder="1" applyAlignment="1">
      <alignment horizontal="right"/>
    </xf>
    <xf numFmtId="164" fontId="3" fillId="0" borderId="26" xfId="2" applyNumberFormat="1" applyFont="1" applyFill="1" applyBorder="1" applyAlignment="1">
      <alignment horizontal="right"/>
    </xf>
    <xf numFmtId="165" fontId="3" fillId="0" borderId="27" xfId="2" applyNumberFormat="1" applyFont="1" applyFill="1" applyBorder="1" applyAlignment="1">
      <alignment horizontal="right"/>
    </xf>
    <xf numFmtId="165" fontId="3" fillId="0" borderId="28" xfId="2" applyNumberFormat="1" applyFont="1" applyFill="1" applyBorder="1" applyAlignment="1">
      <alignment horizontal="right"/>
    </xf>
    <xf numFmtId="164" fontId="3" fillId="0" borderId="29" xfId="2" applyNumberFormat="1" applyFont="1" applyFill="1" applyBorder="1" applyAlignment="1">
      <alignment horizontal="right"/>
    </xf>
    <xf numFmtId="164" fontId="3" fillId="0" borderId="9" xfId="2" applyNumberFormat="1" applyFont="1" applyFill="1" applyBorder="1" applyAlignment="1">
      <alignment horizontal="right"/>
    </xf>
    <xf numFmtId="165" fontId="3" fillId="0" borderId="29" xfId="2" applyNumberFormat="1" applyFont="1" applyFill="1" applyBorder="1" applyAlignment="1">
      <alignment horizontal="right"/>
    </xf>
    <xf numFmtId="164" fontId="3" fillId="2" borderId="30" xfId="2" applyNumberFormat="1" applyFont="1" applyFill="1" applyBorder="1" applyAlignment="1">
      <alignment horizontal="right"/>
    </xf>
    <xf numFmtId="165" fontId="3" fillId="2" borderId="31" xfId="2" applyNumberFormat="1" applyFont="1" applyFill="1" applyBorder="1" applyAlignment="1">
      <alignment horizontal="right"/>
    </xf>
    <xf numFmtId="165" fontId="3" fillId="2" borderId="32" xfId="2" applyNumberFormat="1" applyFont="1" applyFill="1" applyBorder="1" applyAlignment="1">
      <alignment horizontal="right"/>
    </xf>
    <xf numFmtId="164" fontId="3" fillId="2" borderId="33" xfId="2" applyNumberFormat="1" applyFont="1" applyFill="1" applyBorder="1" applyAlignment="1">
      <alignment horizontal="right"/>
    </xf>
    <xf numFmtId="164" fontId="3" fillId="2" borderId="15" xfId="2" applyNumberFormat="1" applyFont="1" applyFill="1" applyBorder="1" applyAlignment="1">
      <alignment horizontal="right"/>
    </xf>
    <xf numFmtId="165" fontId="3" fillId="2" borderId="33" xfId="2" applyNumberFormat="1" applyFont="1" applyFill="1" applyBorder="1" applyAlignment="1">
      <alignment horizontal="right"/>
    </xf>
    <xf numFmtId="164" fontId="3" fillId="2" borderId="0" xfId="2" quotePrefix="1" applyNumberFormat="1" applyFont="1" applyFill="1" applyBorder="1" applyAlignment="1">
      <alignment horizontal="right"/>
    </xf>
    <xf numFmtId="164" fontId="3" fillId="2" borderId="4" xfId="2" quotePrefix="1" applyNumberFormat="1" applyFont="1" applyFill="1" applyBorder="1" applyAlignment="1">
      <alignment horizontal="right"/>
    </xf>
    <xf numFmtId="164" fontId="3" fillId="2" borderId="29" xfId="2" quotePrefix="1" applyNumberFormat="1" applyFont="1" applyFill="1" applyBorder="1" applyAlignment="1">
      <alignment horizontal="right"/>
    </xf>
    <xf numFmtId="164" fontId="3" fillId="2" borderId="9" xfId="2" quotePrefix="1" applyNumberFormat="1" applyFont="1" applyFill="1" applyBorder="1" applyAlignment="1">
      <alignment horizontal="right"/>
    </xf>
    <xf numFmtId="164" fontId="3" fillId="0" borderId="24" xfId="2" quotePrefix="1" applyNumberFormat="1" applyFont="1" applyFill="1" applyBorder="1" applyAlignment="1">
      <alignment horizontal="right"/>
    </xf>
    <xf numFmtId="164" fontId="3" fillId="0" borderId="0" xfId="2" quotePrefix="1" applyNumberFormat="1" applyFont="1" applyFill="1" applyBorder="1" applyAlignment="1">
      <alignment horizontal="right"/>
    </xf>
    <xf numFmtId="164" fontId="3" fillId="0" borderId="29" xfId="2" quotePrefix="1" applyNumberFormat="1" applyFont="1" applyFill="1" applyBorder="1" applyAlignment="1">
      <alignment horizontal="right"/>
    </xf>
    <xf numFmtId="164" fontId="3" fillId="0" borderId="4" xfId="2" quotePrefix="1" applyNumberFormat="1" applyFont="1" applyFill="1" applyBorder="1" applyAlignment="1">
      <alignment horizontal="right"/>
    </xf>
    <xf numFmtId="164" fontId="3" fillId="0" borderId="9" xfId="2" quotePrefix="1" applyNumberFormat="1" applyFont="1" applyFill="1" applyBorder="1" applyAlignment="1">
      <alignment horizontal="right"/>
    </xf>
    <xf numFmtId="164" fontId="3" fillId="2" borderId="24" xfId="2" quotePrefix="1" applyNumberFormat="1" applyFont="1" applyFill="1" applyBorder="1" applyAlignment="1">
      <alignment horizontal="right"/>
    </xf>
    <xf numFmtId="164" fontId="3" fillId="2" borderId="26" xfId="2" quotePrefix="1" applyNumberFormat="1" applyFont="1" applyFill="1" applyBorder="1" applyAlignment="1">
      <alignment horizontal="right"/>
    </xf>
    <xf numFmtId="164" fontId="3" fillId="0" borderId="26" xfId="2" quotePrefix="1" applyNumberFormat="1" applyFont="1" applyFill="1" applyBorder="1" applyAlignment="1">
      <alignment horizontal="right"/>
    </xf>
    <xf numFmtId="164" fontId="3" fillId="2" borderId="33" xfId="2" quotePrefix="1" applyNumberFormat="1" applyFont="1" applyFill="1" applyBorder="1" applyAlignment="1">
      <alignment horizontal="right"/>
    </xf>
    <xf numFmtId="164" fontId="3" fillId="2" borderId="30" xfId="2" quotePrefix="1" applyNumberFormat="1" applyFont="1" applyFill="1" applyBorder="1" applyAlignment="1">
      <alignment horizontal="right"/>
    </xf>
    <xf numFmtId="164" fontId="3" fillId="2" borderId="22" xfId="2" quotePrefix="1" applyNumberFormat="1" applyFont="1" applyFill="1" applyBorder="1" applyAlignment="1">
      <alignment horizontal="right"/>
    </xf>
    <xf numFmtId="164" fontId="3" fillId="2" borderId="15" xfId="2" quotePrefix="1" applyNumberFormat="1" applyFont="1" applyFill="1" applyBorder="1" applyAlignment="1">
      <alignment horizontal="right"/>
    </xf>
    <xf numFmtId="165" fontId="3" fillId="2" borderId="25" xfId="2" quotePrefix="1" applyNumberFormat="1" applyFont="1" applyFill="1" applyBorder="1" applyAlignment="1">
      <alignment horizontal="right"/>
    </xf>
    <xf numFmtId="165" fontId="3" fillId="2" borderId="23" xfId="2" quotePrefix="1" applyNumberFormat="1" applyFont="1" applyFill="1" applyBorder="1" applyAlignment="1">
      <alignment horizontal="right"/>
    </xf>
    <xf numFmtId="165" fontId="3" fillId="2" borderId="28" xfId="2" quotePrefix="1" applyNumberFormat="1" applyFont="1" applyFill="1" applyBorder="1" applyAlignment="1">
      <alignment horizontal="right"/>
    </xf>
    <xf numFmtId="0" fontId="19" fillId="0" borderId="0" xfId="0" applyFont="1" applyAlignment="1">
      <alignment horizontal="right"/>
    </xf>
    <xf numFmtId="0" fontId="6" fillId="0" borderId="12" xfId="4" applyFont="1" applyBorder="1"/>
    <xf numFmtId="1" fontId="6" fillId="0" borderId="18" xfId="3" applyNumberFormat="1" applyFont="1" applyFill="1" applyBorder="1" applyAlignment="1">
      <alignment horizontal="right" wrapText="1"/>
    </xf>
    <xf numFmtId="1" fontId="6" fillId="0" borderId="19" xfId="3" applyNumberFormat="1" applyFont="1" applyFill="1" applyBorder="1" applyAlignment="1">
      <alignment horizontal="right" wrapText="1"/>
    </xf>
    <xf numFmtId="165" fontId="3" fillId="2" borderId="34" xfId="2" applyNumberFormat="1" applyFont="1" applyFill="1" applyBorder="1" applyAlignment="1">
      <alignment horizontal="right"/>
    </xf>
    <xf numFmtId="165" fontId="3" fillId="2" borderId="35" xfId="2" applyNumberFormat="1" applyFont="1" applyFill="1" applyBorder="1" applyAlignment="1">
      <alignment horizontal="right"/>
    </xf>
    <xf numFmtId="164" fontId="3" fillId="2" borderId="1" xfId="2" quotePrefix="1" applyNumberFormat="1" applyFont="1" applyFill="1" applyBorder="1" applyAlignment="1">
      <alignment horizontal="right"/>
    </xf>
    <xf numFmtId="164" fontId="3" fillId="2" borderId="1" xfId="2" applyNumberFormat="1" applyFont="1" applyFill="1" applyBorder="1" applyAlignment="1">
      <alignment horizontal="right"/>
    </xf>
    <xf numFmtId="164" fontId="3" fillId="2" borderId="36" xfId="2" applyNumberFormat="1" applyFont="1" applyFill="1" applyBorder="1" applyAlignment="1">
      <alignment horizontal="right"/>
    </xf>
    <xf numFmtId="165" fontId="3" fillId="2" borderId="1" xfId="2" applyNumberFormat="1" applyFont="1" applyFill="1" applyBorder="1" applyAlignment="1">
      <alignment horizontal="right"/>
    </xf>
    <xf numFmtId="37" fontId="3" fillId="2" borderId="37" xfId="1" applyNumberFormat="1" applyFont="1" applyFill="1" applyBorder="1" applyAlignment="1">
      <alignment horizontal="right"/>
    </xf>
    <xf numFmtId="165" fontId="3" fillId="2" borderId="36" xfId="2" applyNumberFormat="1" applyFont="1" applyFill="1" applyBorder="1" applyAlignment="1">
      <alignment horizontal="right"/>
    </xf>
    <xf numFmtId="37" fontId="3" fillId="2" borderId="3" xfId="1" applyNumberFormat="1" applyFont="1" applyFill="1" applyBorder="1" applyAlignment="1">
      <alignment horizontal="right"/>
    </xf>
    <xf numFmtId="165" fontId="3" fillId="2" borderId="4" xfId="2" applyNumberFormat="1" applyFont="1" applyFill="1" applyBorder="1" applyAlignment="1">
      <alignment horizontal="right"/>
    </xf>
    <xf numFmtId="37" fontId="3" fillId="2" borderId="8" xfId="1" applyNumberFormat="1" applyFont="1" applyFill="1" applyBorder="1" applyAlignment="1">
      <alignment horizontal="right"/>
    </xf>
    <xf numFmtId="165" fontId="3" fillId="2" borderId="9" xfId="2" applyNumberFormat="1" applyFont="1" applyFill="1" applyBorder="1" applyAlignment="1">
      <alignment horizontal="right"/>
    </xf>
    <xf numFmtId="37" fontId="3" fillId="0" borderId="3" xfId="1" applyNumberFormat="1" applyFont="1" applyFill="1" applyBorder="1" applyAlignment="1">
      <alignment horizontal="right"/>
    </xf>
    <xf numFmtId="165" fontId="3" fillId="0" borderId="4" xfId="2" applyNumberFormat="1" applyFont="1" applyFill="1" applyBorder="1" applyAlignment="1">
      <alignment horizontal="right"/>
    </xf>
    <xf numFmtId="37" fontId="3" fillId="0" borderId="8" xfId="1" applyNumberFormat="1" applyFont="1" applyFill="1" applyBorder="1" applyAlignment="1">
      <alignment horizontal="right"/>
    </xf>
    <xf numFmtId="165" fontId="3" fillId="0" borderId="9" xfId="2" applyNumberFormat="1" applyFont="1" applyFill="1" applyBorder="1" applyAlignment="1">
      <alignment horizontal="right"/>
    </xf>
    <xf numFmtId="37" fontId="3" fillId="2" borderId="38" xfId="1" applyNumberFormat="1" applyFont="1" applyFill="1" applyBorder="1" applyAlignment="1">
      <alignment horizontal="right"/>
    </xf>
    <xf numFmtId="165" fontId="3" fillId="2" borderId="39" xfId="2" applyNumberFormat="1" applyFont="1" applyFill="1" applyBorder="1" applyAlignment="1">
      <alignment horizontal="right"/>
    </xf>
    <xf numFmtId="164" fontId="3" fillId="2" borderId="40" xfId="2" applyNumberFormat="1" applyFont="1" applyFill="1" applyBorder="1" applyAlignment="1">
      <alignment horizontal="right"/>
    </xf>
    <xf numFmtId="165" fontId="3" fillId="2" borderId="41" xfId="2" applyNumberFormat="1" applyFont="1" applyFill="1" applyBorder="1" applyAlignment="1">
      <alignment horizontal="right"/>
    </xf>
    <xf numFmtId="165" fontId="3" fillId="2" borderId="42" xfId="2" applyNumberFormat="1" applyFont="1" applyFill="1" applyBorder="1" applyAlignment="1">
      <alignment horizontal="right"/>
    </xf>
    <xf numFmtId="164" fontId="3" fillId="2" borderId="43" xfId="2" applyNumberFormat="1" applyFont="1" applyFill="1" applyBorder="1" applyAlignment="1">
      <alignment horizontal="right"/>
    </xf>
    <xf numFmtId="165" fontId="3" fillId="2" borderId="43" xfId="2" applyNumberFormat="1" applyFont="1" applyFill="1" applyBorder="1" applyAlignment="1">
      <alignment horizontal="right"/>
    </xf>
    <xf numFmtId="37" fontId="3" fillId="2" borderId="45" xfId="1" applyNumberFormat="1" applyFont="1" applyFill="1" applyBorder="1" applyAlignment="1">
      <alignment horizontal="right"/>
    </xf>
    <xf numFmtId="165" fontId="3" fillId="2" borderId="44" xfId="2" applyNumberFormat="1" applyFont="1" applyFill="1" applyBorder="1" applyAlignment="1">
      <alignment horizontal="right"/>
    </xf>
    <xf numFmtId="164" fontId="3" fillId="2" borderId="17" xfId="2" applyNumberFormat="1" applyFont="1" applyFill="1" applyBorder="1" applyAlignment="1">
      <alignment horizontal="right"/>
    </xf>
    <xf numFmtId="165" fontId="3" fillId="2" borderId="16" xfId="2" applyNumberFormat="1" applyFont="1" applyFill="1" applyBorder="1" applyAlignment="1">
      <alignment horizontal="right"/>
    </xf>
    <xf numFmtId="165" fontId="3" fillId="2" borderId="46" xfId="2" applyNumberFormat="1" applyFont="1" applyFill="1" applyBorder="1" applyAlignment="1">
      <alignment horizontal="right"/>
    </xf>
    <xf numFmtId="164" fontId="3" fillId="2" borderId="12" xfId="2" applyNumberFormat="1" applyFont="1" applyFill="1" applyBorder="1" applyAlignment="1">
      <alignment horizontal="right"/>
    </xf>
    <xf numFmtId="164" fontId="3" fillId="2" borderId="12" xfId="2" quotePrefix="1" applyNumberFormat="1" applyFont="1" applyFill="1" applyBorder="1" applyAlignment="1">
      <alignment horizontal="right"/>
    </xf>
    <xf numFmtId="164" fontId="3" fillId="2" borderId="21" xfId="2" applyNumberFormat="1" applyFont="1" applyFill="1" applyBorder="1" applyAlignment="1">
      <alignment horizontal="right"/>
    </xf>
    <xf numFmtId="165" fontId="3" fillId="2" borderId="12" xfId="2" applyNumberFormat="1" applyFont="1" applyFill="1" applyBorder="1" applyAlignment="1">
      <alignment horizontal="right"/>
    </xf>
    <xf numFmtId="37" fontId="3" fillId="2" borderId="20" xfId="1" applyNumberFormat="1" applyFont="1" applyFill="1" applyBorder="1" applyAlignment="1">
      <alignment horizontal="right"/>
    </xf>
    <xf numFmtId="165" fontId="3" fillId="2" borderId="21" xfId="2" applyNumberFormat="1" applyFont="1" applyFill="1" applyBorder="1" applyAlignment="1">
      <alignment horizontal="right"/>
    </xf>
    <xf numFmtId="164" fontId="3" fillId="2" borderId="40" xfId="2" quotePrefix="1" applyNumberFormat="1" applyFont="1" applyFill="1" applyBorder="1" applyAlignment="1">
      <alignment horizontal="right"/>
    </xf>
    <xf numFmtId="164" fontId="3" fillId="2" borderId="44" xfId="2" quotePrefix="1" applyNumberFormat="1" applyFont="1" applyFill="1" applyBorder="1" applyAlignment="1">
      <alignment horizontal="right"/>
    </xf>
    <xf numFmtId="0" fontId="7" fillId="0" borderId="0" xfId="2" applyFont="1" applyBorder="1" applyAlignment="1">
      <alignment horizontal="left"/>
    </xf>
    <xf numFmtId="0" fontId="20" fillId="0" borderId="0" xfId="1" applyFont="1" applyFill="1"/>
    <xf numFmtId="37" fontId="3" fillId="2" borderId="14" xfId="1" applyNumberFormat="1" applyFont="1" applyFill="1" applyBorder="1" applyAlignment="1">
      <alignment horizontal="right"/>
    </xf>
    <xf numFmtId="165" fontId="3" fillId="2" borderId="15" xfId="2" applyNumberFormat="1" applyFont="1" applyFill="1" applyBorder="1" applyAlignment="1">
      <alignment horizontal="right"/>
    </xf>
    <xf numFmtId="0" fontId="15" fillId="3" borderId="0" xfId="1" applyFont="1" applyFill="1" applyBorder="1"/>
    <xf numFmtId="0" fontId="16" fillId="0" borderId="0" xfId="1" applyFont="1"/>
    <xf numFmtId="0" fontId="16" fillId="0" borderId="0" xfId="2" applyFont="1" applyBorder="1"/>
    <xf numFmtId="0" fontId="16" fillId="0" borderId="0" xfId="1" applyFont="1" applyBorder="1"/>
    <xf numFmtId="0" fontId="19" fillId="0" borderId="0" xfId="0" applyFont="1"/>
    <xf numFmtId="37" fontId="2" fillId="0" borderId="1" xfId="1" applyNumberFormat="1" applyFont="1" applyFill="1" applyBorder="1" applyAlignment="1">
      <alignment horizontal="center" vertical="center" textRotation="90"/>
    </xf>
    <xf numFmtId="37" fontId="2" fillId="0" borderId="0" xfId="1" applyNumberFormat="1" applyFont="1" applyFill="1" applyBorder="1" applyAlignment="1">
      <alignment horizontal="center" vertical="center" textRotation="90"/>
    </xf>
    <xf numFmtId="37" fontId="2" fillId="0" borderId="12" xfId="1" applyNumberFormat="1" applyFont="1" applyFill="1" applyBorder="1" applyAlignment="1">
      <alignment horizontal="center" vertical="center" textRotation="90"/>
    </xf>
    <xf numFmtId="0" fontId="21" fillId="0" borderId="0" xfId="0" applyFont="1" applyAlignment="1">
      <alignment horizontal="center" wrapText="1"/>
    </xf>
    <xf numFmtId="0" fontId="6" fillId="0" borderId="0" xfId="3" applyFont="1" applyFill="1" applyBorder="1" applyAlignment="1">
      <alignment horizontal="left"/>
    </xf>
    <xf numFmtId="0" fontId="6" fillId="0" borderId="12" xfId="3" applyFont="1" applyFill="1" applyBorder="1" applyAlignment="1">
      <alignment horizontal="left"/>
    </xf>
    <xf numFmtId="37" fontId="6" fillId="0" borderId="34" xfId="0" applyNumberFormat="1" applyFont="1" applyBorder="1" applyAlignment="1">
      <alignment horizontal="left"/>
    </xf>
    <xf numFmtId="37" fontId="6" fillId="0" borderId="23" xfId="0" applyNumberFormat="1" applyFont="1" applyBorder="1" applyAlignment="1">
      <alignment horizontal="left"/>
    </xf>
    <xf numFmtId="37" fontId="6" fillId="0" borderId="2" xfId="0" applyNumberFormat="1" applyFont="1" applyBorder="1" applyAlignment="1">
      <alignment horizontal="center"/>
    </xf>
    <xf numFmtId="37" fontId="6" fillId="0" borderId="5" xfId="0" applyNumberFormat="1" applyFont="1" applyBorder="1" applyAlignment="1">
      <alignment horizontal="center"/>
    </xf>
    <xf numFmtId="1" fontId="6" fillId="0" borderId="22" xfId="3" applyNumberFormat="1" applyFont="1" applyFill="1" applyBorder="1" applyAlignment="1">
      <alignment horizontal="center" vertical="center" wrapText="1"/>
    </xf>
    <xf numFmtId="1" fontId="6" fillId="0" borderId="34" xfId="3" applyNumberFormat="1" applyFont="1" applyFill="1" applyBorder="1" applyAlignment="1">
      <alignment horizontal="center" vertical="center" wrapText="1"/>
    </xf>
    <xf numFmtId="1" fontId="6" fillId="0" borderId="55" xfId="3" applyNumberFormat="1" applyFont="1" applyFill="1" applyBorder="1" applyAlignment="1">
      <alignment horizontal="center" vertical="center" wrapText="1"/>
    </xf>
    <xf numFmtId="1" fontId="6" fillId="0" borderId="56" xfId="3" applyNumberFormat="1" applyFont="1" applyFill="1" applyBorder="1" applyAlignment="1">
      <alignment horizontal="center" vertical="center" wrapText="1"/>
    </xf>
    <xf numFmtId="1" fontId="6" fillId="0" borderId="50" xfId="3" applyNumberFormat="1" applyFont="1" applyFill="1" applyBorder="1" applyAlignment="1">
      <alignment horizontal="center" wrapText="1"/>
    </xf>
    <xf numFmtId="1" fontId="6" fillId="0" borderId="51" xfId="3" applyNumberFormat="1" applyFont="1" applyFill="1" applyBorder="1" applyAlignment="1">
      <alignment horizontal="center" wrapText="1"/>
    </xf>
    <xf numFmtId="1" fontId="6" fillId="0" borderId="52" xfId="3" applyNumberFormat="1" applyFont="1" applyFill="1" applyBorder="1" applyAlignment="1">
      <alignment horizontal="center" vertical="center"/>
    </xf>
    <xf numFmtId="1" fontId="6" fillId="0" borderId="53" xfId="3" applyNumberFormat="1" applyFont="1" applyFill="1" applyBorder="1" applyAlignment="1">
      <alignment horizontal="center" vertical="center"/>
    </xf>
    <xf numFmtId="1" fontId="6" fillId="0" borderId="54" xfId="3" applyNumberFormat="1" applyFont="1" applyFill="1" applyBorder="1" applyAlignment="1">
      <alignment horizontal="center" vertical="center"/>
    </xf>
    <xf numFmtId="0" fontId="22" fillId="0" borderId="0" xfId="0" applyFont="1" applyAlignment="1">
      <alignment horizontal="right" wrapText="1"/>
    </xf>
    <xf numFmtId="1" fontId="6" fillId="0" borderId="47" xfId="3" applyNumberFormat="1" applyFont="1" applyFill="1" applyBorder="1" applyAlignment="1">
      <alignment horizontal="center" wrapText="1"/>
    </xf>
    <xf numFmtId="1" fontId="6" fillId="0" borderId="48" xfId="3" applyNumberFormat="1" applyFont="1" applyFill="1" applyBorder="1" applyAlignment="1">
      <alignment horizontal="center" wrapText="1"/>
    </xf>
    <xf numFmtId="1" fontId="6" fillId="0" borderId="49" xfId="3" applyNumberFormat="1" applyFont="1" applyFill="1" applyBorder="1" applyAlignment="1">
      <alignment horizontal="center" wrapText="1"/>
    </xf>
    <xf numFmtId="1" fontId="6" fillId="0" borderId="37" xfId="3" applyNumberFormat="1" applyFont="1" applyFill="1" applyBorder="1" applyAlignment="1">
      <alignment horizontal="center" wrapText="1"/>
    </xf>
    <xf numFmtId="1" fontId="6" fillId="0" borderId="3" xfId="3" applyNumberFormat="1" applyFont="1" applyFill="1" applyBorder="1" applyAlignment="1">
      <alignment horizontal="center" wrapText="1"/>
    </xf>
    <xf numFmtId="1" fontId="6" fillId="0" borderId="36" xfId="3" applyNumberFormat="1" applyFont="1" applyFill="1" applyBorder="1" applyAlignment="1">
      <alignment horizontal="center" wrapText="1"/>
    </xf>
    <xf numFmtId="1" fontId="6" fillId="0" borderId="4" xfId="3" applyNumberFormat="1" applyFont="1" applyFill="1" applyBorder="1" applyAlignment="1">
      <alignment horizontal="center" wrapText="1"/>
    </xf>
    <xf numFmtId="1" fontId="23" fillId="0" borderId="4" xfId="3" applyNumberFormat="1" applyFont="1" applyFill="1" applyBorder="1" applyAlignment="1">
      <alignment horizontal="center" wrapText="1"/>
    </xf>
  </cellXfs>
  <cellStyles count="9">
    <cellStyle name="Followed Hyperlink" xfId="6" builtinId="9" hidden="1"/>
    <cellStyle name="Followed Hyperlink" xfId="8" builtinId="9" hidden="1"/>
    <cellStyle name="Hyperlink" xfId="5" builtinId="8" hidden="1"/>
    <cellStyle name="Hyperlink" xfId="7" builtinId="8" hidden="1"/>
    <cellStyle name="Normal" xfId="0" builtinId="0"/>
    <cellStyle name="Normal 2 2" xfId="1"/>
    <cellStyle name="Normal 3" xfId="2"/>
    <cellStyle name="Normal 6" xfId="3"/>
    <cellStyle name="Normal 9"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9" enableFormatConditionsCalculation="0">
    <pageSetUpPr fitToPage="1"/>
  </sheetPr>
  <dimension ref="A1:AR56"/>
  <sheetViews>
    <sheetView showGridLines="0" tabSelected="1"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44"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44" s="39" customFormat="1" ht="15" customHeight="1">
      <c r="A2" s="34"/>
      <c r="B2" s="35" t="str">
        <f>CONCATENATE("Number and percentage of public school students with disabilities receiving ",LOWER(A7), " by gender and race/ethnicity, for state: School Year 2011-12")</f>
        <v>Number and percentage of public school students with disabilities receiving disciplinary actions by gender and race/ethnicity, for state: School Year 2011-12</v>
      </c>
      <c r="C2" s="35"/>
      <c r="D2" s="35"/>
      <c r="E2" s="37"/>
      <c r="F2" s="37"/>
      <c r="G2" s="37"/>
      <c r="H2" s="37"/>
      <c r="I2" s="37"/>
      <c r="J2" s="37"/>
      <c r="K2" s="37"/>
      <c r="L2" s="37"/>
      <c r="M2" s="37"/>
      <c r="N2" s="37"/>
      <c r="O2" s="37"/>
      <c r="P2" s="37"/>
      <c r="Q2" s="37"/>
      <c r="R2" s="37"/>
      <c r="S2" s="37"/>
      <c r="T2" s="37"/>
      <c r="U2" s="38"/>
      <c r="V2" s="38"/>
      <c r="W2" s="37"/>
      <c r="X2" s="37"/>
      <c r="Y2" s="157"/>
    </row>
    <row r="3" spans="1:44" s="33" customFormat="1" ht="15" customHeight="1" thickBot="1">
      <c r="A3" s="28"/>
      <c r="B3" s="40"/>
      <c r="C3" s="40"/>
      <c r="D3" s="40"/>
      <c r="E3" s="41"/>
      <c r="F3" s="41"/>
      <c r="G3" s="41"/>
      <c r="H3" s="41"/>
      <c r="I3" s="41"/>
      <c r="J3" s="41"/>
      <c r="K3" s="41"/>
      <c r="L3" s="41"/>
      <c r="M3" s="41"/>
      <c r="N3" s="41"/>
      <c r="O3" s="41"/>
      <c r="P3" s="41"/>
      <c r="Q3" s="41"/>
      <c r="R3" s="41"/>
      <c r="S3" s="41"/>
      <c r="T3" s="41"/>
      <c r="U3" s="41"/>
      <c r="V3" s="41"/>
      <c r="W3" s="41"/>
      <c r="X3" s="41"/>
      <c r="Y3" s="41"/>
      <c r="Z3" s="32"/>
      <c r="AA3" s="41"/>
      <c r="AB3" s="41"/>
    </row>
    <row r="4" spans="1:44" s="46" customFormat="1" ht="25" customHeight="1">
      <c r="A4" s="45"/>
      <c r="B4" s="170"/>
      <c r="C4" s="172" t="s">
        <v>17</v>
      </c>
      <c r="D4" s="174" t="s">
        <v>0</v>
      </c>
      <c r="E4" s="176" t="s">
        <v>46</v>
      </c>
      <c r="F4" s="177"/>
      <c r="G4" s="176" t="s">
        <v>19</v>
      </c>
      <c r="H4" s="177"/>
      <c r="I4" s="176" t="s">
        <v>47</v>
      </c>
      <c r="J4" s="177"/>
      <c r="K4" s="182" t="s">
        <v>48</v>
      </c>
      <c r="L4" s="183"/>
      <c r="M4" s="183"/>
      <c r="N4" s="183"/>
      <c r="O4" s="183"/>
      <c r="P4" s="183"/>
      <c r="Q4" s="183"/>
      <c r="R4" s="183"/>
      <c r="S4" s="183"/>
      <c r="T4" s="183"/>
      <c r="U4" s="183"/>
      <c r="V4" s="183"/>
      <c r="W4" s="183"/>
      <c r="X4" s="184"/>
      <c r="Y4" s="176" t="s">
        <v>49</v>
      </c>
      <c r="Z4" s="177"/>
      <c r="AA4" s="189" t="s">
        <v>23</v>
      </c>
      <c r="AB4" s="191" t="s">
        <v>24</v>
      </c>
      <c r="AC4" s="169"/>
      <c r="AD4" s="169"/>
      <c r="AE4" s="169"/>
      <c r="AF4" s="169"/>
      <c r="AG4" s="185"/>
    </row>
    <row r="5" spans="1:44" s="46" customFormat="1" ht="25" customHeight="1">
      <c r="A5" s="45"/>
      <c r="B5" s="170"/>
      <c r="C5" s="173"/>
      <c r="D5" s="175"/>
      <c r="E5" s="178"/>
      <c r="F5" s="179"/>
      <c r="G5" s="178"/>
      <c r="H5" s="179"/>
      <c r="I5" s="178"/>
      <c r="J5" s="179"/>
      <c r="K5" s="186" t="s">
        <v>25</v>
      </c>
      <c r="L5" s="187"/>
      <c r="M5" s="188" t="s">
        <v>26</v>
      </c>
      <c r="N5" s="187"/>
      <c r="O5" s="180" t="s">
        <v>27</v>
      </c>
      <c r="P5" s="187"/>
      <c r="Q5" s="180" t="s">
        <v>28</v>
      </c>
      <c r="R5" s="187"/>
      <c r="S5" s="180" t="s">
        <v>29</v>
      </c>
      <c r="T5" s="187"/>
      <c r="U5" s="180" t="s">
        <v>30</v>
      </c>
      <c r="V5" s="187"/>
      <c r="W5" s="180" t="s">
        <v>31</v>
      </c>
      <c r="X5" s="181"/>
      <c r="Y5" s="178"/>
      <c r="Z5" s="179"/>
      <c r="AA5" s="190"/>
      <c r="AB5" s="192"/>
      <c r="AC5" s="169"/>
      <c r="AD5" s="169"/>
      <c r="AE5" s="169"/>
      <c r="AF5" s="169"/>
      <c r="AG5" s="185"/>
    </row>
    <row r="6" spans="1:44" s="46" customFormat="1" ht="15" customHeight="1" thickBot="1">
      <c r="A6" s="45"/>
      <c r="B6" s="171"/>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c r="AC6" s="169"/>
      <c r="AD6" s="169"/>
      <c r="AE6" s="169"/>
      <c r="AF6" s="169"/>
      <c r="AG6" s="185"/>
      <c r="AH6"/>
      <c r="AI6"/>
      <c r="AJ6"/>
      <c r="AK6"/>
      <c r="AL6"/>
      <c r="AM6"/>
      <c r="AN6"/>
      <c r="AO6"/>
      <c r="AP6"/>
      <c r="AQ6"/>
      <c r="AR6"/>
    </row>
    <row r="7" spans="1:44" s="6" customFormat="1" ht="15" customHeight="1">
      <c r="A7" s="1" t="s">
        <v>1</v>
      </c>
      <c r="B7" s="166" t="s">
        <v>16</v>
      </c>
      <c r="C7" s="2"/>
      <c r="D7" s="3" t="s">
        <v>2</v>
      </c>
      <c r="E7" s="67">
        <v>32</v>
      </c>
      <c r="F7" s="68">
        <v>80</v>
      </c>
      <c r="G7" s="112" t="s">
        <v>40</v>
      </c>
      <c r="H7" s="68">
        <v>5</v>
      </c>
      <c r="I7" s="67">
        <v>30</v>
      </c>
      <c r="J7" s="68">
        <v>75</v>
      </c>
      <c r="K7" s="107" t="s">
        <v>40</v>
      </c>
      <c r="L7" s="70">
        <v>5.5555555555555598</v>
      </c>
      <c r="M7" s="71">
        <v>0</v>
      </c>
      <c r="N7" s="70">
        <v>0</v>
      </c>
      <c r="O7" s="98" t="s">
        <v>40</v>
      </c>
      <c r="P7" s="70">
        <v>5.5555555555555598</v>
      </c>
      <c r="Q7" s="71">
        <v>4</v>
      </c>
      <c r="R7" s="70">
        <v>11.1111111111111</v>
      </c>
      <c r="S7" s="71">
        <v>22</v>
      </c>
      <c r="T7" s="70">
        <v>61.1111111111111</v>
      </c>
      <c r="U7" s="71">
        <v>0</v>
      </c>
      <c r="V7" s="70">
        <v>0</v>
      </c>
      <c r="W7" s="72">
        <v>0</v>
      </c>
      <c r="X7" s="68">
        <v>0</v>
      </c>
      <c r="Y7" s="67">
        <v>0</v>
      </c>
      <c r="Z7" s="73">
        <v>0</v>
      </c>
      <c r="AA7" s="129">
        <v>1984</v>
      </c>
      <c r="AB7" s="130">
        <v>100</v>
      </c>
      <c r="AC7" s="158"/>
      <c r="AD7" s="158"/>
      <c r="AE7" s="158"/>
      <c r="AF7" s="158"/>
    </row>
    <row r="8" spans="1:44" s="6" customFormat="1" ht="15" customHeight="1">
      <c r="A8" s="1" t="s">
        <v>1</v>
      </c>
      <c r="B8" s="167" t="s">
        <v>16</v>
      </c>
      <c r="C8" s="7" t="s">
        <v>3</v>
      </c>
      <c r="D8" s="8" t="s">
        <v>4</v>
      </c>
      <c r="E8" s="107">
        <v>8</v>
      </c>
      <c r="F8" s="68">
        <v>20</v>
      </c>
      <c r="G8" s="107" t="s">
        <v>40</v>
      </c>
      <c r="H8" s="68">
        <v>5</v>
      </c>
      <c r="I8" s="107">
        <v>6</v>
      </c>
      <c r="J8" s="68">
        <v>15</v>
      </c>
      <c r="K8" s="69">
        <v>0</v>
      </c>
      <c r="L8" s="70">
        <v>0</v>
      </c>
      <c r="M8" s="71">
        <v>0</v>
      </c>
      <c r="N8" s="70">
        <v>0</v>
      </c>
      <c r="O8" s="71">
        <v>0</v>
      </c>
      <c r="P8" s="70">
        <v>0</v>
      </c>
      <c r="Q8" s="98" t="s">
        <v>40</v>
      </c>
      <c r="R8" s="70">
        <v>5.5555555555555598</v>
      </c>
      <c r="S8" s="98" t="s">
        <v>40</v>
      </c>
      <c r="T8" s="70">
        <v>5.5555555555555598</v>
      </c>
      <c r="U8" s="71">
        <v>0</v>
      </c>
      <c r="V8" s="70">
        <v>0</v>
      </c>
      <c r="W8" s="99" t="s">
        <v>40</v>
      </c>
      <c r="X8" s="68">
        <v>5.5555555555555598</v>
      </c>
      <c r="Y8" s="69">
        <v>0</v>
      </c>
      <c r="Z8" s="73">
        <v>0</v>
      </c>
      <c r="AA8" s="129">
        <v>1984</v>
      </c>
      <c r="AB8" s="130">
        <v>100</v>
      </c>
      <c r="AC8" s="158"/>
      <c r="AD8" s="158"/>
      <c r="AE8" s="158"/>
      <c r="AF8" s="158"/>
    </row>
    <row r="9" spans="1:44" s="6" customFormat="1" ht="15" customHeight="1">
      <c r="A9" s="1" t="s">
        <v>1</v>
      </c>
      <c r="B9" s="167" t="s">
        <v>16</v>
      </c>
      <c r="C9" s="9"/>
      <c r="D9" s="10" t="s">
        <v>5</v>
      </c>
      <c r="E9" s="74">
        <v>40</v>
      </c>
      <c r="F9" s="75">
        <v>100</v>
      </c>
      <c r="G9" s="74">
        <v>4</v>
      </c>
      <c r="H9" s="75">
        <v>10</v>
      </c>
      <c r="I9" s="74">
        <v>36</v>
      </c>
      <c r="J9" s="75">
        <v>90</v>
      </c>
      <c r="K9" s="108" t="s">
        <v>40</v>
      </c>
      <c r="L9" s="76">
        <v>5.5555555555555598</v>
      </c>
      <c r="M9" s="77">
        <v>0</v>
      </c>
      <c r="N9" s="76">
        <v>0</v>
      </c>
      <c r="O9" s="100" t="s">
        <v>40</v>
      </c>
      <c r="P9" s="76">
        <v>5.5555555555555598</v>
      </c>
      <c r="Q9" s="77">
        <v>6</v>
      </c>
      <c r="R9" s="76">
        <v>16.6666666666667</v>
      </c>
      <c r="S9" s="77">
        <v>24</v>
      </c>
      <c r="T9" s="76">
        <v>66.6666666666667</v>
      </c>
      <c r="U9" s="77">
        <v>0</v>
      </c>
      <c r="V9" s="76">
        <v>0</v>
      </c>
      <c r="W9" s="101" t="s">
        <v>40</v>
      </c>
      <c r="X9" s="75">
        <v>5.5555555555555598</v>
      </c>
      <c r="Y9" s="74">
        <v>0</v>
      </c>
      <c r="Z9" s="79">
        <v>0</v>
      </c>
      <c r="AA9" s="131">
        <v>1984</v>
      </c>
      <c r="AB9" s="132">
        <v>100</v>
      </c>
      <c r="AC9" s="158"/>
      <c r="AD9" s="158"/>
      <c r="AE9" s="158"/>
      <c r="AF9" s="158"/>
    </row>
    <row r="10" spans="1:44" s="6" customFormat="1" ht="15" customHeight="1">
      <c r="A10" s="1" t="s">
        <v>1</v>
      </c>
      <c r="B10" s="167" t="s">
        <v>16</v>
      </c>
      <c r="C10" s="13"/>
      <c r="D10" s="14" t="s">
        <v>2</v>
      </c>
      <c r="E10" s="80">
        <v>14316</v>
      </c>
      <c r="F10" s="81">
        <v>77.635574837310202</v>
      </c>
      <c r="G10" s="80">
        <v>741</v>
      </c>
      <c r="H10" s="81">
        <v>4.0184381778741898</v>
      </c>
      <c r="I10" s="80">
        <v>13575</v>
      </c>
      <c r="J10" s="81">
        <v>73.617136659435999</v>
      </c>
      <c r="K10" s="80">
        <v>49</v>
      </c>
      <c r="L10" s="82">
        <v>0.28062539373460899</v>
      </c>
      <c r="M10" s="83">
        <v>101</v>
      </c>
      <c r="N10" s="82">
        <v>0.57843193402439697</v>
      </c>
      <c r="O10" s="83">
        <v>1027</v>
      </c>
      <c r="P10" s="82">
        <v>5.8816791707233298</v>
      </c>
      <c r="Q10" s="83">
        <v>5669</v>
      </c>
      <c r="R10" s="82">
        <v>32.466639940438696</v>
      </c>
      <c r="S10" s="83">
        <v>6312</v>
      </c>
      <c r="T10" s="82">
        <v>36.149132352099002</v>
      </c>
      <c r="U10" s="83">
        <v>9</v>
      </c>
      <c r="V10" s="82">
        <v>5.15434396655403E-2</v>
      </c>
      <c r="W10" s="84">
        <v>408</v>
      </c>
      <c r="X10" s="81">
        <v>2.3366359315045</v>
      </c>
      <c r="Y10" s="80">
        <v>508</v>
      </c>
      <c r="Z10" s="85">
        <v>2.7548806941431701</v>
      </c>
      <c r="AA10" s="133">
        <v>1984</v>
      </c>
      <c r="AB10" s="134">
        <v>100</v>
      </c>
      <c r="AC10" s="158"/>
      <c r="AD10" s="158"/>
      <c r="AE10" s="158"/>
      <c r="AF10" s="158"/>
    </row>
    <row r="11" spans="1:44" s="6" customFormat="1" ht="15" customHeight="1">
      <c r="A11" s="1" t="s">
        <v>1</v>
      </c>
      <c r="B11" s="167" t="s">
        <v>16</v>
      </c>
      <c r="C11" s="13" t="s">
        <v>6</v>
      </c>
      <c r="D11" s="17" t="s">
        <v>4</v>
      </c>
      <c r="E11" s="80">
        <v>4124</v>
      </c>
      <c r="F11" s="81">
        <v>22.364425162689798</v>
      </c>
      <c r="G11" s="80">
        <v>238</v>
      </c>
      <c r="H11" s="81">
        <v>1.2906724511930601</v>
      </c>
      <c r="I11" s="80">
        <v>3886</v>
      </c>
      <c r="J11" s="81">
        <v>21.073752711496699</v>
      </c>
      <c r="K11" s="80">
        <v>10</v>
      </c>
      <c r="L11" s="82">
        <v>5.7270488517267099E-2</v>
      </c>
      <c r="M11" s="103">
        <v>21</v>
      </c>
      <c r="N11" s="82">
        <v>0.120268025886261</v>
      </c>
      <c r="O11" s="83">
        <v>323</v>
      </c>
      <c r="P11" s="82">
        <v>1.8498367791077299</v>
      </c>
      <c r="Q11" s="83">
        <v>1804</v>
      </c>
      <c r="R11" s="82">
        <v>10.331596128515001</v>
      </c>
      <c r="S11" s="83">
        <v>1608</v>
      </c>
      <c r="T11" s="82">
        <v>9.2090945535765396</v>
      </c>
      <c r="U11" s="103" t="s">
        <v>40</v>
      </c>
      <c r="V11" s="82">
        <v>1.14540977034534E-2</v>
      </c>
      <c r="W11" s="84">
        <v>118</v>
      </c>
      <c r="X11" s="81">
        <v>0.675791764503751</v>
      </c>
      <c r="Y11" s="80">
        <v>148</v>
      </c>
      <c r="Z11" s="85">
        <v>0.80260303687635604</v>
      </c>
      <c r="AA11" s="133">
        <v>1984</v>
      </c>
      <c r="AB11" s="134">
        <v>100</v>
      </c>
      <c r="AC11" s="158"/>
      <c r="AD11" s="158"/>
      <c r="AE11" s="158"/>
      <c r="AF11" s="158"/>
    </row>
    <row r="12" spans="1:44" s="6" customFormat="1" ht="15" customHeight="1">
      <c r="A12" s="1" t="s">
        <v>1</v>
      </c>
      <c r="B12" s="167" t="s">
        <v>16</v>
      </c>
      <c r="C12" s="18"/>
      <c r="D12" s="19" t="s">
        <v>5</v>
      </c>
      <c r="E12" s="86">
        <v>18440</v>
      </c>
      <c r="F12" s="87">
        <v>100</v>
      </c>
      <c r="G12" s="86">
        <v>979</v>
      </c>
      <c r="H12" s="87">
        <v>5.3091106290672503</v>
      </c>
      <c r="I12" s="86">
        <v>17461</v>
      </c>
      <c r="J12" s="87">
        <v>94.690889370932794</v>
      </c>
      <c r="K12" s="86">
        <v>59</v>
      </c>
      <c r="L12" s="88">
        <v>0.337895882251876</v>
      </c>
      <c r="M12" s="89">
        <v>122</v>
      </c>
      <c r="N12" s="88">
        <v>0.69869995991065803</v>
      </c>
      <c r="O12" s="89">
        <v>1350</v>
      </c>
      <c r="P12" s="88">
        <v>7.7315159498310502</v>
      </c>
      <c r="Q12" s="89">
        <v>7473</v>
      </c>
      <c r="R12" s="88">
        <v>42.798236068953699</v>
      </c>
      <c r="S12" s="89">
        <v>7920</v>
      </c>
      <c r="T12" s="88">
        <v>45.358226905675501</v>
      </c>
      <c r="U12" s="89">
        <v>11</v>
      </c>
      <c r="V12" s="88">
        <v>6.29975373689938E-2</v>
      </c>
      <c r="W12" s="90">
        <v>526</v>
      </c>
      <c r="X12" s="87">
        <v>3.0124276960082499</v>
      </c>
      <c r="Y12" s="86">
        <v>656</v>
      </c>
      <c r="Z12" s="91">
        <v>3.55748373101952</v>
      </c>
      <c r="AA12" s="135">
        <v>1984</v>
      </c>
      <c r="AB12" s="136">
        <v>100</v>
      </c>
      <c r="AC12" s="158"/>
      <c r="AD12" s="158"/>
      <c r="AE12" s="158"/>
      <c r="AF12" s="158"/>
    </row>
    <row r="13" spans="1:44" s="6" customFormat="1" ht="15" customHeight="1">
      <c r="A13" s="1" t="s">
        <v>1</v>
      </c>
      <c r="B13" s="167" t="s">
        <v>16</v>
      </c>
      <c r="C13" s="7"/>
      <c r="D13" s="8" t="s">
        <v>2</v>
      </c>
      <c r="E13" s="69">
        <v>8337</v>
      </c>
      <c r="F13" s="68">
        <v>77.632926715709104</v>
      </c>
      <c r="G13" s="69">
        <v>460</v>
      </c>
      <c r="H13" s="68">
        <v>4.2834528354595403</v>
      </c>
      <c r="I13" s="69">
        <v>7877</v>
      </c>
      <c r="J13" s="68">
        <v>73.349473880249604</v>
      </c>
      <c r="K13" s="69">
        <v>34</v>
      </c>
      <c r="L13" s="70">
        <v>0.33653370286053602</v>
      </c>
      <c r="M13" s="71">
        <v>69</v>
      </c>
      <c r="N13" s="70">
        <v>0.68296545580520596</v>
      </c>
      <c r="O13" s="71">
        <v>607</v>
      </c>
      <c r="P13" s="70">
        <v>6.0081164010689898</v>
      </c>
      <c r="Q13" s="71">
        <v>3395</v>
      </c>
      <c r="R13" s="70">
        <v>33.603880035632997</v>
      </c>
      <c r="S13" s="71">
        <v>3523</v>
      </c>
      <c r="T13" s="70">
        <v>34.870830446402103</v>
      </c>
      <c r="U13" s="71">
        <v>5</v>
      </c>
      <c r="V13" s="70">
        <v>4.9490250420667098E-2</v>
      </c>
      <c r="W13" s="72">
        <v>244</v>
      </c>
      <c r="X13" s="68">
        <v>2.4151242205285599</v>
      </c>
      <c r="Y13" s="69">
        <v>320</v>
      </c>
      <c r="Z13" s="73">
        <v>2.9797932768414199</v>
      </c>
      <c r="AA13" s="129">
        <v>1984</v>
      </c>
      <c r="AB13" s="130">
        <v>100</v>
      </c>
      <c r="AC13" s="158"/>
      <c r="AD13" s="158"/>
      <c r="AE13" s="158"/>
      <c r="AF13" s="158"/>
    </row>
    <row r="14" spans="1:44" s="6" customFormat="1" ht="15" customHeight="1">
      <c r="A14" s="1" t="s">
        <v>1</v>
      </c>
      <c r="B14" s="167" t="s">
        <v>16</v>
      </c>
      <c r="C14" s="7" t="s">
        <v>7</v>
      </c>
      <c r="D14" s="22" t="s">
        <v>4</v>
      </c>
      <c r="E14" s="69">
        <v>2402</v>
      </c>
      <c r="F14" s="68">
        <v>22.3670732842909</v>
      </c>
      <c r="G14" s="69">
        <v>176</v>
      </c>
      <c r="H14" s="68">
        <v>1.63888630226278</v>
      </c>
      <c r="I14" s="69">
        <v>2226</v>
      </c>
      <c r="J14" s="68">
        <v>20.728186982028099</v>
      </c>
      <c r="K14" s="69">
        <v>10</v>
      </c>
      <c r="L14" s="70">
        <v>9.8980500841334307E-2</v>
      </c>
      <c r="M14" s="71">
        <v>7</v>
      </c>
      <c r="N14" s="70">
        <v>6.9286350588933995E-2</v>
      </c>
      <c r="O14" s="71">
        <v>157</v>
      </c>
      <c r="P14" s="70">
        <v>1.5539938632089501</v>
      </c>
      <c r="Q14" s="71">
        <v>1128</v>
      </c>
      <c r="R14" s="70">
        <v>11.1650004949025</v>
      </c>
      <c r="S14" s="71">
        <v>848</v>
      </c>
      <c r="T14" s="70">
        <v>8.3935464713451395</v>
      </c>
      <c r="U14" s="98" t="s">
        <v>40</v>
      </c>
      <c r="V14" s="70">
        <v>1.9796100168266901E-2</v>
      </c>
      <c r="W14" s="72">
        <v>74</v>
      </c>
      <c r="X14" s="68">
        <v>0.73245570622587397</v>
      </c>
      <c r="Y14" s="69">
        <v>70</v>
      </c>
      <c r="Z14" s="73">
        <v>0.65182977930906005</v>
      </c>
      <c r="AA14" s="129">
        <v>1984</v>
      </c>
      <c r="AB14" s="130">
        <v>100</v>
      </c>
      <c r="AC14" s="158"/>
      <c r="AD14" s="158"/>
      <c r="AE14" s="158"/>
      <c r="AF14" s="158"/>
    </row>
    <row r="15" spans="1:44" s="6" customFormat="1" ht="15" customHeight="1">
      <c r="A15" s="1" t="s">
        <v>1</v>
      </c>
      <c r="B15" s="167" t="s">
        <v>16</v>
      </c>
      <c r="C15" s="9"/>
      <c r="D15" s="10" t="s">
        <v>5</v>
      </c>
      <c r="E15" s="74">
        <v>10739</v>
      </c>
      <c r="F15" s="75">
        <v>100</v>
      </c>
      <c r="G15" s="74">
        <v>636</v>
      </c>
      <c r="H15" s="75">
        <v>5.9223391377223198</v>
      </c>
      <c r="I15" s="74">
        <v>10103</v>
      </c>
      <c r="J15" s="75">
        <v>94.077660862277696</v>
      </c>
      <c r="K15" s="74">
        <v>44</v>
      </c>
      <c r="L15" s="76">
        <v>0.43551420370187099</v>
      </c>
      <c r="M15" s="77">
        <v>76</v>
      </c>
      <c r="N15" s="76">
        <v>0.75225180639414002</v>
      </c>
      <c r="O15" s="77">
        <v>764</v>
      </c>
      <c r="P15" s="76">
        <v>7.5621102642779396</v>
      </c>
      <c r="Q15" s="77">
        <v>4523</v>
      </c>
      <c r="R15" s="76">
        <v>44.768880530535498</v>
      </c>
      <c r="S15" s="77">
        <v>4371</v>
      </c>
      <c r="T15" s="76">
        <v>43.2643769177472</v>
      </c>
      <c r="U15" s="77">
        <v>7</v>
      </c>
      <c r="V15" s="76">
        <v>6.9286350588933995E-2</v>
      </c>
      <c r="W15" s="78">
        <v>318</v>
      </c>
      <c r="X15" s="75">
        <v>3.14757992675443</v>
      </c>
      <c r="Y15" s="74">
        <v>390</v>
      </c>
      <c r="Z15" s="79">
        <v>3.6316230561504801</v>
      </c>
      <c r="AA15" s="131">
        <v>1984</v>
      </c>
      <c r="AB15" s="132">
        <v>100</v>
      </c>
      <c r="AC15" s="158"/>
      <c r="AD15" s="158"/>
      <c r="AE15" s="158"/>
      <c r="AF15" s="158"/>
    </row>
    <row r="16" spans="1:44" s="6" customFormat="1" ht="15" customHeight="1">
      <c r="A16" s="1" t="s">
        <v>1</v>
      </c>
      <c r="B16" s="167" t="s">
        <v>16</v>
      </c>
      <c r="C16" s="13"/>
      <c r="D16" s="14" t="s">
        <v>2</v>
      </c>
      <c r="E16" s="80">
        <v>8239</v>
      </c>
      <c r="F16" s="81">
        <v>81.914893617021306</v>
      </c>
      <c r="G16" s="80">
        <v>427</v>
      </c>
      <c r="H16" s="81">
        <v>4.2453768144760398</v>
      </c>
      <c r="I16" s="80">
        <v>7812</v>
      </c>
      <c r="J16" s="81">
        <v>77.669516802545203</v>
      </c>
      <c r="K16" s="80">
        <v>27</v>
      </c>
      <c r="L16" s="82">
        <v>0.28319697923222198</v>
      </c>
      <c r="M16" s="83">
        <v>31</v>
      </c>
      <c r="N16" s="82">
        <v>0.32515208726662498</v>
      </c>
      <c r="O16" s="83">
        <v>419</v>
      </c>
      <c r="P16" s="82">
        <v>4.3947975666037298</v>
      </c>
      <c r="Q16" s="83">
        <v>4144</v>
      </c>
      <c r="R16" s="82">
        <v>43.4654919236417</v>
      </c>
      <c r="S16" s="83">
        <v>2908</v>
      </c>
      <c r="T16" s="82">
        <v>30.501363541011099</v>
      </c>
      <c r="U16" s="83">
        <v>5</v>
      </c>
      <c r="V16" s="82">
        <v>5.2443885043003999E-2</v>
      </c>
      <c r="W16" s="84">
        <v>278</v>
      </c>
      <c r="X16" s="81">
        <v>2.9158800083910199</v>
      </c>
      <c r="Y16" s="80">
        <v>173</v>
      </c>
      <c r="Z16" s="85">
        <v>1.7200238616026999</v>
      </c>
      <c r="AA16" s="133">
        <v>1984</v>
      </c>
      <c r="AB16" s="134">
        <v>100</v>
      </c>
      <c r="AC16" s="158"/>
      <c r="AD16" s="158"/>
      <c r="AE16" s="158"/>
      <c r="AF16" s="158"/>
    </row>
    <row r="17" spans="1:32" s="6" customFormat="1" ht="15" customHeight="1">
      <c r="A17" s="1" t="s">
        <v>1</v>
      </c>
      <c r="B17" s="167" t="s">
        <v>16</v>
      </c>
      <c r="C17" s="13" t="s">
        <v>8</v>
      </c>
      <c r="D17" s="17" t="s">
        <v>4</v>
      </c>
      <c r="E17" s="80">
        <v>1819</v>
      </c>
      <c r="F17" s="81">
        <v>18.085106382978701</v>
      </c>
      <c r="G17" s="102">
        <v>97</v>
      </c>
      <c r="H17" s="81">
        <v>0.96440644263273001</v>
      </c>
      <c r="I17" s="80">
        <v>1722</v>
      </c>
      <c r="J17" s="81">
        <v>17.120699940346</v>
      </c>
      <c r="K17" s="102" t="s">
        <v>40</v>
      </c>
      <c r="L17" s="82">
        <v>2.09775540172016E-2</v>
      </c>
      <c r="M17" s="83">
        <v>5</v>
      </c>
      <c r="N17" s="82">
        <v>5.2443885043003999E-2</v>
      </c>
      <c r="O17" s="83">
        <v>83</v>
      </c>
      <c r="P17" s="82">
        <v>0.87056849171386597</v>
      </c>
      <c r="Q17" s="83">
        <v>1092</v>
      </c>
      <c r="R17" s="82">
        <v>11.453744493392101</v>
      </c>
      <c r="S17" s="83">
        <v>493</v>
      </c>
      <c r="T17" s="82">
        <v>5.1709670652401902</v>
      </c>
      <c r="U17" s="83">
        <v>0</v>
      </c>
      <c r="V17" s="82">
        <v>0</v>
      </c>
      <c r="W17" s="84">
        <v>47</v>
      </c>
      <c r="X17" s="81">
        <v>0.49297251940423698</v>
      </c>
      <c r="Y17" s="80">
        <v>30</v>
      </c>
      <c r="Z17" s="85">
        <v>0.29827003380393702</v>
      </c>
      <c r="AA17" s="133">
        <v>1984</v>
      </c>
      <c r="AB17" s="134">
        <v>100</v>
      </c>
      <c r="AC17" s="158"/>
      <c r="AD17" s="158"/>
      <c r="AE17" s="158"/>
      <c r="AF17" s="158"/>
    </row>
    <row r="18" spans="1:32" s="6" customFormat="1" ht="15" customHeight="1">
      <c r="A18" s="1" t="s">
        <v>1</v>
      </c>
      <c r="B18" s="167" t="s">
        <v>16</v>
      </c>
      <c r="C18" s="18"/>
      <c r="D18" s="19" t="s">
        <v>5</v>
      </c>
      <c r="E18" s="86">
        <v>10058</v>
      </c>
      <c r="F18" s="87">
        <v>100</v>
      </c>
      <c r="G18" s="86">
        <v>524</v>
      </c>
      <c r="H18" s="87">
        <v>5.2097832571087697</v>
      </c>
      <c r="I18" s="86">
        <v>9534</v>
      </c>
      <c r="J18" s="87">
        <v>94.790216742891204</v>
      </c>
      <c r="K18" s="86">
        <v>29</v>
      </c>
      <c r="L18" s="88">
        <v>0.30417453324942301</v>
      </c>
      <c r="M18" s="89">
        <v>36</v>
      </c>
      <c r="N18" s="88">
        <v>0.37759597230962899</v>
      </c>
      <c r="O18" s="89">
        <v>502</v>
      </c>
      <c r="P18" s="88">
        <v>5.2653660583175999</v>
      </c>
      <c r="Q18" s="89">
        <v>5236</v>
      </c>
      <c r="R18" s="88">
        <v>54.919236417033801</v>
      </c>
      <c r="S18" s="89">
        <v>3401</v>
      </c>
      <c r="T18" s="88">
        <v>35.6723306062513</v>
      </c>
      <c r="U18" s="89">
        <v>5</v>
      </c>
      <c r="V18" s="88">
        <v>5.2443885043003999E-2</v>
      </c>
      <c r="W18" s="90">
        <v>325</v>
      </c>
      <c r="X18" s="87">
        <v>3.4088525277952599</v>
      </c>
      <c r="Y18" s="86">
        <v>203</v>
      </c>
      <c r="Z18" s="91">
        <v>2.0182938954066398</v>
      </c>
      <c r="AA18" s="135">
        <v>1984</v>
      </c>
      <c r="AB18" s="136">
        <v>100</v>
      </c>
      <c r="AC18" s="158"/>
      <c r="AD18" s="158"/>
      <c r="AE18" s="158"/>
      <c r="AF18" s="158"/>
    </row>
    <row r="19" spans="1:32" s="6" customFormat="1" ht="15" customHeight="1">
      <c r="A19" s="1" t="s">
        <v>1</v>
      </c>
      <c r="B19" s="167" t="s">
        <v>16</v>
      </c>
      <c r="C19" s="7"/>
      <c r="D19" s="8" t="s">
        <v>2</v>
      </c>
      <c r="E19" s="69">
        <v>16586</v>
      </c>
      <c r="F19" s="68">
        <v>79.763393286525002</v>
      </c>
      <c r="G19" s="69">
        <v>887</v>
      </c>
      <c r="H19" s="68">
        <v>4.2656535539097797</v>
      </c>
      <c r="I19" s="69">
        <v>15699</v>
      </c>
      <c r="J19" s="68">
        <v>75.497739732615202</v>
      </c>
      <c r="K19" s="69">
        <v>61</v>
      </c>
      <c r="L19" s="70">
        <v>0.31065390099816698</v>
      </c>
      <c r="M19" s="71">
        <v>100</v>
      </c>
      <c r="N19" s="70">
        <v>0.50926869016092902</v>
      </c>
      <c r="O19" s="71">
        <v>1023</v>
      </c>
      <c r="P19" s="70">
        <v>5.2098187003463003</v>
      </c>
      <c r="Q19" s="71">
        <v>7546</v>
      </c>
      <c r="R19" s="70">
        <v>38.429415359543697</v>
      </c>
      <c r="S19" s="71">
        <v>6435</v>
      </c>
      <c r="T19" s="70">
        <v>32.771440211855797</v>
      </c>
      <c r="U19" s="71">
        <v>10</v>
      </c>
      <c r="V19" s="70">
        <v>5.0926869016092897E-2</v>
      </c>
      <c r="W19" s="72">
        <v>524</v>
      </c>
      <c r="X19" s="68">
        <v>2.66856793644327</v>
      </c>
      <c r="Y19" s="69">
        <v>498</v>
      </c>
      <c r="Z19" s="73">
        <v>2.39492161200346</v>
      </c>
      <c r="AA19" s="129">
        <v>1984</v>
      </c>
      <c r="AB19" s="130">
        <v>100</v>
      </c>
      <c r="AC19" s="158"/>
      <c r="AD19" s="158"/>
      <c r="AE19" s="158"/>
      <c r="AF19" s="158"/>
    </row>
    <row r="20" spans="1:32" s="6" customFormat="1" ht="15" customHeight="1">
      <c r="A20" s="1" t="s">
        <v>1</v>
      </c>
      <c r="B20" s="167" t="s">
        <v>16</v>
      </c>
      <c r="C20" s="7" t="s">
        <v>9</v>
      </c>
      <c r="D20" s="22" t="s">
        <v>4</v>
      </c>
      <c r="E20" s="69">
        <v>4208</v>
      </c>
      <c r="F20" s="68">
        <v>20.236606713474998</v>
      </c>
      <c r="G20" s="69">
        <v>271</v>
      </c>
      <c r="H20" s="68">
        <v>1.3032605559296</v>
      </c>
      <c r="I20" s="69">
        <v>3937</v>
      </c>
      <c r="J20" s="68">
        <v>18.933346157545401</v>
      </c>
      <c r="K20" s="69">
        <v>13</v>
      </c>
      <c r="L20" s="70">
        <v>6.6204929720920805E-2</v>
      </c>
      <c r="M20" s="71">
        <v>12</v>
      </c>
      <c r="N20" s="70">
        <v>6.1112242819311498E-2</v>
      </c>
      <c r="O20" s="71">
        <v>241</v>
      </c>
      <c r="P20" s="70">
        <v>1.2273375432878399</v>
      </c>
      <c r="Q20" s="71">
        <v>2215</v>
      </c>
      <c r="R20" s="70">
        <v>11.2803014870646</v>
      </c>
      <c r="S20" s="71">
        <v>1333</v>
      </c>
      <c r="T20" s="70">
        <v>6.7885516398451804</v>
      </c>
      <c r="U20" s="98" t="s">
        <v>40</v>
      </c>
      <c r="V20" s="70">
        <v>1.01853738032186E-2</v>
      </c>
      <c r="W20" s="72">
        <v>121</v>
      </c>
      <c r="X20" s="68">
        <v>0.61621511509472404</v>
      </c>
      <c r="Y20" s="69">
        <v>100</v>
      </c>
      <c r="Z20" s="73">
        <v>0.48090795421756299</v>
      </c>
      <c r="AA20" s="129">
        <v>1984</v>
      </c>
      <c r="AB20" s="130">
        <v>100</v>
      </c>
      <c r="AC20" s="158"/>
      <c r="AD20" s="158"/>
      <c r="AE20" s="158"/>
      <c r="AF20" s="158"/>
    </row>
    <row r="21" spans="1:32" s="6" customFormat="1" ht="15" customHeight="1">
      <c r="A21" s="1" t="s">
        <v>1</v>
      </c>
      <c r="B21" s="167" t="s">
        <v>16</v>
      </c>
      <c r="C21" s="9"/>
      <c r="D21" s="10" t="s">
        <v>5</v>
      </c>
      <c r="E21" s="74">
        <v>20794</v>
      </c>
      <c r="F21" s="75">
        <v>100</v>
      </c>
      <c r="G21" s="74">
        <v>1158</v>
      </c>
      <c r="H21" s="75">
        <v>5.5689141098393797</v>
      </c>
      <c r="I21" s="74">
        <v>19636</v>
      </c>
      <c r="J21" s="75">
        <v>94.431085890160603</v>
      </c>
      <c r="K21" s="74">
        <v>74</v>
      </c>
      <c r="L21" s="76">
        <v>0.37685883071908699</v>
      </c>
      <c r="M21" s="77">
        <v>112</v>
      </c>
      <c r="N21" s="76">
        <v>0.57038093298023995</v>
      </c>
      <c r="O21" s="77">
        <v>1264</v>
      </c>
      <c r="P21" s="76">
        <v>6.4371562436341403</v>
      </c>
      <c r="Q21" s="77">
        <v>9761</v>
      </c>
      <c r="R21" s="76">
        <v>49.709716846608302</v>
      </c>
      <c r="S21" s="77">
        <v>7768</v>
      </c>
      <c r="T21" s="76">
        <v>39.559991851701</v>
      </c>
      <c r="U21" s="77">
        <v>12</v>
      </c>
      <c r="V21" s="76">
        <v>6.1112242819311498E-2</v>
      </c>
      <c r="W21" s="78">
        <v>645</v>
      </c>
      <c r="X21" s="75">
        <v>3.2847830515379899</v>
      </c>
      <c r="Y21" s="74">
        <v>598</v>
      </c>
      <c r="Z21" s="79">
        <v>2.87582956622103</v>
      </c>
      <c r="AA21" s="131">
        <v>1984</v>
      </c>
      <c r="AB21" s="132">
        <v>100</v>
      </c>
      <c r="AC21" s="158"/>
      <c r="AD21" s="158"/>
      <c r="AE21" s="158"/>
      <c r="AF21" s="158"/>
    </row>
    <row r="22" spans="1:32" s="6" customFormat="1" ht="15" customHeight="1">
      <c r="A22" s="1" t="s">
        <v>1</v>
      </c>
      <c r="B22" s="167" t="s">
        <v>16</v>
      </c>
      <c r="C22" s="13"/>
      <c r="D22" s="14" t="s">
        <v>2</v>
      </c>
      <c r="E22" s="80">
        <v>241</v>
      </c>
      <c r="F22" s="81">
        <v>82.817869415807607</v>
      </c>
      <c r="G22" s="80">
        <v>10</v>
      </c>
      <c r="H22" s="81">
        <v>3.43642611683849</v>
      </c>
      <c r="I22" s="80">
        <v>231</v>
      </c>
      <c r="J22" s="81">
        <v>79.381443298969103</v>
      </c>
      <c r="K22" s="102" t="s">
        <v>40</v>
      </c>
      <c r="L22" s="82">
        <v>0.71684587813620104</v>
      </c>
      <c r="M22" s="103" t="s">
        <v>40</v>
      </c>
      <c r="N22" s="82">
        <v>0.71684587813620104</v>
      </c>
      <c r="O22" s="83">
        <v>21</v>
      </c>
      <c r="P22" s="82">
        <v>7.5268817204301097</v>
      </c>
      <c r="Q22" s="83">
        <v>110</v>
      </c>
      <c r="R22" s="82">
        <v>39.426523297491002</v>
      </c>
      <c r="S22" s="83">
        <v>92</v>
      </c>
      <c r="T22" s="82">
        <v>32.974910394265201</v>
      </c>
      <c r="U22" s="83">
        <v>0</v>
      </c>
      <c r="V22" s="82">
        <v>0</v>
      </c>
      <c r="W22" s="105">
        <v>4</v>
      </c>
      <c r="X22" s="81">
        <v>1.4336917562724001</v>
      </c>
      <c r="Y22" s="102">
        <v>19</v>
      </c>
      <c r="Z22" s="85">
        <v>6.5292096219931297</v>
      </c>
      <c r="AA22" s="133">
        <v>1984</v>
      </c>
      <c r="AB22" s="134">
        <v>100</v>
      </c>
      <c r="AC22" s="158"/>
      <c r="AD22" s="158"/>
      <c r="AE22" s="158"/>
      <c r="AF22" s="158"/>
    </row>
    <row r="23" spans="1:32" s="6" customFormat="1" ht="15" customHeight="1">
      <c r="A23" s="1" t="s">
        <v>1</v>
      </c>
      <c r="B23" s="167" t="s">
        <v>16</v>
      </c>
      <c r="C23" s="13" t="s">
        <v>10</v>
      </c>
      <c r="D23" s="17" t="s">
        <v>4</v>
      </c>
      <c r="E23" s="80">
        <v>50</v>
      </c>
      <c r="F23" s="81">
        <v>17.1821305841924</v>
      </c>
      <c r="G23" s="102" t="s">
        <v>40</v>
      </c>
      <c r="H23" s="81">
        <v>0.68728522336769804</v>
      </c>
      <c r="I23" s="80">
        <v>48</v>
      </c>
      <c r="J23" s="81">
        <v>16.494845360824701</v>
      </c>
      <c r="K23" s="80">
        <v>0</v>
      </c>
      <c r="L23" s="82">
        <v>0</v>
      </c>
      <c r="M23" s="83">
        <v>0</v>
      </c>
      <c r="N23" s="82">
        <v>0</v>
      </c>
      <c r="O23" s="83">
        <v>5</v>
      </c>
      <c r="P23" s="82">
        <v>1.7921146953405001</v>
      </c>
      <c r="Q23" s="83">
        <v>27</v>
      </c>
      <c r="R23" s="82">
        <v>9.67741935483871</v>
      </c>
      <c r="S23" s="103">
        <v>14</v>
      </c>
      <c r="T23" s="82">
        <v>5.0179211469534097</v>
      </c>
      <c r="U23" s="83">
        <v>0</v>
      </c>
      <c r="V23" s="82">
        <v>0</v>
      </c>
      <c r="W23" s="105" t="s">
        <v>40</v>
      </c>
      <c r="X23" s="81">
        <v>0.71684587813620104</v>
      </c>
      <c r="Y23" s="102">
        <v>4</v>
      </c>
      <c r="Z23" s="85">
        <v>1.3745704467354001</v>
      </c>
      <c r="AA23" s="133">
        <v>1984</v>
      </c>
      <c r="AB23" s="134">
        <v>100</v>
      </c>
      <c r="AC23" s="158"/>
      <c r="AD23" s="158"/>
      <c r="AE23" s="158"/>
      <c r="AF23" s="158"/>
    </row>
    <row r="24" spans="1:32" s="6" customFormat="1" ht="15" customHeight="1">
      <c r="A24" s="1" t="s">
        <v>1</v>
      </c>
      <c r="B24" s="167" t="s">
        <v>16</v>
      </c>
      <c r="C24" s="18"/>
      <c r="D24" s="19" t="s">
        <v>5</v>
      </c>
      <c r="E24" s="86">
        <v>291</v>
      </c>
      <c r="F24" s="87">
        <v>100</v>
      </c>
      <c r="G24" s="109">
        <v>12</v>
      </c>
      <c r="H24" s="87">
        <v>4.1237113402061896</v>
      </c>
      <c r="I24" s="86">
        <v>279</v>
      </c>
      <c r="J24" s="87">
        <v>95.876288659793801</v>
      </c>
      <c r="K24" s="109" t="s">
        <v>40</v>
      </c>
      <c r="L24" s="88">
        <v>0.71684587813620104</v>
      </c>
      <c r="M24" s="104" t="s">
        <v>40</v>
      </c>
      <c r="N24" s="88">
        <v>0.71684587813620104</v>
      </c>
      <c r="O24" s="89">
        <v>26</v>
      </c>
      <c r="P24" s="88">
        <v>9.3189964157706093</v>
      </c>
      <c r="Q24" s="89">
        <v>137</v>
      </c>
      <c r="R24" s="88">
        <v>49.1039426523297</v>
      </c>
      <c r="S24" s="89">
        <v>106</v>
      </c>
      <c r="T24" s="88">
        <v>37.9928315412186</v>
      </c>
      <c r="U24" s="89">
        <v>0</v>
      </c>
      <c r="V24" s="88">
        <v>0</v>
      </c>
      <c r="W24" s="106">
        <v>6</v>
      </c>
      <c r="X24" s="87">
        <v>2.1505376344085998</v>
      </c>
      <c r="Y24" s="86">
        <v>23</v>
      </c>
      <c r="Z24" s="91">
        <v>7.90378006872852</v>
      </c>
      <c r="AA24" s="135">
        <v>1984</v>
      </c>
      <c r="AB24" s="136">
        <v>100</v>
      </c>
      <c r="AC24" s="158"/>
      <c r="AD24" s="158"/>
      <c r="AE24" s="158"/>
      <c r="AF24" s="158"/>
    </row>
    <row r="25" spans="1:32" s="6" customFormat="1" ht="15" customHeight="1">
      <c r="A25" s="1" t="s">
        <v>1</v>
      </c>
      <c r="B25" s="167" t="s">
        <v>16</v>
      </c>
      <c r="C25" s="7"/>
      <c r="D25" s="8" t="s">
        <v>2</v>
      </c>
      <c r="E25" s="69">
        <v>45</v>
      </c>
      <c r="F25" s="68">
        <v>88.235294117647101</v>
      </c>
      <c r="G25" s="107" t="s">
        <v>40</v>
      </c>
      <c r="H25" s="68">
        <v>3.9215686274509798</v>
      </c>
      <c r="I25" s="69">
        <v>43</v>
      </c>
      <c r="J25" s="68">
        <v>84.313725490196106</v>
      </c>
      <c r="K25" s="69">
        <v>0</v>
      </c>
      <c r="L25" s="70">
        <v>0</v>
      </c>
      <c r="M25" s="71">
        <v>0</v>
      </c>
      <c r="N25" s="70">
        <v>0</v>
      </c>
      <c r="O25" s="71">
        <v>4</v>
      </c>
      <c r="P25" s="70">
        <v>8.1632653061224492</v>
      </c>
      <c r="Q25" s="71">
        <v>25</v>
      </c>
      <c r="R25" s="70">
        <v>51.020408163265301</v>
      </c>
      <c r="S25" s="71">
        <v>14</v>
      </c>
      <c r="T25" s="70">
        <v>28.571428571428601</v>
      </c>
      <c r="U25" s="71">
        <v>0</v>
      </c>
      <c r="V25" s="70">
        <v>0</v>
      </c>
      <c r="W25" s="72">
        <v>0</v>
      </c>
      <c r="X25" s="68">
        <v>0</v>
      </c>
      <c r="Y25" s="107" t="s">
        <v>40</v>
      </c>
      <c r="Z25" s="73">
        <v>3.9215686274509798</v>
      </c>
      <c r="AA25" s="129">
        <v>1984</v>
      </c>
      <c r="AB25" s="130">
        <v>100</v>
      </c>
      <c r="AC25" s="158"/>
      <c r="AD25" s="158"/>
      <c r="AE25" s="158"/>
      <c r="AF25" s="158"/>
    </row>
    <row r="26" spans="1:32" s="6" customFormat="1" ht="15" customHeight="1">
      <c r="A26" s="1" t="s">
        <v>1</v>
      </c>
      <c r="B26" s="167" t="s">
        <v>16</v>
      </c>
      <c r="C26" s="7" t="s">
        <v>11</v>
      </c>
      <c r="D26" s="22" t="s">
        <v>4</v>
      </c>
      <c r="E26" s="69">
        <v>6</v>
      </c>
      <c r="F26" s="68">
        <v>11.764705882352899</v>
      </c>
      <c r="G26" s="69">
        <v>0</v>
      </c>
      <c r="H26" s="68">
        <v>0</v>
      </c>
      <c r="I26" s="69">
        <v>6</v>
      </c>
      <c r="J26" s="68">
        <v>11.764705882352899</v>
      </c>
      <c r="K26" s="69">
        <v>0</v>
      </c>
      <c r="L26" s="70">
        <v>0</v>
      </c>
      <c r="M26" s="71">
        <v>0</v>
      </c>
      <c r="N26" s="70">
        <v>0</v>
      </c>
      <c r="O26" s="71">
        <v>0</v>
      </c>
      <c r="P26" s="70">
        <v>0</v>
      </c>
      <c r="Q26" s="98" t="s">
        <v>40</v>
      </c>
      <c r="R26" s="70">
        <v>4.0816326530612201</v>
      </c>
      <c r="S26" s="98" t="s">
        <v>40</v>
      </c>
      <c r="T26" s="70">
        <v>4.0816326530612201</v>
      </c>
      <c r="U26" s="71">
        <v>0</v>
      </c>
      <c r="V26" s="70">
        <v>0</v>
      </c>
      <c r="W26" s="99" t="s">
        <v>40</v>
      </c>
      <c r="X26" s="68">
        <v>4.0816326530612201</v>
      </c>
      <c r="Y26" s="69">
        <v>0</v>
      </c>
      <c r="Z26" s="73">
        <v>0</v>
      </c>
      <c r="AA26" s="129">
        <v>1984</v>
      </c>
      <c r="AB26" s="130">
        <v>100</v>
      </c>
      <c r="AC26" s="158"/>
      <c r="AD26" s="158"/>
      <c r="AE26" s="158"/>
      <c r="AF26" s="158"/>
    </row>
    <row r="27" spans="1:32" s="6" customFormat="1" ht="15" customHeight="1">
      <c r="A27" s="1" t="s">
        <v>1</v>
      </c>
      <c r="B27" s="167" t="s">
        <v>16</v>
      </c>
      <c r="C27" s="9"/>
      <c r="D27" s="10" t="s">
        <v>5</v>
      </c>
      <c r="E27" s="74">
        <v>51</v>
      </c>
      <c r="F27" s="75">
        <v>100</v>
      </c>
      <c r="G27" s="108" t="s">
        <v>40</v>
      </c>
      <c r="H27" s="75">
        <v>3.9215686274509798</v>
      </c>
      <c r="I27" s="74">
        <v>49</v>
      </c>
      <c r="J27" s="75">
        <v>96.078431372549005</v>
      </c>
      <c r="K27" s="74">
        <v>0</v>
      </c>
      <c r="L27" s="76">
        <v>0</v>
      </c>
      <c r="M27" s="77">
        <v>0</v>
      </c>
      <c r="N27" s="76">
        <v>0</v>
      </c>
      <c r="O27" s="77">
        <v>4</v>
      </c>
      <c r="P27" s="76">
        <v>8.1632653061224492</v>
      </c>
      <c r="Q27" s="77">
        <v>27</v>
      </c>
      <c r="R27" s="76">
        <v>55.1020408163265</v>
      </c>
      <c r="S27" s="77">
        <v>16</v>
      </c>
      <c r="T27" s="76">
        <v>32.653061224489797</v>
      </c>
      <c r="U27" s="77">
        <v>0</v>
      </c>
      <c r="V27" s="76">
        <v>0</v>
      </c>
      <c r="W27" s="101" t="s">
        <v>40</v>
      </c>
      <c r="X27" s="75">
        <v>4.0816326530612201</v>
      </c>
      <c r="Y27" s="108" t="s">
        <v>40</v>
      </c>
      <c r="Z27" s="79">
        <v>3.9215686274509798</v>
      </c>
      <c r="AA27" s="131">
        <v>1984</v>
      </c>
      <c r="AB27" s="132">
        <v>100</v>
      </c>
      <c r="AC27" s="158"/>
      <c r="AD27" s="158"/>
      <c r="AE27" s="158"/>
      <c r="AF27" s="158"/>
    </row>
    <row r="28" spans="1:32" s="6" customFormat="1" ht="15" customHeight="1">
      <c r="A28" s="1" t="s">
        <v>1</v>
      </c>
      <c r="B28" s="167" t="s">
        <v>16</v>
      </c>
      <c r="C28" s="13"/>
      <c r="D28" s="14" t="s">
        <v>2</v>
      </c>
      <c r="E28" s="80">
        <v>287</v>
      </c>
      <c r="F28" s="81">
        <v>84.1642228739003</v>
      </c>
      <c r="G28" s="80">
        <v>12</v>
      </c>
      <c r="H28" s="81">
        <v>3.5190615835777099</v>
      </c>
      <c r="I28" s="80">
        <v>275</v>
      </c>
      <c r="J28" s="81">
        <v>80.645161290322605</v>
      </c>
      <c r="K28" s="102" t="s">
        <v>40</v>
      </c>
      <c r="L28" s="82">
        <v>0.61162079510703404</v>
      </c>
      <c r="M28" s="103" t="s">
        <v>40</v>
      </c>
      <c r="N28" s="82">
        <v>0.61162079510703404</v>
      </c>
      <c r="O28" s="83">
        <v>25</v>
      </c>
      <c r="P28" s="82">
        <v>7.6452599388379197</v>
      </c>
      <c r="Q28" s="83">
        <v>135</v>
      </c>
      <c r="R28" s="82">
        <v>41.284403669724803</v>
      </c>
      <c r="S28" s="83">
        <v>107</v>
      </c>
      <c r="T28" s="82">
        <v>32.721712538226299</v>
      </c>
      <c r="U28" s="83">
        <v>0</v>
      </c>
      <c r="V28" s="82">
        <v>0</v>
      </c>
      <c r="W28" s="105">
        <v>4</v>
      </c>
      <c r="X28" s="81">
        <v>1.2232415902140701</v>
      </c>
      <c r="Y28" s="80">
        <v>19</v>
      </c>
      <c r="Z28" s="85">
        <v>5.5718475073313796</v>
      </c>
      <c r="AA28" s="133">
        <v>1984</v>
      </c>
      <c r="AB28" s="134">
        <v>100</v>
      </c>
      <c r="AC28" s="158"/>
      <c r="AD28" s="158"/>
      <c r="AE28" s="158"/>
      <c r="AF28" s="158"/>
    </row>
    <row r="29" spans="1:32" s="6" customFormat="1" ht="15" customHeight="1">
      <c r="A29" s="1" t="s">
        <v>1</v>
      </c>
      <c r="B29" s="167" t="s">
        <v>16</v>
      </c>
      <c r="C29" s="13" t="s">
        <v>12</v>
      </c>
      <c r="D29" s="17" t="s">
        <v>4</v>
      </c>
      <c r="E29" s="80">
        <v>54</v>
      </c>
      <c r="F29" s="81">
        <v>15.8357771260997</v>
      </c>
      <c r="G29" s="102" t="s">
        <v>40</v>
      </c>
      <c r="H29" s="81">
        <v>0.58651026392961902</v>
      </c>
      <c r="I29" s="80">
        <v>52</v>
      </c>
      <c r="J29" s="81">
        <v>15.249266862170099</v>
      </c>
      <c r="K29" s="80">
        <v>0</v>
      </c>
      <c r="L29" s="82">
        <v>0</v>
      </c>
      <c r="M29" s="83">
        <v>0</v>
      </c>
      <c r="N29" s="82">
        <v>0</v>
      </c>
      <c r="O29" s="83">
        <v>5</v>
      </c>
      <c r="P29" s="82">
        <v>1.5290519877675799</v>
      </c>
      <c r="Q29" s="83">
        <v>28</v>
      </c>
      <c r="R29" s="82">
        <v>8.5626911314984699</v>
      </c>
      <c r="S29" s="103">
        <v>17</v>
      </c>
      <c r="T29" s="82">
        <v>5.1987767584097897</v>
      </c>
      <c r="U29" s="83">
        <v>0</v>
      </c>
      <c r="V29" s="82">
        <v>0</v>
      </c>
      <c r="W29" s="105" t="s">
        <v>40</v>
      </c>
      <c r="X29" s="81">
        <v>0.61162079510703404</v>
      </c>
      <c r="Y29" s="102">
        <v>4</v>
      </c>
      <c r="Z29" s="85">
        <v>1.17302052785924</v>
      </c>
      <c r="AA29" s="133">
        <v>1984</v>
      </c>
      <c r="AB29" s="134">
        <v>100</v>
      </c>
      <c r="AC29" s="158"/>
      <c r="AD29" s="158"/>
      <c r="AE29" s="158"/>
      <c r="AF29" s="158"/>
    </row>
    <row r="30" spans="1:32" s="6" customFormat="1" ht="15" customHeight="1">
      <c r="A30" s="1" t="s">
        <v>1</v>
      </c>
      <c r="B30" s="167" t="s">
        <v>16</v>
      </c>
      <c r="C30" s="18"/>
      <c r="D30" s="19" t="s">
        <v>5</v>
      </c>
      <c r="E30" s="86">
        <v>341</v>
      </c>
      <c r="F30" s="87">
        <v>100</v>
      </c>
      <c r="G30" s="109">
        <v>14</v>
      </c>
      <c r="H30" s="87">
        <v>4.1055718475073304</v>
      </c>
      <c r="I30" s="86">
        <v>327</v>
      </c>
      <c r="J30" s="87">
        <v>95.894428152492694</v>
      </c>
      <c r="K30" s="109" t="s">
        <v>40</v>
      </c>
      <c r="L30" s="88">
        <v>0.61162079510703404</v>
      </c>
      <c r="M30" s="104" t="s">
        <v>40</v>
      </c>
      <c r="N30" s="88">
        <v>0.61162079510703404</v>
      </c>
      <c r="O30" s="89">
        <v>30</v>
      </c>
      <c r="P30" s="88">
        <v>9.1743119266054993</v>
      </c>
      <c r="Q30" s="89">
        <v>163</v>
      </c>
      <c r="R30" s="88">
        <v>49.8470948012232</v>
      </c>
      <c r="S30" s="89">
        <v>124</v>
      </c>
      <c r="T30" s="88">
        <v>37.920489296636099</v>
      </c>
      <c r="U30" s="89">
        <v>0</v>
      </c>
      <c r="V30" s="88">
        <v>0</v>
      </c>
      <c r="W30" s="106">
        <v>6</v>
      </c>
      <c r="X30" s="87">
        <v>1.8348623853210999</v>
      </c>
      <c r="Y30" s="86">
        <v>23</v>
      </c>
      <c r="Z30" s="91">
        <v>6.7448680351906196</v>
      </c>
      <c r="AA30" s="135">
        <v>1984</v>
      </c>
      <c r="AB30" s="136">
        <v>100</v>
      </c>
      <c r="AC30" s="158"/>
      <c r="AD30" s="158"/>
      <c r="AE30" s="158"/>
      <c r="AF30" s="158"/>
    </row>
    <row r="31" spans="1:32" s="6" customFormat="1" ht="15" customHeight="1">
      <c r="A31" s="1" t="s">
        <v>1</v>
      </c>
      <c r="B31" s="167" t="s">
        <v>16</v>
      </c>
      <c r="C31" s="7"/>
      <c r="D31" s="23" t="s">
        <v>2</v>
      </c>
      <c r="E31" s="69">
        <v>128</v>
      </c>
      <c r="F31" s="68">
        <v>78.527607361963206</v>
      </c>
      <c r="G31" s="69">
        <v>4</v>
      </c>
      <c r="H31" s="68">
        <v>2.4539877300613502</v>
      </c>
      <c r="I31" s="69">
        <v>124</v>
      </c>
      <c r="J31" s="68">
        <v>76.073619631901806</v>
      </c>
      <c r="K31" s="69">
        <v>0</v>
      </c>
      <c r="L31" s="70">
        <v>0</v>
      </c>
      <c r="M31" s="98" t="s">
        <v>40</v>
      </c>
      <c r="N31" s="70">
        <v>1.2738853503184699</v>
      </c>
      <c r="O31" s="71">
        <v>17</v>
      </c>
      <c r="P31" s="70">
        <v>10.828025477707</v>
      </c>
      <c r="Q31" s="71">
        <v>51</v>
      </c>
      <c r="R31" s="70">
        <v>32.484076433120997</v>
      </c>
      <c r="S31" s="71">
        <v>52</v>
      </c>
      <c r="T31" s="70">
        <v>33.121019108280301</v>
      </c>
      <c r="U31" s="71">
        <v>0</v>
      </c>
      <c r="V31" s="70">
        <v>0</v>
      </c>
      <c r="W31" s="99" t="s">
        <v>40</v>
      </c>
      <c r="X31" s="68">
        <v>1.2738853503184699</v>
      </c>
      <c r="Y31" s="69">
        <v>15</v>
      </c>
      <c r="Z31" s="73">
        <v>9.2024539877300597</v>
      </c>
      <c r="AA31" s="129">
        <v>1984</v>
      </c>
      <c r="AB31" s="130">
        <v>100</v>
      </c>
      <c r="AC31" s="158"/>
      <c r="AD31" s="158"/>
      <c r="AE31" s="158"/>
      <c r="AF31" s="158"/>
    </row>
    <row r="32" spans="1:32" s="6" customFormat="1" ht="15" customHeight="1">
      <c r="A32" s="1" t="s">
        <v>1</v>
      </c>
      <c r="B32" s="167" t="s">
        <v>16</v>
      </c>
      <c r="C32" s="7" t="s">
        <v>13</v>
      </c>
      <c r="D32" s="22" t="s">
        <v>4</v>
      </c>
      <c r="E32" s="69">
        <v>35</v>
      </c>
      <c r="F32" s="68">
        <v>21.472392638036801</v>
      </c>
      <c r="G32" s="107" t="s">
        <v>40</v>
      </c>
      <c r="H32" s="68">
        <v>1.22699386503067</v>
      </c>
      <c r="I32" s="69">
        <v>33</v>
      </c>
      <c r="J32" s="68">
        <v>20.245398773006102</v>
      </c>
      <c r="K32" s="69">
        <v>0</v>
      </c>
      <c r="L32" s="70">
        <v>0</v>
      </c>
      <c r="M32" s="71">
        <v>0</v>
      </c>
      <c r="N32" s="70">
        <v>0</v>
      </c>
      <c r="O32" s="71">
        <v>11</v>
      </c>
      <c r="P32" s="70">
        <v>7.0063694267515899</v>
      </c>
      <c r="Q32" s="98" t="s">
        <v>40</v>
      </c>
      <c r="R32" s="70">
        <v>1.2738853503184699</v>
      </c>
      <c r="S32" s="71">
        <v>18</v>
      </c>
      <c r="T32" s="70">
        <v>11.4649681528662</v>
      </c>
      <c r="U32" s="71">
        <v>0</v>
      </c>
      <c r="V32" s="70">
        <v>0</v>
      </c>
      <c r="W32" s="99" t="s">
        <v>40</v>
      </c>
      <c r="X32" s="68">
        <v>1.2738853503184699</v>
      </c>
      <c r="Y32" s="69">
        <v>8</v>
      </c>
      <c r="Z32" s="73">
        <v>4.9079754601227004</v>
      </c>
      <c r="AA32" s="129">
        <v>1984</v>
      </c>
      <c r="AB32" s="130">
        <v>100</v>
      </c>
      <c r="AC32" s="158"/>
      <c r="AD32" s="158"/>
      <c r="AE32" s="158"/>
      <c r="AF32" s="158"/>
    </row>
    <row r="33" spans="1:32" s="6" customFormat="1" ht="15" customHeight="1">
      <c r="A33" s="1" t="s">
        <v>1</v>
      </c>
      <c r="B33" s="167" t="s">
        <v>16</v>
      </c>
      <c r="C33" s="9"/>
      <c r="D33" s="10" t="s">
        <v>5</v>
      </c>
      <c r="E33" s="74">
        <v>163</v>
      </c>
      <c r="F33" s="75">
        <v>100</v>
      </c>
      <c r="G33" s="74">
        <v>6</v>
      </c>
      <c r="H33" s="75">
        <v>3.6809815950920202</v>
      </c>
      <c r="I33" s="74">
        <v>157</v>
      </c>
      <c r="J33" s="75">
        <v>96.319018404907993</v>
      </c>
      <c r="K33" s="74">
        <v>0</v>
      </c>
      <c r="L33" s="76">
        <v>0</v>
      </c>
      <c r="M33" s="100" t="s">
        <v>40</v>
      </c>
      <c r="N33" s="76">
        <v>1.2738853503184699</v>
      </c>
      <c r="O33" s="77">
        <v>28</v>
      </c>
      <c r="P33" s="76">
        <v>17.834394904458598</v>
      </c>
      <c r="Q33" s="77">
        <v>53</v>
      </c>
      <c r="R33" s="76">
        <v>33.757961783439498</v>
      </c>
      <c r="S33" s="77">
        <v>70</v>
      </c>
      <c r="T33" s="76">
        <v>44.585987261146499</v>
      </c>
      <c r="U33" s="77">
        <v>0</v>
      </c>
      <c r="V33" s="76">
        <v>0</v>
      </c>
      <c r="W33" s="78">
        <v>4</v>
      </c>
      <c r="X33" s="75">
        <v>2.5477707006369399</v>
      </c>
      <c r="Y33" s="74">
        <v>23</v>
      </c>
      <c r="Z33" s="79">
        <v>14.1104294478528</v>
      </c>
      <c r="AA33" s="131">
        <v>1984</v>
      </c>
      <c r="AB33" s="132">
        <v>100</v>
      </c>
      <c r="AC33" s="158"/>
      <c r="AD33" s="158"/>
      <c r="AE33" s="158"/>
      <c r="AF33" s="158"/>
    </row>
    <row r="34" spans="1:32" s="6" customFormat="1" ht="15" customHeight="1">
      <c r="A34" s="1" t="s">
        <v>1</v>
      </c>
      <c r="B34" s="167" t="s">
        <v>16</v>
      </c>
      <c r="C34" s="13"/>
      <c r="D34" s="14" t="s">
        <v>2</v>
      </c>
      <c r="E34" s="80">
        <v>4088</v>
      </c>
      <c r="F34" s="81">
        <v>81.973130138359707</v>
      </c>
      <c r="G34" s="80">
        <v>160</v>
      </c>
      <c r="H34" s="81">
        <v>3.2083416883898099</v>
      </c>
      <c r="I34" s="80">
        <v>3928</v>
      </c>
      <c r="J34" s="81">
        <v>78.764788449969899</v>
      </c>
      <c r="K34" s="80">
        <v>15</v>
      </c>
      <c r="L34" s="82">
        <v>0.31354515050167198</v>
      </c>
      <c r="M34" s="83">
        <v>31</v>
      </c>
      <c r="N34" s="82">
        <v>0.64799331103678903</v>
      </c>
      <c r="O34" s="83">
        <v>273</v>
      </c>
      <c r="P34" s="82">
        <v>5.7065217391304301</v>
      </c>
      <c r="Q34" s="83">
        <v>1570</v>
      </c>
      <c r="R34" s="82">
        <v>32.817725752508402</v>
      </c>
      <c r="S34" s="83">
        <v>1913</v>
      </c>
      <c r="T34" s="82">
        <v>39.987458193979897</v>
      </c>
      <c r="U34" s="83">
        <v>4</v>
      </c>
      <c r="V34" s="82">
        <v>8.3612040133779306E-2</v>
      </c>
      <c r="W34" s="84">
        <v>122</v>
      </c>
      <c r="X34" s="81">
        <v>2.55016722408027</v>
      </c>
      <c r="Y34" s="80">
        <v>146</v>
      </c>
      <c r="Z34" s="85">
        <v>2.9276117906557002</v>
      </c>
      <c r="AA34" s="133">
        <v>1984</v>
      </c>
      <c r="AB34" s="134">
        <v>100</v>
      </c>
      <c r="AC34" s="158"/>
      <c r="AD34" s="158"/>
      <c r="AE34" s="158"/>
      <c r="AF34" s="158"/>
    </row>
    <row r="35" spans="1:32" s="6" customFormat="1" ht="15" customHeight="1">
      <c r="A35" s="1" t="s">
        <v>1</v>
      </c>
      <c r="B35" s="167" t="s">
        <v>16</v>
      </c>
      <c r="C35" s="13" t="s">
        <v>14</v>
      </c>
      <c r="D35" s="17" t="s">
        <v>4</v>
      </c>
      <c r="E35" s="80">
        <v>899</v>
      </c>
      <c r="F35" s="81">
        <v>18.0268698616403</v>
      </c>
      <c r="G35" s="80">
        <v>43</v>
      </c>
      <c r="H35" s="81">
        <v>0.86224182875476196</v>
      </c>
      <c r="I35" s="80">
        <v>856</v>
      </c>
      <c r="J35" s="81">
        <v>17.164628032885499</v>
      </c>
      <c r="K35" s="80">
        <v>4</v>
      </c>
      <c r="L35" s="82">
        <v>8.3612040133779306E-2</v>
      </c>
      <c r="M35" s="103" t="s">
        <v>40</v>
      </c>
      <c r="N35" s="82">
        <v>4.1806020066889597E-2</v>
      </c>
      <c r="O35" s="83">
        <v>71</v>
      </c>
      <c r="P35" s="82">
        <v>1.48411371237458</v>
      </c>
      <c r="Q35" s="83">
        <v>373</v>
      </c>
      <c r="R35" s="82">
        <v>7.7968227424749204</v>
      </c>
      <c r="S35" s="83">
        <v>386</v>
      </c>
      <c r="T35" s="82">
        <v>8.0685618729097008</v>
      </c>
      <c r="U35" s="83">
        <v>0</v>
      </c>
      <c r="V35" s="82">
        <v>0</v>
      </c>
      <c r="W35" s="84">
        <v>20</v>
      </c>
      <c r="X35" s="81">
        <v>0.41806020066889599</v>
      </c>
      <c r="Y35" s="80">
        <v>39</v>
      </c>
      <c r="Z35" s="85">
        <v>0.78203328654501703</v>
      </c>
      <c r="AA35" s="133">
        <v>1984</v>
      </c>
      <c r="AB35" s="134">
        <v>100</v>
      </c>
      <c r="AC35" s="158"/>
      <c r="AD35" s="158"/>
      <c r="AE35" s="158"/>
      <c r="AF35" s="158"/>
    </row>
    <row r="36" spans="1:32" s="6" customFormat="1" ht="15" customHeight="1">
      <c r="A36" s="1" t="s">
        <v>1</v>
      </c>
      <c r="B36" s="167" t="s">
        <v>16</v>
      </c>
      <c r="C36" s="18"/>
      <c r="D36" s="19" t="s">
        <v>5</v>
      </c>
      <c r="E36" s="86">
        <v>4987</v>
      </c>
      <c r="F36" s="87">
        <v>100</v>
      </c>
      <c r="G36" s="86">
        <v>203</v>
      </c>
      <c r="H36" s="87">
        <v>4.0705835171445797</v>
      </c>
      <c r="I36" s="86">
        <v>4784</v>
      </c>
      <c r="J36" s="87">
        <v>95.929416482855402</v>
      </c>
      <c r="K36" s="86">
        <v>19</v>
      </c>
      <c r="L36" s="88">
        <v>0.39715719063545202</v>
      </c>
      <c r="M36" s="89">
        <v>33</v>
      </c>
      <c r="N36" s="88">
        <v>0.68979933110367897</v>
      </c>
      <c r="O36" s="89">
        <v>344</v>
      </c>
      <c r="P36" s="88">
        <v>7.1906354515050204</v>
      </c>
      <c r="Q36" s="89">
        <v>1943</v>
      </c>
      <c r="R36" s="88">
        <v>40.614548494983303</v>
      </c>
      <c r="S36" s="89">
        <v>2299</v>
      </c>
      <c r="T36" s="88">
        <v>48.056020066889602</v>
      </c>
      <c r="U36" s="89">
        <v>4</v>
      </c>
      <c r="V36" s="88">
        <v>8.3612040133779306E-2</v>
      </c>
      <c r="W36" s="90">
        <v>142</v>
      </c>
      <c r="X36" s="87">
        <v>2.96822742474916</v>
      </c>
      <c r="Y36" s="86">
        <v>185</v>
      </c>
      <c r="Z36" s="91">
        <v>3.7096450772007201</v>
      </c>
      <c r="AA36" s="135">
        <v>1984</v>
      </c>
      <c r="AB36" s="136">
        <v>100</v>
      </c>
      <c r="AC36" s="158"/>
      <c r="AD36" s="158"/>
      <c r="AE36" s="158"/>
      <c r="AF36" s="158"/>
    </row>
    <row r="37" spans="1:32" s="6" customFormat="1" ht="15" customHeight="1">
      <c r="A37" s="1" t="s">
        <v>1</v>
      </c>
      <c r="B37" s="167" t="s">
        <v>16</v>
      </c>
      <c r="C37" s="7"/>
      <c r="D37" s="8" t="s">
        <v>2</v>
      </c>
      <c r="E37" s="69">
        <v>79</v>
      </c>
      <c r="F37" s="68">
        <v>83.157894736842096</v>
      </c>
      <c r="G37" s="69">
        <v>5</v>
      </c>
      <c r="H37" s="68">
        <v>5.2631578947368398</v>
      </c>
      <c r="I37" s="69">
        <v>74</v>
      </c>
      <c r="J37" s="68">
        <v>77.894736842105303</v>
      </c>
      <c r="K37" s="69">
        <v>0</v>
      </c>
      <c r="L37" s="70">
        <v>0</v>
      </c>
      <c r="M37" s="98" t="s">
        <v>40</v>
      </c>
      <c r="N37" s="70">
        <v>2.2727272727272698</v>
      </c>
      <c r="O37" s="98" t="s">
        <v>40</v>
      </c>
      <c r="P37" s="70">
        <v>2.2727272727272698</v>
      </c>
      <c r="Q37" s="71">
        <v>36</v>
      </c>
      <c r="R37" s="70">
        <v>40.909090909090899</v>
      </c>
      <c r="S37" s="71">
        <v>32</v>
      </c>
      <c r="T37" s="70">
        <v>36.363636363636402</v>
      </c>
      <c r="U37" s="71">
        <v>0</v>
      </c>
      <c r="V37" s="70">
        <v>0</v>
      </c>
      <c r="W37" s="99" t="s">
        <v>40</v>
      </c>
      <c r="X37" s="68">
        <v>2.2727272727272698</v>
      </c>
      <c r="Y37" s="107" t="s">
        <v>40</v>
      </c>
      <c r="Z37" s="73">
        <v>2.1052631578947398</v>
      </c>
      <c r="AA37" s="129">
        <v>1984</v>
      </c>
      <c r="AB37" s="130">
        <v>100</v>
      </c>
      <c r="AC37" s="158"/>
      <c r="AD37" s="158"/>
      <c r="AE37" s="158"/>
      <c r="AF37" s="158"/>
    </row>
    <row r="38" spans="1:32" s="6" customFormat="1" ht="15" customHeight="1">
      <c r="A38" s="1" t="s">
        <v>1</v>
      </c>
      <c r="B38" s="167" t="s">
        <v>16</v>
      </c>
      <c r="C38" s="7" t="s">
        <v>15</v>
      </c>
      <c r="D38" s="22" t="s">
        <v>4</v>
      </c>
      <c r="E38" s="69">
        <v>16</v>
      </c>
      <c r="F38" s="68">
        <v>16.842105263157901</v>
      </c>
      <c r="G38" s="107" t="s">
        <v>40</v>
      </c>
      <c r="H38" s="68">
        <v>2.1052631578947398</v>
      </c>
      <c r="I38" s="69">
        <v>14</v>
      </c>
      <c r="J38" s="68">
        <v>14.7368421052632</v>
      </c>
      <c r="K38" s="69">
        <v>0</v>
      </c>
      <c r="L38" s="70">
        <v>0</v>
      </c>
      <c r="M38" s="71">
        <v>0</v>
      </c>
      <c r="N38" s="70">
        <v>0</v>
      </c>
      <c r="O38" s="71">
        <v>0</v>
      </c>
      <c r="P38" s="70">
        <v>0</v>
      </c>
      <c r="Q38" s="98" t="s">
        <v>40</v>
      </c>
      <c r="R38" s="70">
        <v>2.2727272727272698</v>
      </c>
      <c r="S38" s="71">
        <v>12</v>
      </c>
      <c r="T38" s="70">
        <v>13.636363636363599</v>
      </c>
      <c r="U38" s="71">
        <v>0</v>
      </c>
      <c r="V38" s="70">
        <v>0</v>
      </c>
      <c r="W38" s="72">
        <v>0</v>
      </c>
      <c r="X38" s="68">
        <v>0</v>
      </c>
      <c r="Y38" s="69">
        <v>0</v>
      </c>
      <c r="Z38" s="73">
        <v>0</v>
      </c>
      <c r="AA38" s="129">
        <v>1984</v>
      </c>
      <c r="AB38" s="130">
        <v>100</v>
      </c>
      <c r="AC38" s="158"/>
      <c r="AD38" s="158"/>
      <c r="AE38" s="158"/>
      <c r="AF38" s="158"/>
    </row>
    <row r="39" spans="1:32" s="6" customFormat="1" ht="15" customHeight="1" thickBot="1">
      <c r="A39" s="1" t="s">
        <v>1</v>
      </c>
      <c r="B39" s="168" t="s">
        <v>16</v>
      </c>
      <c r="C39" s="24"/>
      <c r="D39" s="25" t="s">
        <v>5</v>
      </c>
      <c r="E39" s="92">
        <v>95</v>
      </c>
      <c r="F39" s="93">
        <v>100</v>
      </c>
      <c r="G39" s="92">
        <v>7</v>
      </c>
      <c r="H39" s="93">
        <v>7.3684210526315796</v>
      </c>
      <c r="I39" s="92">
        <v>88</v>
      </c>
      <c r="J39" s="93">
        <v>92.631578947368396</v>
      </c>
      <c r="K39" s="92">
        <v>0</v>
      </c>
      <c r="L39" s="94">
        <v>0</v>
      </c>
      <c r="M39" s="110" t="s">
        <v>40</v>
      </c>
      <c r="N39" s="94">
        <v>2.2727272727272698</v>
      </c>
      <c r="O39" s="110" t="s">
        <v>40</v>
      </c>
      <c r="P39" s="94">
        <v>2.2727272727272698</v>
      </c>
      <c r="Q39" s="95">
        <v>38</v>
      </c>
      <c r="R39" s="94">
        <v>43.181818181818201</v>
      </c>
      <c r="S39" s="95">
        <v>44</v>
      </c>
      <c r="T39" s="94">
        <v>50</v>
      </c>
      <c r="U39" s="95">
        <v>0</v>
      </c>
      <c r="V39" s="94">
        <v>0</v>
      </c>
      <c r="W39" s="113" t="s">
        <v>40</v>
      </c>
      <c r="X39" s="93">
        <v>2.2727272727272698</v>
      </c>
      <c r="Y39" s="111" t="s">
        <v>40</v>
      </c>
      <c r="Z39" s="97">
        <v>2.1052631578947398</v>
      </c>
      <c r="AA39" s="159">
        <v>1984</v>
      </c>
      <c r="AB39" s="160">
        <v>100</v>
      </c>
      <c r="AC39" s="158"/>
      <c r="AD39" s="158"/>
      <c r="AE39" s="158"/>
      <c r="AF39" s="158"/>
    </row>
    <row r="40" spans="1:32"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32" s="6" customFormat="1" ht="15" customHeight="1">
      <c r="A41" s="60"/>
      <c r="B41" s="56" t="s">
        <v>50</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32" s="6" customFormat="1" ht="15" customHeight="1">
      <c r="A42" s="60"/>
      <c r="B42" s="61" t="s">
        <v>51</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32" s="6" customFormat="1" ht="15" customHeight="1">
      <c r="A43" s="60"/>
      <c r="B43" s="61" t="s">
        <v>52</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32" s="6" customFormat="1" ht="15" customHeight="1">
      <c r="A44" s="60"/>
      <c r="B44" s="61" t="str">
        <f>CONCATENATE("NOTE: Table reads:  Of all ",E48," public school students with disabilities who received corporal punishment, ",G48," (",TEXT(H9,"0.0"),"%) were served solely under Section 504 and ", I48," (",TEXT(J9,"0.0"),"%) were served under IDEA.")</f>
        <v>NOTE: Table reads:  Of all 40 public school students with disabilities who received corporal punishment, 4 (10.0%) were served solely under Section 504 and 36 (90.0%) were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32" s="6" customFormat="1" ht="15" customHeight="1">
      <c r="A45" s="60"/>
      <c r="B45" s="61" t="str">
        <f>CONCATENATE("            Table reads:  Of all ",I48," public school students with disabilities served under IDEA who received corporal punishment, ",K48," (",TEXT(L9,"0.0"),"%) were American Indian or Alaska Native.")</f>
        <v xml:space="preserve">            Table reads:  Of all 36 public school students with disabilities served under IDEA who received corporal punishment, 1-3 (5.6%)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32" s="6" customFormat="1" ht="15" customHeight="1">
      <c r="A46" s="60"/>
      <c r="B46" s="61" t="s">
        <v>38</v>
      </c>
      <c r="D46" s="61"/>
      <c r="E46" s="58"/>
      <c r="F46" s="58"/>
      <c r="G46" s="58"/>
      <c r="H46" s="58"/>
      <c r="I46" s="58"/>
      <c r="J46" s="58"/>
      <c r="K46" s="57"/>
      <c r="L46" s="57"/>
      <c r="M46" s="57"/>
      <c r="N46" s="57"/>
      <c r="O46" s="57"/>
      <c r="P46" s="57"/>
      <c r="Q46" s="57"/>
      <c r="R46" s="57"/>
      <c r="S46" s="57"/>
      <c r="T46" s="57"/>
      <c r="U46" s="57"/>
      <c r="V46" s="57"/>
      <c r="W46" s="57"/>
      <c r="X46" s="57"/>
      <c r="Y46" s="58"/>
      <c r="Z46" s="58"/>
      <c r="AA46" s="57"/>
      <c r="AB46" s="57"/>
    </row>
    <row r="47" spans="1:32" s="64" customFormat="1" ht="14" customHeight="1">
      <c r="A47" s="60"/>
      <c r="B47" s="59" t="s">
        <v>53</v>
      </c>
      <c r="C47" s="6"/>
      <c r="D47" s="6"/>
      <c r="E47" s="62"/>
      <c r="F47" s="62"/>
      <c r="G47" s="62"/>
      <c r="H47" s="62"/>
      <c r="I47" s="62"/>
      <c r="J47" s="62"/>
      <c r="K47" s="63"/>
      <c r="L47" s="63"/>
      <c r="M47" s="63"/>
      <c r="N47" s="63"/>
      <c r="O47" s="63"/>
      <c r="P47" s="63"/>
      <c r="Q47" s="63"/>
      <c r="R47" s="63"/>
      <c r="S47" s="63"/>
      <c r="T47" s="63"/>
      <c r="U47" s="63"/>
      <c r="V47" s="63"/>
      <c r="W47" s="63"/>
      <c r="X47" s="63"/>
      <c r="Y47" s="62"/>
      <c r="Z47" s="161"/>
      <c r="AA47" s="63"/>
      <c r="AB47" s="63"/>
    </row>
    <row r="48" spans="1:32" s="117" customFormat="1">
      <c r="E48" s="117" t="str">
        <f>IF(ISTEXT(E9),LEFT(E9,3),TEXT(E9,"#,##0"))</f>
        <v>40</v>
      </c>
      <c r="G48" s="117" t="str">
        <f>IF(ISTEXT(G9),LEFT(G9,3),TEXT(G9,"#,##0"))</f>
        <v>4</v>
      </c>
      <c r="I48" s="117" t="str">
        <f>IF(ISTEXT(I9),LEFT(I9,3),TEXT(I9,"#,##0"))</f>
        <v>36</v>
      </c>
      <c r="K48" s="117" t="str">
        <f>IF(ISTEXT(K9),LEFT(K9,3),TEXT(K9,"#,##0"))</f>
        <v>1-3</v>
      </c>
      <c r="M48" s="117" t="str">
        <f>IF(ISTEXT(M9),LEFT(M9,3),TEXT(M9,"#,##0"))</f>
        <v>0</v>
      </c>
    </row>
    <row r="49" spans="2:28" s="162" customFormat="1" ht="15" customHeight="1">
      <c r="B49" s="28"/>
      <c r="C49" s="28"/>
      <c r="D49" s="28"/>
      <c r="E49" s="28"/>
      <c r="F49" s="28"/>
      <c r="G49" s="28"/>
      <c r="H49" s="28"/>
      <c r="I49" s="28"/>
      <c r="J49" s="28"/>
      <c r="K49" s="28"/>
      <c r="L49" s="28"/>
      <c r="M49" s="28"/>
      <c r="N49" s="28"/>
      <c r="O49" s="28"/>
      <c r="P49" s="28"/>
      <c r="Q49" s="28"/>
      <c r="R49" s="28"/>
      <c r="S49" s="28"/>
      <c r="T49" s="28"/>
      <c r="U49" s="28"/>
      <c r="V49" s="28"/>
      <c r="W49" s="28"/>
      <c r="X49" s="28"/>
      <c r="Y49" s="163"/>
      <c r="Z49" s="164"/>
      <c r="AA49" s="28"/>
      <c r="AB49" s="28"/>
    </row>
    <row r="50" spans="2:28" s="162" customFormat="1" ht="15" customHeight="1">
      <c r="B50" s="28"/>
      <c r="C50" s="28"/>
      <c r="D50" s="28"/>
      <c r="E50" s="28"/>
      <c r="F50" s="28"/>
      <c r="G50" s="28"/>
      <c r="H50" s="28"/>
      <c r="I50" s="28"/>
      <c r="J50" s="28"/>
      <c r="K50" s="28"/>
      <c r="L50" s="28"/>
      <c r="M50" s="28"/>
      <c r="N50" s="28"/>
      <c r="O50" s="28"/>
      <c r="P50" s="28"/>
      <c r="Q50" s="28"/>
      <c r="R50" s="28"/>
      <c r="S50" s="28"/>
      <c r="T50" s="28"/>
      <c r="U50" s="28"/>
      <c r="V50" s="28"/>
      <c r="W50" s="28"/>
      <c r="X50" s="28"/>
      <c r="Y50" s="163"/>
      <c r="Z50" s="164"/>
      <c r="AA50" s="28"/>
      <c r="AB50" s="28"/>
    </row>
    <row r="51" spans="2:28" s="165" customFormat="1"/>
    <row r="52" spans="2:28" s="165" customFormat="1"/>
    <row r="53" spans="2:28" s="165" customFormat="1"/>
    <row r="54" spans="2:28" s="165" customFormat="1"/>
    <row r="55" spans="2:28" s="165" customFormat="1"/>
    <row r="56" spans="2:28" s="165" customFormat="1"/>
  </sheetData>
  <mergeCells count="23">
    <mergeCell ref="AG4:AG6"/>
    <mergeCell ref="K5:L5"/>
    <mergeCell ref="M5:N5"/>
    <mergeCell ref="O5:P5"/>
    <mergeCell ref="Q5:R5"/>
    <mergeCell ref="S5:T5"/>
    <mergeCell ref="U5:V5"/>
    <mergeCell ref="AA4:AA5"/>
    <mergeCell ref="AB4:AB5"/>
    <mergeCell ref="AC4:AC6"/>
    <mergeCell ref="B7:B39"/>
    <mergeCell ref="AE4:AE6"/>
    <mergeCell ref="AF4:AF6"/>
    <mergeCell ref="AD4:AD6"/>
    <mergeCell ref="B4:B6"/>
    <mergeCell ref="C4:C5"/>
    <mergeCell ref="D4:D5"/>
    <mergeCell ref="E4:F5"/>
    <mergeCell ref="G4:H5"/>
    <mergeCell ref="I4:J5"/>
    <mergeCell ref="W5:X5"/>
    <mergeCell ref="K4:X4"/>
    <mergeCell ref="Y4:Z5"/>
  </mergeCells>
  <printOptions horizontalCentered="1"/>
  <pageMargins left="0.5" right="0.5" top="0.75" bottom="0.75" header="0.3" footer="0.3"/>
  <pageSetup paperSize="3" scale="71"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 enableFormatConditionsCalculation="0">
    <pageSetUpPr fitToPage="1"/>
  </sheetPr>
  <dimension ref="A1:X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4" s="33" customFormat="1" ht="15" customHeight="1">
      <c r="A1" s="28"/>
      <c r="B1" s="29"/>
      <c r="C1" s="6"/>
      <c r="D1" s="6"/>
      <c r="E1" s="30"/>
      <c r="F1" s="30"/>
      <c r="G1" s="30"/>
      <c r="H1" s="30"/>
      <c r="I1" s="30"/>
      <c r="J1" s="30"/>
      <c r="K1" s="30"/>
      <c r="L1" s="30"/>
      <c r="M1" s="30"/>
      <c r="N1" s="30"/>
      <c r="O1" s="30"/>
      <c r="P1" s="30"/>
      <c r="Q1" s="30"/>
      <c r="R1" s="30"/>
      <c r="S1" s="30"/>
      <c r="T1" s="30"/>
      <c r="U1" s="31"/>
      <c r="V1" s="32"/>
      <c r="W1" s="30"/>
      <c r="X1" s="30"/>
    </row>
    <row r="2" spans="1:24" s="39" customFormat="1" ht="15" customHeight="1">
      <c r="A2" s="34"/>
      <c r="B2" s="35" t="str">
        <f>CONCATENATE("Number and percentage of public school students without disabilities receiving ",LOWER(A7), " by gender and race/ethnicity, for state: School Year 2011-12")</f>
        <v>Number and percentage of public school students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4" s="33" customFormat="1" ht="15" customHeight="1" thickBot="1">
      <c r="A3" s="28"/>
      <c r="B3" s="40"/>
      <c r="C3" s="118"/>
      <c r="D3" s="118"/>
      <c r="E3" s="41"/>
      <c r="F3" s="41"/>
      <c r="G3" s="41"/>
      <c r="H3" s="41"/>
      <c r="I3" s="41"/>
      <c r="J3" s="41"/>
      <c r="K3" s="41"/>
      <c r="L3" s="41"/>
      <c r="M3" s="41"/>
      <c r="N3" s="41"/>
      <c r="O3" s="41"/>
      <c r="P3" s="41"/>
      <c r="Q3" s="41"/>
      <c r="R3" s="41"/>
      <c r="S3" s="41"/>
      <c r="T3" s="41"/>
      <c r="U3" s="41"/>
      <c r="V3" s="32"/>
      <c r="W3" s="41"/>
      <c r="X3" s="41"/>
    </row>
    <row r="4" spans="1:24" s="46" customFormat="1" ht="25" customHeight="1">
      <c r="A4" s="45"/>
      <c r="B4" s="170"/>
      <c r="C4" s="172" t="s">
        <v>17</v>
      </c>
      <c r="D4" s="174" t="s">
        <v>0</v>
      </c>
      <c r="E4" s="176" t="s">
        <v>41</v>
      </c>
      <c r="F4" s="177"/>
      <c r="G4" s="182" t="s">
        <v>42</v>
      </c>
      <c r="H4" s="183"/>
      <c r="I4" s="183"/>
      <c r="J4" s="183"/>
      <c r="K4" s="183"/>
      <c r="L4" s="183"/>
      <c r="M4" s="183"/>
      <c r="N4" s="183"/>
      <c r="O4" s="183"/>
      <c r="P4" s="183"/>
      <c r="Q4" s="183"/>
      <c r="R4" s="183"/>
      <c r="S4" s="183"/>
      <c r="T4" s="184"/>
      <c r="U4" s="176" t="s">
        <v>43</v>
      </c>
      <c r="V4" s="177"/>
      <c r="W4" s="189" t="s">
        <v>23</v>
      </c>
      <c r="X4" s="191" t="s">
        <v>24</v>
      </c>
    </row>
    <row r="5" spans="1:24" s="46" customFormat="1" ht="25" customHeight="1">
      <c r="A5" s="45"/>
      <c r="B5" s="170"/>
      <c r="C5" s="173"/>
      <c r="D5" s="175"/>
      <c r="E5" s="178"/>
      <c r="F5" s="179"/>
      <c r="G5" s="186" t="s">
        <v>25</v>
      </c>
      <c r="H5" s="187"/>
      <c r="I5" s="188" t="s">
        <v>26</v>
      </c>
      <c r="J5" s="187"/>
      <c r="K5" s="180" t="s">
        <v>27</v>
      </c>
      <c r="L5" s="187"/>
      <c r="M5" s="180" t="s">
        <v>28</v>
      </c>
      <c r="N5" s="187"/>
      <c r="O5" s="180" t="s">
        <v>29</v>
      </c>
      <c r="P5" s="187"/>
      <c r="Q5" s="180" t="s">
        <v>30</v>
      </c>
      <c r="R5" s="187"/>
      <c r="S5" s="180" t="s">
        <v>31</v>
      </c>
      <c r="T5" s="181"/>
      <c r="U5" s="178"/>
      <c r="V5" s="179"/>
      <c r="W5" s="190"/>
      <c r="X5" s="193"/>
    </row>
    <row r="6" spans="1:24" s="46" customFormat="1" ht="15" customHeight="1" thickBot="1">
      <c r="A6" s="45"/>
      <c r="B6" s="171"/>
      <c r="C6" s="47"/>
      <c r="D6" s="48"/>
      <c r="E6" s="49" t="s">
        <v>32</v>
      </c>
      <c r="F6" s="50" t="s">
        <v>44</v>
      </c>
      <c r="G6" s="49" t="s">
        <v>32</v>
      </c>
      <c r="H6" s="119" t="s">
        <v>34</v>
      </c>
      <c r="I6" s="52" t="s">
        <v>32</v>
      </c>
      <c r="J6" s="119" t="s">
        <v>34</v>
      </c>
      <c r="K6" s="52" t="s">
        <v>32</v>
      </c>
      <c r="L6" s="119" t="s">
        <v>34</v>
      </c>
      <c r="M6" s="52" t="s">
        <v>32</v>
      </c>
      <c r="N6" s="119" t="s">
        <v>34</v>
      </c>
      <c r="O6" s="52" t="s">
        <v>32</v>
      </c>
      <c r="P6" s="119" t="s">
        <v>34</v>
      </c>
      <c r="Q6" s="52" t="s">
        <v>32</v>
      </c>
      <c r="R6" s="119" t="s">
        <v>34</v>
      </c>
      <c r="S6" s="52" t="s">
        <v>32</v>
      </c>
      <c r="T6" s="120" t="s">
        <v>34</v>
      </c>
      <c r="U6" s="52" t="s">
        <v>32</v>
      </c>
      <c r="V6" s="120" t="s">
        <v>34</v>
      </c>
      <c r="W6" s="54"/>
      <c r="X6" s="55"/>
    </row>
    <row r="7" spans="1:24" s="6" customFormat="1" ht="15" customHeight="1">
      <c r="A7" s="1" t="s">
        <v>1</v>
      </c>
      <c r="B7" s="166" t="s">
        <v>16</v>
      </c>
      <c r="C7" s="2"/>
      <c r="D7" s="3" t="s">
        <v>2</v>
      </c>
      <c r="E7" s="67">
        <v>134</v>
      </c>
      <c r="F7" s="121">
        <v>81.707317073170699</v>
      </c>
      <c r="G7" s="67">
        <v>0</v>
      </c>
      <c r="H7" s="122">
        <v>0</v>
      </c>
      <c r="I7" s="123" t="s">
        <v>40</v>
      </c>
      <c r="J7" s="122">
        <v>1.2195121951219501</v>
      </c>
      <c r="K7" s="123" t="s">
        <v>40</v>
      </c>
      <c r="L7" s="122">
        <v>1.2195121951219501</v>
      </c>
      <c r="M7" s="123">
        <v>43</v>
      </c>
      <c r="N7" s="122">
        <v>26.219512195122</v>
      </c>
      <c r="O7" s="124">
        <v>83</v>
      </c>
      <c r="P7" s="122">
        <v>50.609756097560997</v>
      </c>
      <c r="Q7" s="124">
        <v>0</v>
      </c>
      <c r="R7" s="122">
        <v>0</v>
      </c>
      <c r="S7" s="125">
        <v>4</v>
      </c>
      <c r="T7" s="121">
        <v>2.4390243902439002</v>
      </c>
      <c r="U7" s="112" t="s">
        <v>40</v>
      </c>
      <c r="V7" s="126">
        <v>1.2195121951219501</v>
      </c>
      <c r="W7" s="127">
        <v>1984</v>
      </c>
      <c r="X7" s="128">
        <v>100</v>
      </c>
    </row>
    <row r="8" spans="1:24" s="6" customFormat="1" ht="15" customHeight="1">
      <c r="A8" s="1" t="s">
        <v>1</v>
      </c>
      <c r="B8" s="167" t="s">
        <v>16</v>
      </c>
      <c r="C8" s="7" t="s">
        <v>3</v>
      </c>
      <c r="D8" s="8" t="s">
        <v>4</v>
      </c>
      <c r="E8" s="69">
        <v>30</v>
      </c>
      <c r="F8" s="68">
        <v>18.292682926829301</v>
      </c>
      <c r="G8" s="69">
        <v>0</v>
      </c>
      <c r="H8" s="70">
        <v>0</v>
      </c>
      <c r="I8" s="98" t="s">
        <v>40</v>
      </c>
      <c r="J8" s="70">
        <v>1.2195121951219501</v>
      </c>
      <c r="K8" s="98">
        <v>0</v>
      </c>
      <c r="L8" s="70">
        <v>0</v>
      </c>
      <c r="M8" s="71">
        <v>13</v>
      </c>
      <c r="N8" s="70">
        <v>7.9268292682926802</v>
      </c>
      <c r="O8" s="71">
        <v>15</v>
      </c>
      <c r="P8" s="70">
        <v>9.1463414634146307</v>
      </c>
      <c r="Q8" s="71">
        <v>0</v>
      </c>
      <c r="R8" s="70">
        <v>0</v>
      </c>
      <c r="S8" s="72">
        <v>0</v>
      </c>
      <c r="T8" s="68">
        <v>0</v>
      </c>
      <c r="U8" s="107" t="s">
        <v>40</v>
      </c>
      <c r="V8" s="73">
        <v>1.2195121951219501</v>
      </c>
      <c r="W8" s="129">
        <v>1984</v>
      </c>
      <c r="X8" s="130">
        <v>100</v>
      </c>
    </row>
    <row r="9" spans="1:24" s="6" customFormat="1" ht="15" customHeight="1">
      <c r="A9" s="1" t="s">
        <v>1</v>
      </c>
      <c r="B9" s="167" t="s">
        <v>16</v>
      </c>
      <c r="C9" s="9"/>
      <c r="D9" s="10" t="s">
        <v>5</v>
      </c>
      <c r="E9" s="74">
        <v>164</v>
      </c>
      <c r="F9" s="75">
        <v>100</v>
      </c>
      <c r="G9" s="74">
        <v>0</v>
      </c>
      <c r="H9" s="76">
        <v>0</v>
      </c>
      <c r="I9" s="77">
        <v>4</v>
      </c>
      <c r="J9" s="76">
        <v>2.4390243902439002</v>
      </c>
      <c r="K9" s="100" t="s">
        <v>40</v>
      </c>
      <c r="L9" s="76">
        <v>1.2195121951219501</v>
      </c>
      <c r="M9" s="100">
        <v>56</v>
      </c>
      <c r="N9" s="76">
        <v>34.146341463414601</v>
      </c>
      <c r="O9" s="77">
        <v>98</v>
      </c>
      <c r="P9" s="76">
        <v>59.756097560975597</v>
      </c>
      <c r="Q9" s="77">
        <v>0</v>
      </c>
      <c r="R9" s="76">
        <v>0</v>
      </c>
      <c r="S9" s="78">
        <v>4</v>
      </c>
      <c r="T9" s="75">
        <v>2.4390243902439002</v>
      </c>
      <c r="U9" s="108">
        <v>4</v>
      </c>
      <c r="V9" s="79">
        <v>2.4390243902439002</v>
      </c>
      <c r="W9" s="131">
        <v>1984</v>
      </c>
      <c r="X9" s="132">
        <v>100</v>
      </c>
    </row>
    <row r="10" spans="1:24" s="6" customFormat="1" ht="15" customHeight="1">
      <c r="A10" s="1" t="s">
        <v>1</v>
      </c>
      <c r="B10" s="167" t="s">
        <v>16</v>
      </c>
      <c r="C10" s="13"/>
      <c r="D10" s="14" t="s">
        <v>2</v>
      </c>
      <c r="E10" s="80">
        <v>39386</v>
      </c>
      <c r="F10" s="81">
        <v>65.455693678122699</v>
      </c>
      <c r="G10" s="80">
        <v>127</v>
      </c>
      <c r="H10" s="82">
        <v>0.21106162334640699</v>
      </c>
      <c r="I10" s="83">
        <v>593</v>
      </c>
      <c r="J10" s="82">
        <v>0.98550820979857701</v>
      </c>
      <c r="K10" s="83">
        <v>3289</v>
      </c>
      <c r="L10" s="82">
        <v>5.4659974739081303</v>
      </c>
      <c r="M10" s="83">
        <v>14943</v>
      </c>
      <c r="N10" s="82">
        <v>24.833809745396501</v>
      </c>
      <c r="O10" s="83">
        <v>19156</v>
      </c>
      <c r="P10" s="82">
        <v>31.835405171840701</v>
      </c>
      <c r="Q10" s="83">
        <v>39</v>
      </c>
      <c r="R10" s="82">
        <v>6.48141992953533E-2</v>
      </c>
      <c r="S10" s="84">
        <v>1239</v>
      </c>
      <c r="T10" s="81">
        <v>2.0590972545369901</v>
      </c>
      <c r="U10" s="80">
        <v>1585</v>
      </c>
      <c r="V10" s="85">
        <v>2.6341155354649999</v>
      </c>
      <c r="W10" s="133">
        <v>1984</v>
      </c>
      <c r="X10" s="134">
        <v>100</v>
      </c>
    </row>
    <row r="11" spans="1:24" s="6" customFormat="1" ht="15" customHeight="1">
      <c r="A11" s="1" t="s">
        <v>1</v>
      </c>
      <c r="B11" s="167" t="s">
        <v>16</v>
      </c>
      <c r="C11" s="13" t="s">
        <v>6</v>
      </c>
      <c r="D11" s="17" t="s">
        <v>4</v>
      </c>
      <c r="E11" s="80">
        <v>20786</v>
      </c>
      <c r="F11" s="81">
        <v>34.544306321877301</v>
      </c>
      <c r="G11" s="80">
        <v>60</v>
      </c>
      <c r="H11" s="82">
        <v>9.9714152762081995E-2</v>
      </c>
      <c r="I11" s="83">
        <v>238</v>
      </c>
      <c r="J11" s="82">
        <v>0.395532805956259</v>
      </c>
      <c r="K11" s="83">
        <v>1610</v>
      </c>
      <c r="L11" s="82">
        <v>2.6756630991158699</v>
      </c>
      <c r="M11" s="83">
        <v>9130</v>
      </c>
      <c r="N11" s="82">
        <v>15.1731702452968</v>
      </c>
      <c r="O11" s="83">
        <v>9010</v>
      </c>
      <c r="P11" s="82">
        <v>14.973741939772699</v>
      </c>
      <c r="Q11" s="83">
        <v>14</v>
      </c>
      <c r="R11" s="82">
        <v>2.3266635644485799E-2</v>
      </c>
      <c r="S11" s="84">
        <v>724</v>
      </c>
      <c r="T11" s="81">
        <v>1.2032174433291201</v>
      </c>
      <c r="U11" s="80">
        <v>620</v>
      </c>
      <c r="V11" s="85">
        <v>1.03037957854151</v>
      </c>
      <c r="W11" s="133">
        <v>1984</v>
      </c>
      <c r="X11" s="134">
        <v>100</v>
      </c>
    </row>
    <row r="12" spans="1:24" s="6" customFormat="1" ht="15" customHeight="1">
      <c r="A12" s="1" t="s">
        <v>1</v>
      </c>
      <c r="B12" s="167" t="s">
        <v>16</v>
      </c>
      <c r="C12" s="18"/>
      <c r="D12" s="19" t="s">
        <v>5</v>
      </c>
      <c r="E12" s="86">
        <v>60172</v>
      </c>
      <c r="F12" s="87">
        <v>100</v>
      </c>
      <c r="G12" s="86">
        <v>187</v>
      </c>
      <c r="H12" s="88">
        <v>0.310775776108489</v>
      </c>
      <c r="I12" s="89">
        <v>831</v>
      </c>
      <c r="J12" s="88">
        <v>1.3810410157548401</v>
      </c>
      <c r="K12" s="89">
        <v>4899</v>
      </c>
      <c r="L12" s="88">
        <v>8.1416605730239997</v>
      </c>
      <c r="M12" s="89">
        <v>24073</v>
      </c>
      <c r="N12" s="88">
        <v>40.006979990693303</v>
      </c>
      <c r="O12" s="89">
        <v>28166</v>
      </c>
      <c r="P12" s="88">
        <v>46.809147111613399</v>
      </c>
      <c r="Q12" s="89">
        <v>53</v>
      </c>
      <c r="R12" s="88">
        <v>8.8080834939839106E-2</v>
      </c>
      <c r="S12" s="90">
        <v>1963</v>
      </c>
      <c r="T12" s="87">
        <v>3.2623146978661199</v>
      </c>
      <c r="U12" s="86">
        <v>2205</v>
      </c>
      <c r="V12" s="91">
        <v>3.6644951140065101</v>
      </c>
      <c r="W12" s="135">
        <v>1984</v>
      </c>
      <c r="X12" s="136">
        <v>100</v>
      </c>
    </row>
    <row r="13" spans="1:24" s="6" customFormat="1" ht="15" customHeight="1">
      <c r="A13" s="1" t="s">
        <v>1</v>
      </c>
      <c r="B13" s="167" t="s">
        <v>16</v>
      </c>
      <c r="C13" s="7"/>
      <c r="D13" s="8" t="s">
        <v>2</v>
      </c>
      <c r="E13" s="69">
        <v>25579</v>
      </c>
      <c r="F13" s="68">
        <v>65.7980707395498</v>
      </c>
      <c r="G13" s="69">
        <v>94</v>
      </c>
      <c r="H13" s="70">
        <v>0.24180064308681701</v>
      </c>
      <c r="I13" s="71">
        <v>390</v>
      </c>
      <c r="J13" s="70">
        <v>1.0032154340835999</v>
      </c>
      <c r="K13" s="71">
        <v>2233</v>
      </c>
      <c r="L13" s="70">
        <v>5.7440514469453401</v>
      </c>
      <c r="M13" s="71">
        <v>11250</v>
      </c>
      <c r="N13" s="70">
        <v>28.938906752411601</v>
      </c>
      <c r="O13" s="71">
        <v>10640</v>
      </c>
      <c r="P13" s="70">
        <v>27.369774919614098</v>
      </c>
      <c r="Q13" s="71">
        <v>27</v>
      </c>
      <c r="R13" s="70">
        <v>6.9453376205787801E-2</v>
      </c>
      <c r="S13" s="72">
        <v>945</v>
      </c>
      <c r="T13" s="68">
        <v>2.4308681672025698</v>
      </c>
      <c r="U13" s="69">
        <v>1096</v>
      </c>
      <c r="V13" s="73">
        <v>2.81929260450161</v>
      </c>
      <c r="W13" s="129">
        <v>1984</v>
      </c>
      <c r="X13" s="130">
        <v>100</v>
      </c>
    </row>
    <row r="14" spans="1:24" s="6" customFormat="1" ht="15" customHeight="1">
      <c r="A14" s="1" t="s">
        <v>1</v>
      </c>
      <c r="B14" s="167" t="s">
        <v>16</v>
      </c>
      <c r="C14" s="7" t="s">
        <v>7</v>
      </c>
      <c r="D14" s="22" t="s">
        <v>4</v>
      </c>
      <c r="E14" s="69">
        <v>13296</v>
      </c>
      <c r="F14" s="68">
        <v>34.2019292604502</v>
      </c>
      <c r="G14" s="69">
        <v>33</v>
      </c>
      <c r="H14" s="70">
        <v>8.4887459807074003E-2</v>
      </c>
      <c r="I14" s="71">
        <v>107</v>
      </c>
      <c r="J14" s="70">
        <v>0.27524115755626999</v>
      </c>
      <c r="K14" s="71">
        <v>1094</v>
      </c>
      <c r="L14" s="70">
        <v>2.8141479099678501</v>
      </c>
      <c r="M14" s="71">
        <v>7179</v>
      </c>
      <c r="N14" s="70">
        <v>18.4668810289389</v>
      </c>
      <c r="O14" s="71">
        <v>4374</v>
      </c>
      <c r="P14" s="70">
        <v>11.2514469453376</v>
      </c>
      <c r="Q14" s="71">
        <v>11</v>
      </c>
      <c r="R14" s="70">
        <v>2.8295819935691299E-2</v>
      </c>
      <c r="S14" s="72">
        <v>498</v>
      </c>
      <c r="T14" s="68">
        <v>1.28102893890675</v>
      </c>
      <c r="U14" s="69">
        <v>419</v>
      </c>
      <c r="V14" s="73">
        <v>1.0778135048231501</v>
      </c>
      <c r="W14" s="129">
        <v>1984</v>
      </c>
      <c r="X14" s="130">
        <v>100</v>
      </c>
    </row>
    <row r="15" spans="1:24" s="6" customFormat="1" ht="15" customHeight="1">
      <c r="A15" s="1" t="s">
        <v>1</v>
      </c>
      <c r="B15" s="167" t="s">
        <v>16</v>
      </c>
      <c r="C15" s="9"/>
      <c r="D15" s="10" t="s">
        <v>5</v>
      </c>
      <c r="E15" s="74">
        <v>38875</v>
      </c>
      <c r="F15" s="75">
        <v>100</v>
      </c>
      <c r="G15" s="74">
        <v>127</v>
      </c>
      <c r="H15" s="76">
        <v>0.326688102893891</v>
      </c>
      <c r="I15" s="77">
        <v>497</v>
      </c>
      <c r="J15" s="76">
        <v>1.27845659163987</v>
      </c>
      <c r="K15" s="77">
        <v>3327</v>
      </c>
      <c r="L15" s="76">
        <v>8.55819935691318</v>
      </c>
      <c r="M15" s="77">
        <v>18429</v>
      </c>
      <c r="N15" s="76">
        <v>47.405787781350497</v>
      </c>
      <c r="O15" s="77">
        <v>15014</v>
      </c>
      <c r="P15" s="76">
        <v>38.621221864951799</v>
      </c>
      <c r="Q15" s="77">
        <v>38</v>
      </c>
      <c r="R15" s="76">
        <v>9.7749196141479103E-2</v>
      </c>
      <c r="S15" s="78">
        <v>1443</v>
      </c>
      <c r="T15" s="75">
        <v>3.71189710610932</v>
      </c>
      <c r="U15" s="74">
        <v>1515</v>
      </c>
      <c r="V15" s="79">
        <v>3.8971061093247599</v>
      </c>
      <c r="W15" s="131">
        <v>1984</v>
      </c>
      <c r="X15" s="132">
        <v>100</v>
      </c>
    </row>
    <row r="16" spans="1:24" s="6" customFormat="1" ht="15" customHeight="1">
      <c r="A16" s="1" t="s">
        <v>1</v>
      </c>
      <c r="B16" s="167" t="s">
        <v>16</v>
      </c>
      <c r="C16" s="13"/>
      <c r="D16" s="14" t="s">
        <v>2</v>
      </c>
      <c r="E16" s="80">
        <v>18469</v>
      </c>
      <c r="F16" s="81">
        <v>69.552609776304905</v>
      </c>
      <c r="G16" s="80">
        <v>61</v>
      </c>
      <c r="H16" s="82">
        <v>0.22972056940573901</v>
      </c>
      <c r="I16" s="83">
        <v>150</v>
      </c>
      <c r="J16" s="82">
        <v>0.56488664607968697</v>
      </c>
      <c r="K16" s="83">
        <v>1382</v>
      </c>
      <c r="L16" s="82">
        <v>5.2044889658808504</v>
      </c>
      <c r="M16" s="83">
        <v>9933</v>
      </c>
      <c r="N16" s="82">
        <v>37.4067937033969</v>
      </c>
      <c r="O16" s="83">
        <v>6319</v>
      </c>
      <c r="P16" s="82">
        <v>23.796791443850299</v>
      </c>
      <c r="Q16" s="83">
        <v>17</v>
      </c>
      <c r="R16" s="82">
        <v>6.4020486555697795E-2</v>
      </c>
      <c r="S16" s="84">
        <v>607</v>
      </c>
      <c r="T16" s="81">
        <v>2.2859079611358002</v>
      </c>
      <c r="U16" s="80">
        <v>617</v>
      </c>
      <c r="V16" s="85">
        <v>2.3235670708744398</v>
      </c>
      <c r="W16" s="133">
        <v>1984</v>
      </c>
      <c r="X16" s="134">
        <v>100</v>
      </c>
    </row>
    <row r="17" spans="1:24" s="6" customFormat="1" ht="15" customHeight="1">
      <c r="A17" s="1" t="s">
        <v>1</v>
      </c>
      <c r="B17" s="167" t="s">
        <v>16</v>
      </c>
      <c r="C17" s="13" t="s">
        <v>8</v>
      </c>
      <c r="D17" s="17" t="s">
        <v>4</v>
      </c>
      <c r="E17" s="80">
        <v>8085</v>
      </c>
      <c r="F17" s="81">
        <v>30.447390223695098</v>
      </c>
      <c r="G17" s="80">
        <v>20</v>
      </c>
      <c r="H17" s="82">
        <v>7.5318219477291601E-2</v>
      </c>
      <c r="I17" s="83">
        <v>30</v>
      </c>
      <c r="J17" s="82">
        <v>0.11297732921593701</v>
      </c>
      <c r="K17" s="83">
        <v>493</v>
      </c>
      <c r="L17" s="82">
        <v>1.8565941101152399</v>
      </c>
      <c r="M17" s="83">
        <v>4900</v>
      </c>
      <c r="N17" s="82">
        <v>18.4529637719364</v>
      </c>
      <c r="O17" s="83">
        <v>2371</v>
      </c>
      <c r="P17" s="82">
        <v>8.9289749190329104</v>
      </c>
      <c r="Q17" s="103" t="s">
        <v>40</v>
      </c>
      <c r="R17" s="82">
        <v>7.5318219477291601E-3</v>
      </c>
      <c r="S17" s="84">
        <v>269</v>
      </c>
      <c r="T17" s="81">
        <v>1.0130300519695701</v>
      </c>
      <c r="U17" s="80">
        <v>144</v>
      </c>
      <c r="V17" s="85">
        <v>0.54229118023649903</v>
      </c>
      <c r="W17" s="133">
        <v>1984</v>
      </c>
      <c r="X17" s="134">
        <v>100</v>
      </c>
    </row>
    <row r="18" spans="1:24" s="6" customFormat="1" ht="15" customHeight="1">
      <c r="A18" s="1" t="s">
        <v>1</v>
      </c>
      <c r="B18" s="167" t="s">
        <v>16</v>
      </c>
      <c r="C18" s="18"/>
      <c r="D18" s="19" t="s">
        <v>5</v>
      </c>
      <c r="E18" s="86">
        <v>26554</v>
      </c>
      <c r="F18" s="87">
        <v>100</v>
      </c>
      <c r="G18" s="86">
        <v>81</v>
      </c>
      <c r="H18" s="88">
        <v>0.30503878888303099</v>
      </c>
      <c r="I18" s="89">
        <v>180</v>
      </c>
      <c r="J18" s="88">
        <v>0.67786397529562403</v>
      </c>
      <c r="K18" s="89">
        <v>1875</v>
      </c>
      <c r="L18" s="88">
        <v>7.0610830759960796</v>
      </c>
      <c r="M18" s="89">
        <v>14833</v>
      </c>
      <c r="N18" s="88">
        <v>55.859757475333303</v>
      </c>
      <c r="O18" s="89">
        <v>8690</v>
      </c>
      <c r="P18" s="88">
        <v>32.725766362883199</v>
      </c>
      <c r="Q18" s="89">
        <v>19</v>
      </c>
      <c r="R18" s="88">
        <v>7.1552308503427003E-2</v>
      </c>
      <c r="S18" s="90">
        <v>876</v>
      </c>
      <c r="T18" s="87">
        <v>3.2989380131053698</v>
      </c>
      <c r="U18" s="86">
        <v>761</v>
      </c>
      <c r="V18" s="91">
        <v>2.8658582511109398</v>
      </c>
      <c r="W18" s="135">
        <v>1984</v>
      </c>
      <c r="X18" s="136">
        <v>100</v>
      </c>
    </row>
    <row r="19" spans="1:24" s="6" customFormat="1" ht="15" customHeight="1">
      <c r="A19" s="1" t="s">
        <v>1</v>
      </c>
      <c r="B19" s="167" t="s">
        <v>16</v>
      </c>
      <c r="C19" s="7"/>
      <c r="D19" s="8" t="s">
        <v>2</v>
      </c>
      <c r="E19" s="69">
        <v>44029</v>
      </c>
      <c r="F19" s="68">
        <v>67.320571236353601</v>
      </c>
      <c r="G19" s="69">
        <v>155</v>
      </c>
      <c r="H19" s="70">
        <v>0.23699581052567201</v>
      </c>
      <c r="I19" s="71">
        <v>543</v>
      </c>
      <c r="J19" s="70">
        <v>0.83024983945445097</v>
      </c>
      <c r="K19" s="71">
        <v>3617</v>
      </c>
      <c r="L19" s="70">
        <v>5.5304119140087504</v>
      </c>
      <c r="M19" s="71">
        <v>21175</v>
      </c>
      <c r="N19" s="70">
        <v>32.376685728265201</v>
      </c>
      <c r="O19" s="71">
        <v>16946</v>
      </c>
      <c r="P19" s="70">
        <v>25.9105226139873</v>
      </c>
      <c r="Q19" s="71">
        <v>45</v>
      </c>
      <c r="R19" s="70">
        <v>6.8805235313904797E-2</v>
      </c>
      <c r="S19" s="72">
        <v>1548</v>
      </c>
      <c r="T19" s="68">
        <v>2.3669000947983201</v>
      </c>
      <c r="U19" s="69">
        <v>1710</v>
      </c>
      <c r="V19" s="73">
        <v>2.6145989419283802</v>
      </c>
      <c r="W19" s="129">
        <v>1984</v>
      </c>
      <c r="X19" s="130">
        <v>100</v>
      </c>
    </row>
    <row r="20" spans="1:24" s="6" customFormat="1" ht="15" customHeight="1">
      <c r="A20" s="1" t="s">
        <v>1</v>
      </c>
      <c r="B20" s="167" t="s">
        <v>16</v>
      </c>
      <c r="C20" s="7" t="s">
        <v>9</v>
      </c>
      <c r="D20" s="22" t="s">
        <v>4</v>
      </c>
      <c r="E20" s="69">
        <v>21373</v>
      </c>
      <c r="F20" s="68">
        <v>32.679428763646399</v>
      </c>
      <c r="G20" s="69">
        <v>53</v>
      </c>
      <c r="H20" s="70">
        <v>8.1037277147487805E-2</v>
      </c>
      <c r="I20" s="71">
        <v>138</v>
      </c>
      <c r="J20" s="70">
        <v>0.211002721629308</v>
      </c>
      <c r="K20" s="71">
        <v>1586</v>
      </c>
      <c r="L20" s="70">
        <v>2.4250022935078399</v>
      </c>
      <c r="M20" s="71">
        <v>12063</v>
      </c>
      <c r="N20" s="70">
        <v>18.444390079814099</v>
      </c>
      <c r="O20" s="71">
        <v>6751</v>
      </c>
      <c r="P20" s="70">
        <v>10.322314302314901</v>
      </c>
      <c r="Q20" s="71">
        <v>14</v>
      </c>
      <c r="R20" s="70">
        <v>2.1406073208770401E-2</v>
      </c>
      <c r="S20" s="72">
        <v>768</v>
      </c>
      <c r="T20" s="68">
        <v>1.17427601602397</v>
      </c>
      <c r="U20" s="69">
        <v>563</v>
      </c>
      <c r="V20" s="73">
        <v>0.86082994403840896</v>
      </c>
      <c r="W20" s="129">
        <v>1984</v>
      </c>
      <c r="X20" s="130">
        <v>100</v>
      </c>
    </row>
    <row r="21" spans="1:24" s="6" customFormat="1" ht="15" customHeight="1">
      <c r="A21" s="1" t="s">
        <v>1</v>
      </c>
      <c r="B21" s="167" t="s">
        <v>16</v>
      </c>
      <c r="C21" s="9"/>
      <c r="D21" s="10" t="s">
        <v>5</v>
      </c>
      <c r="E21" s="74">
        <v>65402</v>
      </c>
      <c r="F21" s="75">
        <v>100</v>
      </c>
      <c r="G21" s="74">
        <v>208</v>
      </c>
      <c r="H21" s="76">
        <v>0.31803308767316002</v>
      </c>
      <c r="I21" s="77">
        <v>681</v>
      </c>
      <c r="J21" s="76">
        <v>1.04125256108376</v>
      </c>
      <c r="K21" s="77">
        <v>5203</v>
      </c>
      <c r="L21" s="76">
        <v>7.9554142075165899</v>
      </c>
      <c r="M21" s="77">
        <v>33238</v>
      </c>
      <c r="N21" s="76">
        <v>50.8210758080793</v>
      </c>
      <c r="O21" s="77">
        <v>23697</v>
      </c>
      <c r="P21" s="76">
        <v>36.232836916302297</v>
      </c>
      <c r="Q21" s="77">
        <v>59</v>
      </c>
      <c r="R21" s="76">
        <v>9.0211308522675102E-2</v>
      </c>
      <c r="S21" s="78">
        <v>2316</v>
      </c>
      <c r="T21" s="75">
        <v>3.5411761108222999</v>
      </c>
      <c r="U21" s="74">
        <v>2273</v>
      </c>
      <c r="V21" s="79">
        <v>3.4754288859667901</v>
      </c>
      <c r="W21" s="131">
        <v>1984</v>
      </c>
      <c r="X21" s="132">
        <v>100</v>
      </c>
    </row>
    <row r="22" spans="1:24" s="6" customFormat="1" ht="15" customHeight="1">
      <c r="A22" s="1" t="s">
        <v>1</v>
      </c>
      <c r="B22" s="167" t="s">
        <v>16</v>
      </c>
      <c r="C22" s="13"/>
      <c r="D22" s="14" t="s">
        <v>2</v>
      </c>
      <c r="E22" s="80">
        <v>644</v>
      </c>
      <c r="F22" s="81">
        <v>81.933842239185793</v>
      </c>
      <c r="G22" s="102" t="s">
        <v>40</v>
      </c>
      <c r="H22" s="82">
        <v>0.25445292620865101</v>
      </c>
      <c r="I22" s="103">
        <v>30</v>
      </c>
      <c r="J22" s="82">
        <v>3.8167938931297698</v>
      </c>
      <c r="K22" s="83">
        <v>107</v>
      </c>
      <c r="L22" s="82">
        <v>13.6132315521628</v>
      </c>
      <c r="M22" s="83">
        <v>235</v>
      </c>
      <c r="N22" s="82">
        <v>29.898218829516502</v>
      </c>
      <c r="O22" s="83">
        <v>247</v>
      </c>
      <c r="P22" s="82">
        <v>31.424936386768401</v>
      </c>
      <c r="Q22" s="103">
        <v>0</v>
      </c>
      <c r="R22" s="82">
        <v>0</v>
      </c>
      <c r="S22" s="105">
        <v>23</v>
      </c>
      <c r="T22" s="81">
        <v>2.9262086513994898</v>
      </c>
      <c r="U22" s="102">
        <v>54</v>
      </c>
      <c r="V22" s="85">
        <v>6.8702290076335899</v>
      </c>
      <c r="W22" s="133">
        <v>1984</v>
      </c>
      <c r="X22" s="134">
        <v>100</v>
      </c>
    </row>
    <row r="23" spans="1:24" s="6" customFormat="1" ht="15" customHeight="1">
      <c r="A23" s="1" t="s">
        <v>1</v>
      </c>
      <c r="B23" s="167" t="s">
        <v>16</v>
      </c>
      <c r="C23" s="13" t="s">
        <v>10</v>
      </c>
      <c r="D23" s="17" t="s">
        <v>4</v>
      </c>
      <c r="E23" s="80">
        <v>142</v>
      </c>
      <c r="F23" s="81">
        <v>18.0661577608142</v>
      </c>
      <c r="G23" s="80">
        <v>0</v>
      </c>
      <c r="H23" s="82">
        <v>0</v>
      </c>
      <c r="I23" s="103">
        <v>5</v>
      </c>
      <c r="J23" s="82">
        <v>0.63613231552162897</v>
      </c>
      <c r="K23" s="83">
        <v>28</v>
      </c>
      <c r="L23" s="82">
        <v>3.5623409669211199</v>
      </c>
      <c r="M23" s="103">
        <v>40</v>
      </c>
      <c r="N23" s="82">
        <v>5.08905852417303</v>
      </c>
      <c r="O23" s="103">
        <v>62</v>
      </c>
      <c r="P23" s="82">
        <v>7.8880407124681904</v>
      </c>
      <c r="Q23" s="103" t="s">
        <v>40</v>
      </c>
      <c r="R23" s="82">
        <v>0.25445292620865101</v>
      </c>
      <c r="S23" s="105">
        <v>5</v>
      </c>
      <c r="T23" s="81">
        <v>0.63613231552162897</v>
      </c>
      <c r="U23" s="102">
        <v>11</v>
      </c>
      <c r="V23" s="85">
        <v>1.39949109414758</v>
      </c>
      <c r="W23" s="133">
        <v>1984</v>
      </c>
      <c r="X23" s="134">
        <v>100</v>
      </c>
    </row>
    <row r="24" spans="1:24" s="6" customFormat="1" ht="15" customHeight="1">
      <c r="A24" s="1" t="s">
        <v>1</v>
      </c>
      <c r="B24" s="167" t="s">
        <v>16</v>
      </c>
      <c r="C24" s="18"/>
      <c r="D24" s="19" t="s">
        <v>5</v>
      </c>
      <c r="E24" s="86">
        <v>786</v>
      </c>
      <c r="F24" s="87">
        <v>100</v>
      </c>
      <c r="G24" s="109" t="s">
        <v>40</v>
      </c>
      <c r="H24" s="88">
        <v>0.25445292620865101</v>
      </c>
      <c r="I24" s="89">
        <v>35</v>
      </c>
      <c r="J24" s="88">
        <v>4.4529262086513999</v>
      </c>
      <c r="K24" s="89">
        <v>135</v>
      </c>
      <c r="L24" s="88">
        <v>17.175572519084</v>
      </c>
      <c r="M24" s="89">
        <v>275</v>
      </c>
      <c r="N24" s="88">
        <v>34.987277353689599</v>
      </c>
      <c r="O24" s="89">
        <v>309</v>
      </c>
      <c r="P24" s="88">
        <v>39.312977099236598</v>
      </c>
      <c r="Q24" s="104" t="s">
        <v>40</v>
      </c>
      <c r="R24" s="88">
        <v>0.25445292620865101</v>
      </c>
      <c r="S24" s="90">
        <v>28</v>
      </c>
      <c r="T24" s="87">
        <v>3.5623409669211199</v>
      </c>
      <c r="U24" s="86">
        <v>65</v>
      </c>
      <c r="V24" s="91">
        <v>8.2697201017811697</v>
      </c>
      <c r="W24" s="135">
        <v>1984</v>
      </c>
      <c r="X24" s="136">
        <v>100</v>
      </c>
    </row>
    <row r="25" spans="1:24" s="6" customFormat="1" ht="15" customHeight="1">
      <c r="A25" s="1" t="s">
        <v>1</v>
      </c>
      <c r="B25" s="167" t="s">
        <v>16</v>
      </c>
      <c r="C25" s="7"/>
      <c r="D25" s="8" t="s">
        <v>2</v>
      </c>
      <c r="E25" s="69">
        <v>236</v>
      </c>
      <c r="F25" s="68">
        <v>85.198555956678703</v>
      </c>
      <c r="G25" s="69">
        <v>0</v>
      </c>
      <c r="H25" s="70">
        <v>0</v>
      </c>
      <c r="I25" s="98" t="s">
        <v>40</v>
      </c>
      <c r="J25" s="70">
        <v>0.72202166064981999</v>
      </c>
      <c r="K25" s="98">
        <v>18</v>
      </c>
      <c r="L25" s="70">
        <v>6.4981949458483799</v>
      </c>
      <c r="M25" s="98">
        <v>111</v>
      </c>
      <c r="N25" s="70">
        <v>40.072202166064997</v>
      </c>
      <c r="O25" s="71">
        <v>101</v>
      </c>
      <c r="P25" s="70">
        <v>36.462093862815898</v>
      </c>
      <c r="Q25" s="71">
        <v>0</v>
      </c>
      <c r="R25" s="70">
        <v>0</v>
      </c>
      <c r="S25" s="72">
        <v>4</v>
      </c>
      <c r="T25" s="68">
        <v>1.44404332129964</v>
      </c>
      <c r="U25" s="107">
        <v>9</v>
      </c>
      <c r="V25" s="73">
        <v>3.2490974729241899</v>
      </c>
      <c r="W25" s="129">
        <v>1984</v>
      </c>
      <c r="X25" s="130">
        <v>100</v>
      </c>
    </row>
    <row r="26" spans="1:24" s="6" customFormat="1" ht="15" customHeight="1">
      <c r="A26" s="1" t="s">
        <v>1</v>
      </c>
      <c r="B26" s="167" t="s">
        <v>16</v>
      </c>
      <c r="C26" s="7" t="s">
        <v>11</v>
      </c>
      <c r="D26" s="22" t="s">
        <v>4</v>
      </c>
      <c r="E26" s="69">
        <v>41</v>
      </c>
      <c r="F26" s="68">
        <v>14.8014440433213</v>
      </c>
      <c r="G26" s="107">
        <v>0</v>
      </c>
      <c r="H26" s="70">
        <v>0</v>
      </c>
      <c r="I26" s="71">
        <v>0</v>
      </c>
      <c r="J26" s="70">
        <v>0</v>
      </c>
      <c r="K26" s="98" t="s">
        <v>40</v>
      </c>
      <c r="L26" s="70">
        <v>0.72202166064981999</v>
      </c>
      <c r="M26" s="98">
        <v>18</v>
      </c>
      <c r="N26" s="70">
        <v>6.4981949458483799</v>
      </c>
      <c r="O26" s="98">
        <v>19</v>
      </c>
      <c r="P26" s="70">
        <v>6.8592057761732903</v>
      </c>
      <c r="Q26" s="71">
        <v>0</v>
      </c>
      <c r="R26" s="70">
        <v>0</v>
      </c>
      <c r="S26" s="99" t="s">
        <v>40</v>
      </c>
      <c r="T26" s="68">
        <v>0.72202166064981999</v>
      </c>
      <c r="U26" s="107">
        <v>0</v>
      </c>
      <c r="V26" s="73">
        <v>0</v>
      </c>
      <c r="W26" s="129">
        <v>1984</v>
      </c>
      <c r="X26" s="130">
        <v>100</v>
      </c>
    </row>
    <row r="27" spans="1:24" s="6" customFormat="1" ht="15" customHeight="1">
      <c r="A27" s="1" t="s">
        <v>1</v>
      </c>
      <c r="B27" s="167" t="s">
        <v>16</v>
      </c>
      <c r="C27" s="9"/>
      <c r="D27" s="10" t="s">
        <v>5</v>
      </c>
      <c r="E27" s="74">
        <v>277</v>
      </c>
      <c r="F27" s="75">
        <v>100</v>
      </c>
      <c r="G27" s="74">
        <v>0</v>
      </c>
      <c r="H27" s="76">
        <v>0</v>
      </c>
      <c r="I27" s="100" t="s">
        <v>40</v>
      </c>
      <c r="J27" s="76">
        <v>0.72202166064981999</v>
      </c>
      <c r="K27" s="77">
        <v>20</v>
      </c>
      <c r="L27" s="76">
        <v>7.2202166064981901</v>
      </c>
      <c r="M27" s="77">
        <v>129</v>
      </c>
      <c r="N27" s="76">
        <v>46.570397111913401</v>
      </c>
      <c r="O27" s="77">
        <v>120</v>
      </c>
      <c r="P27" s="76">
        <v>43.321299638989203</v>
      </c>
      <c r="Q27" s="77">
        <v>0</v>
      </c>
      <c r="R27" s="76">
        <v>0</v>
      </c>
      <c r="S27" s="78">
        <v>6</v>
      </c>
      <c r="T27" s="75">
        <v>2.16606498194946</v>
      </c>
      <c r="U27" s="74">
        <v>9</v>
      </c>
      <c r="V27" s="79">
        <v>3.2490974729241899</v>
      </c>
      <c r="W27" s="131">
        <v>1984</v>
      </c>
      <c r="X27" s="132">
        <v>100</v>
      </c>
    </row>
    <row r="28" spans="1:24" s="6" customFormat="1" ht="15" customHeight="1">
      <c r="A28" s="1" t="s">
        <v>1</v>
      </c>
      <c r="B28" s="167" t="s">
        <v>16</v>
      </c>
      <c r="C28" s="13"/>
      <c r="D28" s="14" t="s">
        <v>2</v>
      </c>
      <c r="E28" s="80">
        <v>879</v>
      </c>
      <c r="F28" s="81">
        <v>82.846371347785094</v>
      </c>
      <c r="G28" s="102" t="s">
        <v>40</v>
      </c>
      <c r="H28" s="82">
        <v>0.188501413760603</v>
      </c>
      <c r="I28" s="103">
        <v>31</v>
      </c>
      <c r="J28" s="82">
        <v>2.92177191328935</v>
      </c>
      <c r="K28" s="83">
        <v>126</v>
      </c>
      <c r="L28" s="82">
        <v>11.875589066918</v>
      </c>
      <c r="M28" s="83">
        <v>346</v>
      </c>
      <c r="N28" s="82">
        <v>32.610744580584402</v>
      </c>
      <c r="O28" s="83">
        <v>347</v>
      </c>
      <c r="P28" s="82">
        <v>32.704995287464698</v>
      </c>
      <c r="Q28" s="103">
        <v>0</v>
      </c>
      <c r="R28" s="82">
        <v>0</v>
      </c>
      <c r="S28" s="105">
        <v>27</v>
      </c>
      <c r="T28" s="81">
        <v>2.5447690857681402</v>
      </c>
      <c r="U28" s="80">
        <v>63</v>
      </c>
      <c r="V28" s="85">
        <v>5.9377945334589999</v>
      </c>
      <c r="W28" s="133">
        <v>1984</v>
      </c>
      <c r="X28" s="134">
        <v>100</v>
      </c>
    </row>
    <row r="29" spans="1:24" s="6" customFormat="1" ht="15" customHeight="1">
      <c r="A29" s="1" t="s">
        <v>1</v>
      </c>
      <c r="B29" s="167" t="s">
        <v>16</v>
      </c>
      <c r="C29" s="13" t="s">
        <v>12</v>
      </c>
      <c r="D29" s="17" t="s">
        <v>4</v>
      </c>
      <c r="E29" s="80">
        <v>182</v>
      </c>
      <c r="F29" s="81">
        <v>17.153628652214898</v>
      </c>
      <c r="G29" s="102">
        <v>0</v>
      </c>
      <c r="H29" s="82">
        <v>0</v>
      </c>
      <c r="I29" s="103">
        <v>5</v>
      </c>
      <c r="J29" s="82">
        <v>0.47125353440150802</v>
      </c>
      <c r="K29" s="103">
        <v>30</v>
      </c>
      <c r="L29" s="82">
        <v>2.8275212064090498</v>
      </c>
      <c r="M29" s="103">
        <v>59</v>
      </c>
      <c r="N29" s="82">
        <v>5.56079170593779</v>
      </c>
      <c r="O29" s="103">
        <v>80</v>
      </c>
      <c r="P29" s="82">
        <v>7.5400565504241301</v>
      </c>
      <c r="Q29" s="103" t="s">
        <v>40</v>
      </c>
      <c r="R29" s="82">
        <v>0.188501413760603</v>
      </c>
      <c r="S29" s="105">
        <v>6</v>
      </c>
      <c r="T29" s="81">
        <v>0.56550424128180998</v>
      </c>
      <c r="U29" s="102">
        <v>11</v>
      </c>
      <c r="V29" s="85">
        <v>1.0367577756833199</v>
      </c>
      <c r="W29" s="133">
        <v>1984</v>
      </c>
      <c r="X29" s="134">
        <v>100</v>
      </c>
    </row>
    <row r="30" spans="1:24" s="6" customFormat="1" ht="15" customHeight="1">
      <c r="A30" s="1" t="s">
        <v>1</v>
      </c>
      <c r="B30" s="167" t="s">
        <v>16</v>
      </c>
      <c r="C30" s="18"/>
      <c r="D30" s="19" t="s">
        <v>5</v>
      </c>
      <c r="E30" s="86">
        <v>1061</v>
      </c>
      <c r="F30" s="87">
        <v>100</v>
      </c>
      <c r="G30" s="109" t="s">
        <v>40</v>
      </c>
      <c r="H30" s="88">
        <v>0.188501413760603</v>
      </c>
      <c r="I30" s="89">
        <v>36</v>
      </c>
      <c r="J30" s="88">
        <v>3.3930254476908601</v>
      </c>
      <c r="K30" s="89">
        <v>156</v>
      </c>
      <c r="L30" s="88">
        <v>14.7031102733271</v>
      </c>
      <c r="M30" s="89">
        <v>405</v>
      </c>
      <c r="N30" s="88">
        <v>38.171536286522098</v>
      </c>
      <c r="O30" s="89">
        <v>427</v>
      </c>
      <c r="P30" s="88">
        <v>40.245051837888802</v>
      </c>
      <c r="Q30" s="104" t="s">
        <v>40</v>
      </c>
      <c r="R30" s="88">
        <v>0.188501413760603</v>
      </c>
      <c r="S30" s="90">
        <v>33</v>
      </c>
      <c r="T30" s="87">
        <v>3.1102733270499501</v>
      </c>
      <c r="U30" s="86">
        <v>74</v>
      </c>
      <c r="V30" s="91">
        <v>6.9745523091423198</v>
      </c>
      <c r="W30" s="135">
        <v>1984</v>
      </c>
      <c r="X30" s="136">
        <v>100</v>
      </c>
    </row>
    <row r="31" spans="1:24" s="6" customFormat="1" ht="15" customHeight="1">
      <c r="A31" s="1" t="s">
        <v>1</v>
      </c>
      <c r="B31" s="167" t="s">
        <v>16</v>
      </c>
      <c r="C31" s="7"/>
      <c r="D31" s="8" t="s">
        <v>2</v>
      </c>
      <c r="E31" s="107">
        <v>408</v>
      </c>
      <c r="F31" s="68">
        <v>82.424242424242394</v>
      </c>
      <c r="G31" s="107">
        <v>0</v>
      </c>
      <c r="H31" s="70">
        <v>0</v>
      </c>
      <c r="I31" s="71">
        <v>24</v>
      </c>
      <c r="J31" s="70">
        <v>4.8484848484848504</v>
      </c>
      <c r="K31" s="71">
        <v>56</v>
      </c>
      <c r="L31" s="70">
        <v>11.313131313131301</v>
      </c>
      <c r="M31" s="71">
        <v>116</v>
      </c>
      <c r="N31" s="70">
        <v>23.434343434343401</v>
      </c>
      <c r="O31" s="71">
        <v>203</v>
      </c>
      <c r="P31" s="70">
        <v>41.010101010101003</v>
      </c>
      <c r="Q31" s="71">
        <v>0</v>
      </c>
      <c r="R31" s="70">
        <v>0</v>
      </c>
      <c r="S31" s="72">
        <v>9</v>
      </c>
      <c r="T31" s="68">
        <v>1.8181818181818199</v>
      </c>
      <c r="U31" s="69">
        <v>32</v>
      </c>
      <c r="V31" s="73">
        <v>6.4646464646464601</v>
      </c>
      <c r="W31" s="137">
        <v>1984</v>
      </c>
      <c r="X31" s="138">
        <v>100</v>
      </c>
    </row>
    <row r="32" spans="1:24" s="6" customFormat="1" ht="15" customHeight="1">
      <c r="A32" s="1" t="s">
        <v>1</v>
      </c>
      <c r="B32" s="167" t="s">
        <v>16</v>
      </c>
      <c r="C32" s="7" t="s">
        <v>13</v>
      </c>
      <c r="D32" s="22" t="s">
        <v>4</v>
      </c>
      <c r="E32" s="69">
        <v>87</v>
      </c>
      <c r="F32" s="68">
        <v>17.575757575757599</v>
      </c>
      <c r="G32" s="69">
        <v>0</v>
      </c>
      <c r="H32" s="70">
        <v>0</v>
      </c>
      <c r="I32" s="71">
        <v>5</v>
      </c>
      <c r="J32" s="70">
        <v>1.0101010101010099</v>
      </c>
      <c r="K32" s="71">
        <v>14</v>
      </c>
      <c r="L32" s="70">
        <v>2.8282828282828301</v>
      </c>
      <c r="M32" s="71">
        <v>11</v>
      </c>
      <c r="N32" s="70">
        <v>2.2222222222222201</v>
      </c>
      <c r="O32" s="71">
        <v>53</v>
      </c>
      <c r="P32" s="70">
        <v>10.707070707070701</v>
      </c>
      <c r="Q32" s="98" t="s">
        <v>40</v>
      </c>
      <c r="R32" s="70">
        <v>0.40404040404040398</v>
      </c>
      <c r="S32" s="99" t="s">
        <v>40</v>
      </c>
      <c r="T32" s="68">
        <v>0.40404040404040398</v>
      </c>
      <c r="U32" s="69">
        <v>6</v>
      </c>
      <c r="V32" s="73">
        <v>1.2121212121212099</v>
      </c>
      <c r="W32" s="129">
        <v>1984</v>
      </c>
      <c r="X32" s="130">
        <v>100</v>
      </c>
    </row>
    <row r="33" spans="1:24" s="6" customFormat="1" ht="15" customHeight="1">
      <c r="A33" s="1" t="s">
        <v>1</v>
      </c>
      <c r="B33" s="167" t="s">
        <v>16</v>
      </c>
      <c r="C33" s="9"/>
      <c r="D33" s="10" t="s">
        <v>5</v>
      </c>
      <c r="E33" s="108">
        <v>495</v>
      </c>
      <c r="F33" s="75">
        <v>100</v>
      </c>
      <c r="G33" s="108">
        <v>0</v>
      </c>
      <c r="H33" s="76">
        <v>0</v>
      </c>
      <c r="I33" s="77">
        <v>29</v>
      </c>
      <c r="J33" s="76">
        <v>5.8585858585858599</v>
      </c>
      <c r="K33" s="77">
        <v>70</v>
      </c>
      <c r="L33" s="76">
        <v>14.141414141414099</v>
      </c>
      <c r="M33" s="77">
        <v>127</v>
      </c>
      <c r="N33" s="76">
        <v>25.6565656565657</v>
      </c>
      <c r="O33" s="77">
        <v>256</v>
      </c>
      <c r="P33" s="76">
        <v>51.717171717171702</v>
      </c>
      <c r="Q33" s="100" t="s">
        <v>40</v>
      </c>
      <c r="R33" s="76">
        <v>0.40404040404040398</v>
      </c>
      <c r="S33" s="78">
        <v>11</v>
      </c>
      <c r="T33" s="75">
        <v>2.2222222222222201</v>
      </c>
      <c r="U33" s="74">
        <v>38</v>
      </c>
      <c r="V33" s="79">
        <v>7.67676767676768</v>
      </c>
      <c r="W33" s="131">
        <v>1984</v>
      </c>
      <c r="X33" s="132">
        <v>100</v>
      </c>
    </row>
    <row r="34" spans="1:24" s="6" customFormat="1" ht="15" customHeight="1">
      <c r="A34" s="1" t="s">
        <v>1</v>
      </c>
      <c r="B34" s="167" t="s">
        <v>16</v>
      </c>
      <c r="C34" s="13"/>
      <c r="D34" s="14" t="s">
        <v>2</v>
      </c>
      <c r="E34" s="80">
        <v>9092</v>
      </c>
      <c r="F34" s="81">
        <v>70.611991301646498</v>
      </c>
      <c r="G34" s="80">
        <v>36</v>
      </c>
      <c r="H34" s="82">
        <v>0.279589934762349</v>
      </c>
      <c r="I34" s="83">
        <v>159</v>
      </c>
      <c r="J34" s="82">
        <v>1.23485554520037</v>
      </c>
      <c r="K34" s="83">
        <v>764</v>
      </c>
      <c r="L34" s="82">
        <v>5.9335197266231701</v>
      </c>
      <c r="M34" s="83">
        <v>3445</v>
      </c>
      <c r="N34" s="82">
        <v>26.7552034793414</v>
      </c>
      <c r="O34" s="83">
        <v>4355</v>
      </c>
      <c r="P34" s="82">
        <v>33.822615719167402</v>
      </c>
      <c r="Q34" s="103">
        <v>7</v>
      </c>
      <c r="R34" s="82">
        <v>5.4364709537123301E-2</v>
      </c>
      <c r="S34" s="84">
        <v>326</v>
      </c>
      <c r="T34" s="81">
        <v>2.5318421870146</v>
      </c>
      <c r="U34" s="80">
        <v>376</v>
      </c>
      <c r="V34" s="85">
        <v>2.9201615408512001</v>
      </c>
      <c r="W34" s="133">
        <v>1984</v>
      </c>
      <c r="X34" s="134">
        <v>100</v>
      </c>
    </row>
    <row r="35" spans="1:24" s="6" customFormat="1" ht="15" customHeight="1">
      <c r="A35" s="1" t="s">
        <v>1</v>
      </c>
      <c r="B35" s="167" t="s">
        <v>16</v>
      </c>
      <c r="C35" s="13" t="s">
        <v>14</v>
      </c>
      <c r="D35" s="17" t="s">
        <v>4</v>
      </c>
      <c r="E35" s="80">
        <v>3784</v>
      </c>
      <c r="F35" s="81">
        <v>29.388008698353499</v>
      </c>
      <c r="G35" s="80">
        <v>9</v>
      </c>
      <c r="H35" s="82">
        <v>6.9897483690587098E-2</v>
      </c>
      <c r="I35" s="103">
        <v>30</v>
      </c>
      <c r="J35" s="82">
        <v>0.232991612301957</v>
      </c>
      <c r="K35" s="103">
        <v>310</v>
      </c>
      <c r="L35" s="82">
        <v>2.4075799937868898</v>
      </c>
      <c r="M35" s="83">
        <v>1664</v>
      </c>
      <c r="N35" s="82">
        <v>12.9232680956819</v>
      </c>
      <c r="O35" s="83">
        <v>1642</v>
      </c>
      <c r="P35" s="82">
        <v>12.7524075799938</v>
      </c>
      <c r="Q35" s="103" t="s">
        <v>40</v>
      </c>
      <c r="R35" s="82">
        <v>1.55327741534638E-2</v>
      </c>
      <c r="S35" s="84">
        <v>127</v>
      </c>
      <c r="T35" s="81">
        <v>0.98633115874495203</v>
      </c>
      <c r="U35" s="80">
        <v>102</v>
      </c>
      <c r="V35" s="85">
        <v>0.79217148182665398</v>
      </c>
      <c r="W35" s="133">
        <v>1984</v>
      </c>
      <c r="X35" s="134">
        <v>100</v>
      </c>
    </row>
    <row r="36" spans="1:24" s="6" customFormat="1" ht="15" customHeight="1">
      <c r="A36" s="1" t="s">
        <v>1</v>
      </c>
      <c r="B36" s="167" t="s">
        <v>16</v>
      </c>
      <c r="C36" s="18"/>
      <c r="D36" s="19" t="s">
        <v>5</v>
      </c>
      <c r="E36" s="86">
        <v>12876</v>
      </c>
      <c r="F36" s="87">
        <v>100</v>
      </c>
      <c r="G36" s="86">
        <v>45</v>
      </c>
      <c r="H36" s="88">
        <v>0.34948741845293602</v>
      </c>
      <c r="I36" s="89">
        <v>189</v>
      </c>
      <c r="J36" s="88">
        <v>1.46784715750233</v>
      </c>
      <c r="K36" s="89">
        <v>1074</v>
      </c>
      <c r="L36" s="88">
        <v>8.3410997204100692</v>
      </c>
      <c r="M36" s="89">
        <v>5109</v>
      </c>
      <c r="N36" s="88">
        <v>39.678471575023302</v>
      </c>
      <c r="O36" s="89">
        <v>5997</v>
      </c>
      <c r="P36" s="88">
        <v>46.575023299161202</v>
      </c>
      <c r="Q36" s="89">
        <v>9</v>
      </c>
      <c r="R36" s="88">
        <v>6.9897483690587098E-2</v>
      </c>
      <c r="S36" s="90">
        <v>453</v>
      </c>
      <c r="T36" s="87">
        <v>3.5181733457595499</v>
      </c>
      <c r="U36" s="86">
        <v>478</v>
      </c>
      <c r="V36" s="91">
        <v>3.7123330226778499</v>
      </c>
      <c r="W36" s="135">
        <v>1984</v>
      </c>
      <c r="X36" s="136">
        <v>100</v>
      </c>
    </row>
    <row r="37" spans="1:24" s="6" customFormat="1" ht="15" customHeight="1">
      <c r="A37" s="1" t="s">
        <v>1</v>
      </c>
      <c r="B37" s="167" t="s">
        <v>16</v>
      </c>
      <c r="C37" s="7"/>
      <c r="D37" s="8" t="s">
        <v>2</v>
      </c>
      <c r="E37" s="69">
        <v>219</v>
      </c>
      <c r="F37" s="68">
        <v>73.244147157190596</v>
      </c>
      <c r="G37" s="69">
        <v>0</v>
      </c>
      <c r="H37" s="70">
        <v>0</v>
      </c>
      <c r="I37" s="98" t="s">
        <v>40</v>
      </c>
      <c r="J37" s="70">
        <v>0.668896321070234</v>
      </c>
      <c r="K37" s="71">
        <v>11</v>
      </c>
      <c r="L37" s="70">
        <v>3.6789297658862901</v>
      </c>
      <c r="M37" s="98">
        <v>76</v>
      </c>
      <c r="N37" s="70">
        <v>25.418060200668901</v>
      </c>
      <c r="O37" s="71">
        <v>126</v>
      </c>
      <c r="P37" s="70">
        <v>42.140468227424698</v>
      </c>
      <c r="Q37" s="98" t="s">
        <v>40</v>
      </c>
      <c r="R37" s="70">
        <v>0.668896321070234</v>
      </c>
      <c r="S37" s="99" t="s">
        <v>40</v>
      </c>
      <c r="T37" s="68">
        <v>0.668896321070234</v>
      </c>
      <c r="U37" s="107" t="s">
        <v>40</v>
      </c>
      <c r="V37" s="73">
        <v>0.668896321070234</v>
      </c>
      <c r="W37" s="129">
        <v>1984</v>
      </c>
      <c r="X37" s="130">
        <v>100</v>
      </c>
    </row>
    <row r="38" spans="1:24" s="6" customFormat="1" ht="15" customHeight="1">
      <c r="A38" s="1" t="s">
        <v>1</v>
      </c>
      <c r="B38" s="167" t="s">
        <v>16</v>
      </c>
      <c r="C38" s="7" t="s">
        <v>15</v>
      </c>
      <c r="D38" s="22" t="s">
        <v>4</v>
      </c>
      <c r="E38" s="139">
        <v>80</v>
      </c>
      <c r="F38" s="140">
        <v>26.7558528428094</v>
      </c>
      <c r="G38" s="139">
        <v>0</v>
      </c>
      <c r="H38" s="141">
        <v>0</v>
      </c>
      <c r="I38" s="142">
        <v>0</v>
      </c>
      <c r="J38" s="141">
        <v>0</v>
      </c>
      <c r="K38" s="142">
        <v>4</v>
      </c>
      <c r="L38" s="141">
        <v>1.33779264214047</v>
      </c>
      <c r="M38" s="142">
        <v>27</v>
      </c>
      <c r="N38" s="141">
        <v>9.0301003344481607</v>
      </c>
      <c r="O38" s="142">
        <v>47</v>
      </c>
      <c r="P38" s="141">
        <v>15.719063545150499</v>
      </c>
      <c r="Q38" s="142">
        <v>0</v>
      </c>
      <c r="R38" s="141">
        <v>0</v>
      </c>
      <c r="S38" s="156" t="s">
        <v>40</v>
      </c>
      <c r="T38" s="140">
        <v>0.668896321070234</v>
      </c>
      <c r="U38" s="155" t="s">
        <v>40</v>
      </c>
      <c r="V38" s="143">
        <v>0.668896321070234</v>
      </c>
      <c r="W38" s="144">
        <v>1984</v>
      </c>
      <c r="X38" s="145">
        <v>100</v>
      </c>
    </row>
    <row r="39" spans="1:24" s="6" customFormat="1" ht="15" customHeight="1" thickBot="1">
      <c r="A39" s="1" t="s">
        <v>1</v>
      </c>
      <c r="B39" s="168" t="s">
        <v>16</v>
      </c>
      <c r="C39" s="24"/>
      <c r="D39" s="25" t="s">
        <v>5</v>
      </c>
      <c r="E39" s="146">
        <v>299</v>
      </c>
      <c r="F39" s="147">
        <v>100</v>
      </c>
      <c r="G39" s="146">
        <v>0</v>
      </c>
      <c r="H39" s="148">
        <v>0</v>
      </c>
      <c r="I39" s="150" t="s">
        <v>40</v>
      </c>
      <c r="J39" s="148">
        <v>0.668896321070234</v>
      </c>
      <c r="K39" s="149">
        <v>15</v>
      </c>
      <c r="L39" s="148">
        <v>5.0167224080267596</v>
      </c>
      <c r="M39" s="150">
        <v>103</v>
      </c>
      <c r="N39" s="148">
        <v>34.448160535117097</v>
      </c>
      <c r="O39" s="149">
        <v>173</v>
      </c>
      <c r="P39" s="148">
        <v>57.859531772575302</v>
      </c>
      <c r="Q39" s="150" t="s">
        <v>40</v>
      </c>
      <c r="R39" s="148">
        <v>0.668896321070234</v>
      </c>
      <c r="S39" s="151">
        <v>4</v>
      </c>
      <c r="T39" s="147">
        <v>1.33779264214047</v>
      </c>
      <c r="U39" s="146">
        <v>4</v>
      </c>
      <c r="V39" s="152">
        <v>1.33779264214047</v>
      </c>
      <c r="W39" s="153">
        <v>1984</v>
      </c>
      <c r="X39" s="154">
        <v>100</v>
      </c>
    </row>
    <row r="40" spans="1:24" s="6" customFormat="1" ht="15" customHeight="1">
      <c r="A40" s="1"/>
      <c r="B40" s="56"/>
      <c r="C40" s="56"/>
      <c r="D40" s="56"/>
      <c r="E40" s="57"/>
      <c r="F40" s="57"/>
      <c r="G40" s="57"/>
      <c r="H40" s="57"/>
      <c r="I40" s="57"/>
      <c r="J40" s="57"/>
      <c r="K40" s="57"/>
      <c r="L40" s="57"/>
      <c r="M40" s="57"/>
      <c r="N40" s="57"/>
      <c r="O40" s="57"/>
      <c r="P40" s="57"/>
      <c r="Q40" s="57"/>
      <c r="R40" s="57"/>
      <c r="S40" s="57"/>
      <c r="T40" s="57"/>
      <c r="U40" s="58"/>
      <c r="V40" s="59"/>
      <c r="W40" s="57"/>
      <c r="X40" s="57"/>
    </row>
    <row r="41" spans="1:24" s="60" customFormat="1" ht="15" customHeight="1">
      <c r="B41" s="61" t="str">
        <f>CONCATENATE("NOTE: Table reads: Of all ",E48, " public school students without disabilities who received corporal punishment, ", G48," (",TEXT(H9,"0.0"),")% were American Indian or Alaska Native.")</f>
        <v>NOTE: Table reads: Of all 164 public school students without disabilities who received corporal punishment, 0 (0.0)% were American Indian or Alaska Native.</v>
      </c>
      <c r="C41" s="33"/>
      <c r="D41" s="33"/>
      <c r="E41" s="58"/>
      <c r="F41" s="58"/>
      <c r="G41" s="33"/>
      <c r="H41" s="33"/>
      <c r="I41" s="33"/>
      <c r="J41" s="33"/>
      <c r="K41" s="33"/>
      <c r="L41" s="33"/>
      <c r="M41" s="33"/>
      <c r="N41" s="33"/>
      <c r="O41" s="33"/>
      <c r="P41" s="33"/>
      <c r="Q41" s="65"/>
      <c r="R41" s="66"/>
      <c r="S41" s="33"/>
      <c r="T41" s="33"/>
      <c r="U41" s="66"/>
      <c r="V41" s="66"/>
    </row>
    <row r="42" spans="1:24" s="6" customFormat="1" ht="15" customHeight="1">
      <c r="A42" s="60"/>
      <c r="B42" s="61" t="s">
        <v>38</v>
      </c>
      <c r="D42" s="61"/>
      <c r="E42" s="58"/>
      <c r="F42" s="58"/>
      <c r="G42" s="58"/>
      <c r="H42" s="58"/>
      <c r="I42" s="58"/>
      <c r="J42" s="58"/>
      <c r="K42" s="57"/>
      <c r="L42" s="57"/>
      <c r="M42" s="57"/>
      <c r="N42" s="57"/>
      <c r="O42" s="57"/>
      <c r="P42" s="57"/>
      <c r="Q42" s="57"/>
      <c r="R42" s="57"/>
      <c r="S42" s="57"/>
      <c r="T42" s="57"/>
      <c r="U42" s="57"/>
      <c r="V42" s="57"/>
      <c r="W42" s="57"/>
      <c r="X42" s="57"/>
    </row>
    <row r="43" spans="1:24" s="64" customFormat="1" ht="14" customHeight="1">
      <c r="A43" s="60"/>
      <c r="B43" s="59" t="s">
        <v>45</v>
      </c>
      <c r="C43" s="6"/>
      <c r="D43" s="6"/>
      <c r="E43" s="62"/>
      <c r="F43" s="62"/>
      <c r="G43" s="62"/>
      <c r="H43" s="62"/>
      <c r="I43" s="62"/>
      <c r="J43" s="62"/>
      <c r="K43" s="63"/>
      <c r="L43" s="63"/>
      <c r="M43" s="63"/>
      <c r="N43" s="63"/>
      <c r="O43" s="63"/>
      <c r="P43" s="63"/>
      <c r="Q43" s="63"/>
      <c r="R43" s="63"/>
      <c r="S43" s="63"/>
      <c r="T43" s="63"/>
      <c r="U43" s="63"/>
      <c r="V43" s="63"/>
      <c r="W43" s="63"/>
      <c r="X43" s="63"/>
    </row>
    <row r="44" spans="1:24" s="60" customFormat="1" ht="15" customHeight="1">
      <c r="B44" s="29"/>
      <c r="C44" s="6"/>
      <c r="D44" s="6"/>
      <c r="E44" s="58"/>
      <c r="F44" s="58"/>
      <c r="G44" s="33"/>
      <c r="H44" s="33"/>
      <c r="I44" s="33"/>
      <c r="J44" s="33"/>
      <c r="K44" s="33"/>
      <c r="L44" s="33"/>
      <c r="M44" s="33"/>
      <c r="N44" s="33"/>
      <c r="O44" s="33"/>
      <c r="P44" s="33"/>
      <c r="Q44" s="33"/>
      <c r="R44" s="33"/>
      <c r="S44" s="33"/>
      <c r="T44" s="33"/>
      <c r="U44" s="65"/>
      <c r="V44" s="66"/>
      <c r="W44" s="33"/>
      <c r="X44" s="33"/>
    </row>
    <row r="48" spans="1:24" s="117" customFormat="1">
      <c r="E48" s="117" t="str">
        <f>IF(ISTEXT(E9),LEFT(E9,3),TEXT(E9,"#,##0"))</f>
        <v>164</v>
      </c>
      <c r="G48" s="117" t="str">
        <f>IF(ISTEXT(G9),LEFT(G9,3),TEXT(G9,"#,##0"))</f>
        <v>0</v>
      </c>
      <c r="I48" s="117" t="str">
        <f>IF(ISTEXT(I9),LEFT(I9,3),TEXT(I9,"#,##0"))</f>
        <v>4</v>
      </c>
      <c r="K48" s="117" t="str">
        <f>IF(ISTEXT(K9),LEFT(K9,3),TEXT(K9,"#,##0"))</f>
        <v>1-3</v>
      </c>
      <c r="M48" s="117" t="str">
        <f>IF(ISTEXT(M9),LEFT(M9,3),TEXT(M9,"#,##0"))</f>
        <v>56</v>
      </c>
    </row>
    <row r="49" s="165" customFormat="1"/>
    <row r="50" s="165" customFormat="1"/>
    <row r="51" s="165" customFormat="1"/>
    <row r="52" s="165" customFormat="1"/>
    <row r="53" s="165" customFormat="1"/>
    <row r="54" s="165" customFormat="1"/>
    <row r="55" s="165" customFormat="1"/>
    <row r="56" s="165" customFormat="1"/>
  </sheetData>
  <mergeCells count="16">
    <mergeCell ref="B7:B39"/>
    <mergeCell ref="W4:W5"/>
    <mergeCell ref="X4:X5"/>
    <mergeCell ref="G5:H5"/>
    <mergeCell ref="I5:J5"/>
    <mergeCell ref="K5:L5"/>
    <mergeCell ref="M5:N5"/>
    <mergeCell ref="O5:P5"/>
    <mergeCell ref="Q5:R5"/>
    <mergeCell ref="S5:T5"/>
    <mergeCell ref="B4:B6"/>
    <mergeCell ref="C4:C5"/>
    <mergeCell ref="D4:D5"/>
    <mergeCell ref="E4:F5"/>
    <mergeCell ref="G4:T4"/>
    <mergeCell ref="U4:V5"/>
  </mergeCells>
  <printOptions horizontalCentered="1"/>
  <pageMargins left="0.5" right="0.5" top="0.75" bottom="0.75" header="0.3" footer="0.3"/>
  <pageSetup paperSize="3" scale="73"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1" enableFormatConditionsCalculation="0">
    <pageSetUpPr fitToPage="1"/>
  </sheetPr>
  <dimension ref="A1:AB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8"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28" s="39" customFormat="1" ht="15" customHeight="1">
      <c r="A2" s="34"/>
      <c r="B2" s="35" t="str">
        <f>CONCATENATE("Number and percentage of public school students with and without disabilities receiving ",LOWER(A7), " by gender and race/ethnicity, for state: School Year 2011-12")</f>
        <v>Number and percentage of public school students with and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8" s="44" customFormat="1" ht="15" customHeight="1" thickBot="1">
      <c r="A3" s="28"/>
      <c r="B3" s="40"/>
      <c r="C3" s="40"/>
      <c r="D3" s="40"/>
      <c r="E3" s="41"/>
      <c r="F3" s="41"/>
      <c r="G3" s="42"/>
      <c r="H3" s="42"/>
      <c r="I3" s="42"/>
      <c r="J3" s="42"/>
      <c r="K3" s="42"/>
      <c r="L3" s="42"/>
      <c r="M3" s="42"/>
      <c r="N3" s="42"/>
      <c r="O3" s="42"/>
      <c r="P3" s="42"/>
      <c r="Q3" s="42"/>
      <c r="R3" s="42"/>
      <c r="S3" s="42"/>
      <c r="T3" s="42"/>
      <c r="U3" s="42"/>
      <c r="V3" s="42"/>
      <c r="W3" s="42"/>
      <c r="X3" s="42"/>
      <c r="Y3" s="42"/>
      <c r="Z3" s="43"/>
      <c r="AA3" s="42"/>
      <c r="AB3" s="42"/>
    </row>
    <row r="4" spans="1:28" s="46" customFormat="1" ht="25" customHeight="1">
      <c r="A4" s="45"/>
      <c r="B4" s="170"/>
      <c r="C4" s="172" t="s">
        <v>17</v>
      </c>
      <c r="D4" s="174" t="s">
        <v>0</v>
      </c>
      <c r="E4" s="176" t="s">
        <v>18</v>
      </c>
      <c r="F4" s="177"/>
      <c r="G4" s="176" t="s">
        <v>19</v>
      </c>
      <c r="H4" s="177"/>
      <c r="I4" s="176" t="s">
        <v>20</v>
      </c>
      <c r="J4" s="177"/>
      <c r="K4" s="182" t="s">
        <v>21</v>
      </c>
      <c r="L4" s="183"/>
      <c r="M4" s="183"/>
      <c r="N4" s="183"/>
      <c r="O4" s="183"/>
      <c r="P4" s="183"/>
      <c r="Q4" s="183"/>
      <c r="R4" s="183"/>
      <c r="S4" s="183"/>
      <c r="T4" s="183"/>
      <c r="U4" s="183"/>
      <c r="V4" s="183"/>
      <c r="W4" s="183"/>
      <c r="X4" s="184"/>
      <c r="Y4" s="176" t="s">
        <v>22</v>
      </c>
      <c r="Z4" s="177"/>
      <c r="AA4" s="189" t="s">
        <v>23</v>
      </c>
      <c r="AB4" s="191" t="s">
        <v>24</v>
      </c>
    </row>
    <row r="5" spans="1:28" s="46" customFormat="1" ht="25" customHeight="1">
      <c r="A5" s="45"/>
      <c r="B5" s="170"/>
      <c r="C5" s="173"/>
      <c r="D5" s="175"/>
      <c r="E5" s="178"/>
      <c r="F5" s="179"/>
      <c r="G5" s="178"/>
      <c r="H5" s="179"/>
      <c r="I5" s="178"/>
      <c r="J5" s="179"/>
      <c r="K5" s="186" t="s">
        <v>25</v>
      </c>
      <c r="L5" s="187"/>
      <c r="M5" s="188" t="s">
        <v>26</v>
      </c>
      <c r="N5" s="187"/>
      <c r="O5" s="180" t="s">
        <v>27</v>
      </c>
      <c r="P5" s="187"/>
      <c r="Q5" s="180" t="s">
        <v>28</v>
      </c>
      <c r="R5" s="187"/>
      <c r="S5" s="180" t="s">
        <v>29</v>
      </c>
      <c r="T5" s="187"/>
      <c r="U5" s="180" t="s">
        <v>30</v>
      </c>
      <c r="V5" s="187"/>
      <c r="W5" s="180" t="s">
        <v>31</v>
      </c>
      <c r="X5" s="181"/>
      <c r="Y5" s="178"/>
      <c r="Z5" s="179"/>
      <c r="AA5" s="190"/>
      <c r="AB5" s="193"/>
    </row>
    <row r="6" spans="1:28" s="46" customFormat="1" ht="15" customHeight="1" thickBot="1">
      <c r="A6" s="45"/>
      <c r="B6" s="171"/>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row>
    <row r="7" spans="1:28" s="6" customFormat="1" ht="15" customHeight="1">
      <c r="A7" s="1" t="s">
        <v>1</v>
      </c>
      <c r="B7" s="166" t="s">
        <v>16</v>
      </c>
      <c r="C7" s="2"/>
      <c r="D7" s="3" t="s">
        <v>2</v>
      </c>
      <c r="E7" s="67">
        <v>166</v>
      </c>
      <c r="F7" s="68">
        <v>81.372549019607803</v>
      </c>
      <c r="G7" s="112" t="s">
        <v>40</v>
      </c>
      <c r="H7" s="68">
        <v>0.98039215686274495</v>
      </c>
      <c r="I7" s="67">
        <v>164</v>
      </c>
      <c r="J7" s="68">
        <v>80.392156862745097</v>
      </c>
      <c r="K7" s="107" t="s">
        <v>40</v>
      </c>
      <c r="L7" s="70">
        <v>1</v>
      </c>
      <c r="M7" s="98" t="s">
        <v>40</v>
      </c>
      <c r="N7" s="70">
        <v>1</v>
      </c>
      <c r="O7" s="71">
        <v>4</v>
      </c>
      <c r="P7" s="114" t="s">
        <v>40</v>
      </c>
      <c r="Q7" s="71">
        <v>47</v>
      </c>
      <c r="R7" s="70">
        <v>23.5</v>
      </c>
      <c r="S7" s="71">
        <v>105</v>
      </c>
      <c r="T7" s="70">
        <v>52.5</v>
      </c>
      <c r="U7" s="71">
        <v>0</v>
      </c>
      <c r="V7" s="70">
        <v>0</v>
      </c>
      <c r="W7" s="72">
        <v>4</v>
      </c>
      <c r="X7" s="115" t="s">
        <v>40</v>
      </c>
      <c r="Y7" s="112" t="s">
        <v>40</v>
      </c>
      <c r="Z7" s="73">
        <v>0.98039215686274495</v>
      </c>
      <c r="AA7" s="4">
        <v>1984</v>
      </c>
      <c r="AB7" s="5">
        <v>100</v>
      </c>
    </row>
    <row r="8" spans="1:28" s="6" customFormat="1" ht="15" customHeight="1">
      <c r="A8" s="1" t="s">
        <v>1</v>
      </c>
      <c r="B8" s="167" t="s">
        <v>16</v>
      </c>
      <c r="C8" s="7" t="s">
        <v>3</v>
      </c>
      <c r="D8" s="8" t="s">
        <v>4</v>
      </c>
      <c r="E8" s="69">
        <v>38</v>
      </c>
      <c r="F8" s="68">
        <v>18.627450980392201</v>
      </c>
      <c r="G8" s="107" t="s">
        <v>40</v>
      </c>
      <c r="H8" s="68">
        <v>0.98039215686274495</v>
      </c>
      <c r="I8" s="69">
        <v>36</v>
      </c>
      <c r="J8" s="68">
        <v>17.647058823529399</v>
      </c>
      <c r="K8" s="69">
        <v>0</v>
      </c>
      <c r="L8" s="70">
        <v>0</v>
      </c>
      <c r="M8" s="98" t="s">
        <v>40</v>
      </c>
      <c r="N8" s="70">
        <v>1</v>
      </c>
      <c r="O8" s="71">
        <v>0</v>
      </c>
      <c r="P8" s="70">
        <v>0</v>
      </c>
      <c r="Q8" s="71">
        <v>15</v>
      </c>
      <c r="R8" s="70">
        <v>7.5</v>
      </c>
      <c r="S8" s="71">
        <v>17</v>
      </c>
      <c r="T8" s="70">
        <v>8.5</v>
      </c>
      <c r="U8" s="71">
        <v>0</v>
      </c>
      <c r="V8" s="70">
        <v>0</v>
      </c>
      <c r="W8" s="99" t="s">
        <v>40</v>
      </c>
      <c r="X8" s="68">
        <v>1</v>
      </c>
      <c r="Y8" s="107" t="s">
        <v>40</v>
      </c>
      <c r="Z8" s="73">
        <v>0.98039215686274495</v>
      </c>
      <c r="AA8" s="4">
        <v>1984</v>
      </c>
      <c r="AB8" s="5">
        <v>100</v>
      </c>
    </row>
    <row r="9" spans="1:28" s="6" customFormat="1" ht="15" customHeight="1">
      <c r="A9" s="1" t="s">
        <v>1</v>
      </c>
      <c r="B9" s="167" t="s">
        <v>16</v>
      </c>
      <c r="C9" s="9"/>
      <c r="D9" s="10" t="s">
        <v>5</v>
      </c>
      <c r="E9" s="74">
        <v>204</v>
      </c>
      <c r="F9" s="75">
        <v>100</v>
      </c>
      <c r="G9" s="74">
        <v>4</v>
      </c>
      <c r="H9" s="75">
        <v>1.9607843137254899</v>
      </c>
      <c r="I9" s="74">
        <v>200</v>
      </c>
      <c r="J9" s="75">
        <v>98.039215686274503</v>
      </c>
      <c r="K9" s="108" t="s">
        <v>40</v>
      </c>
      <c r="L9" s="76">
        <v>1</v>
      </c>
      <c r="M9" s="77">
        <v>4</v>
      </c>
      <c r="N9" s="116" t="s">
        <v>40</v>
      </c>
      <c r="O9" s="77">
        <v>4</v>
      </c>
      <c r="P9" s="116" t="s">
        <v>40</v>
      </c>
      <c r="Q9" s="77">
        <v>62</v>
      </c>
      <c r="R9" s="76">
        <v>31</v>
      </c>
      <c r="S9" s="77">
        <v>122</v>
      </c>
      <c r="T9" s="76">
        <v>61</v>
      </c>
      <c r="U9" s="77">
        <v>0</v>
      </c>
      <c r="V9" s="76">
        <v>0</v>
      </c>
      <c r="W9" s="78">
        <v>6</v>
      </c>
      <c r="X9" s="75">
        <v>3</v>
      </c>
      <c r="Y9" s="74">
        <v>4</v>
      </c>
      <c r="Z9" s="79">
        <v>1.9607843137254899</v>
      </c>
      <c r="AA9" s="11">
        <v>1984</v>
      </c>
      <c r="AB9" s="12">
        <v>100</v>
      </c>
    </row>
    <row r="10" spans="1:28" s="6" customFormat="1" ht="15" customHeight="1">
      <c r="A10" s="1" t="s">
        <v>1</v>
      </c>
      <c r="B10" s="167" t="s">
        <v>16</v>
      </c>
      <c r="C10" s="13"/>
      <c r="D10" s="14" t="s">
        <v>2</v>
      </c>
      <c r="E10" s="80">
        <v>53702</v>
      </c>
      <c r="F10" s="81">
        <v>68.312725792499904</v>
      </c>
      <c r="G10" s="80">
        <v>741</v>
      </c>
      <c r="H10" s="81">
        <v>0.94260418256754697</v>
      </c>
      <c r="I10" s="80">
        <v>52961</v>
      </c>
      <c r="J10" s="81">
        <v>67.370121609932298</v>
      </c>
      <c r="K10" s="80">
        <v>176</v>
      </c>
      <c r="L10" s="82">
        <v>0.22670771450285301</v>
      </c>
      <c r="M10" s="83">
        <v>694</v>
      </c>
      <c r="N10" s="82">
        <v>0.89394973786920495</v>
      </c>
      <c r="O10" s="83">
        <v>4316</v>
      </c>
      <c r="P10" s="82">
        <v>5.5594914533767898</v>
      </c>
      <c r="Q10" s="83">
        <v>20612</v>
      </c>
      <c r="R10" s="82">
        <v>26.550564837118198</v>
      </c>
      <c r="S10" s="83">
        <v>25468</v>
      </c>
      <c r="T10" s="82">
        <v>32.805636778174197</v>
      </c>
      <c r="U10" s="83">
        <v>48</v>
      </c>
      <c r="V10" s="82">
        <v>6.1829376682596297E-2</v>
      </c>
      <c r="W10" s="84">
        <v>1647</v>
      </c>
      <c r="X10" s="81">
        <v>2.1215204874215901</v>
      </c>
      <c r="Y10" s="80">
        <v>2093</v>
      </c>
      <c r="Z10" s="85">
        <v>2.6624433928662299</v>
      </c>
      <c r="AA10" s="15">
        <v>1984</v>
      </c>
      <c r="AB10" s="16">
        <v>100</v>
      </c>
    </row>
    <row r="11" spans="1:28" s="6" customFormat="1" ht="15" customHeight="1">
      <c r="A11" s="1" t="s">
        <v>1</v>
      </c>
      <c r="B11" s="167" t="s">
        <v>16</v>
      </c>
      <c r="C11" s="13" t="s">
        <v>6</v>
      </c>
      <c r="D11" s="17" t="s">
        <v>4</v>
      </c>
      <c r="E11" s="80">
        <v>24910</v>
      </c>
      <c r="F11" s="81">
        <v>31.687274207500099</v>
      </c>
      <c r="G11" s="80">
        <v>238</v>
      </c>
      <c r="H11" s="81">
        <v>0.30275276039281501</v>
      </c>
      <c r="I11" s="80">
        <v>24672</v>
      </c>
      <c r="J11" s="81">
        <v>31.3845214471073</v>
      </c>
      <c r="K11" s="80">
        <v>70</v>
      </c>
      <c r="L11" s="82">
        <v>9.0167840995452997E-2</v>
      </c>
      <c r="M11" s="83">
        <v>259</v>
      </c>
      <c r="N11" s="82">
        <v>0.33362101168317598</v>
      </c>
      <c r="O11" s="83">
        <v>1933</v>
      </c>
      <c r="P11" s="82">
        <v>2.4899205234887201</v>
      </c>
      <c r="Q11" s="83">
        <v>10934</v>
      </c>
      <c r="R11" s="82">
        <v>14.084216763489801</v>
      </c>
      <c r="S11" s="83">
        <v>10618</v>
      </c>
      <c r="T11" s="82">
        <v>13.677173366996</v>
      </c>
      <c r="U11" s="83">
        <v>16</v>
      </c>
      <c r="V11" s="82">
        <v>2.0609792227532099E-2</v>
      </c>
      <c r="W11" s="84">
        <v>842</v>
      </c>
      <c r="X11" s="81">
        <v>1.0845903159738799</v>
      </c>
      <c r="Y11" s="80">
        <v>768</v>
      </c>
      <c r="Z11" s="85">
        <v>0.97695008395664795</v>
      </c>
      <c r="AA11" s="15">
        <v>1984</v>
      </c>
      <c r="AB11" s="16">
        <v>100</v>
      </c>
    </row>
    <row r="12" spans="1:28" s="6" customFormat="1" ht="15" customHeight="1">
      <c r="A12" s="1" t="s">
        <v>1</v>
      </c>
      <c r="B12" s="167" t="s">
        <v>16</v>
      </c>
      <c r="C12" s="18"/>
      <c r="D12" s="19" t="s">
        <v>5</v>
      </c>
      <c r="E12" s="86">
        <v>78612</v>
      </c>
      <c r="F12" s="87">
        <v>100</v>
      </c>
      <c r="G12" s="86">
        <v>979</v>
      </c>
      <c r="H12" s="87">
        <v>1.2453569429603599</v>
      </c>
      <c r="I12" s="86">
        <v>77633</v>
      </c>
      <c r="J12" s="87">
        <v>98.754643057039601</v>
      </c>
      <c r="K12" s="86">
        <v>246</v>
      </c>
      <c r="L12" s="88">
        <v>0.31687555549830598</v>
      </c>
      <c r="M12" s="89">
        <v>953</v>
      </c>
      <c r="N12" s="88">
        <v>1.22757074955238</v>
      </c>
      <c r="O12" s="89">
        <v>6249</v>
      </c>
      <c r="P12" s="88">
        <v>8.0494119768655104</v>
      </c>
      <c r="Q12" s="89">
        <v>31546</v>
      </c>
      <c r="R12" s="88">
        <v>40.634781600608001</v>
      </c>
      <c r="S12" s="89">
        <v>36086</v>
      </c>
      <c r="T12" s="88">
        <v>46.482810145170198</v>
      </c>
      <c r="U12" s="89">
        <v>64</v>
      </c>
      <c r="V12" s="88">
        <v>8.2439168910128396E-2</v>
      </c>
      <c r="W12" s="90">
        <v>2489</v>
      </c>
      <c r="X12" s="87">
        <v>3.2061108033954602</v>
      </c>
      <c r="Y12" s="86">
        <v>2861</v>
      </c>
      <c r="Z12" s="91">
        <v>3.6393934768228799</v>
      </c>
      <c r="AA12" s="20">
        <v>1984</v>
      </c>
      <c r="AB12" s="21">
        <v>100</v>
      </c>
    </row>
    <row r="13" spans="1:28" s="6" customFormat="1" ht="15" customHeight="1">
      <c r="A13" s="1" t="s">
        <v>1</v>
      </c>
      <c r="B13" s="167" t="s">
        <v>16</v>
      </c>
      <c r="C13" s="7"/>
      <c r="D13" s="8" t="s">
        <v>2</v>
      </c>
      <c r="E13" s="69">
        <v>33916</v>
      </c>
      <c r="F13" s="68">
        <v>68.359737170959804</v>
      </c>
      <c r="G13" s="69">
        <v>460</v>
      </c>
      <c r="H13" s="68">
        <v>0.92715765711291198</v>
      </c>
      <c r="I13" s="69">
        <v>33456</v>
      </c>
      <c r="J13" s="68">
        <v>67.432579513846903</v>
      </c>
      <c r="K13" s="69">
        <v>128</v>
      </c>
      <c r="L13" s="70">
        <v>0.26134182694270902</v>
      </c>
      <c r="M13" s="71">
        <v>459</v>
      </c>
      <c r="N13" s="70">
        <v>0.93715545755236995</v>
      </c>
      <c r="O13" s="71">
        <v>2840</v>
      </c>
      <c r="P13" s="70">
        <v>5.79852178529136</v>
      </c>
      <c r="Q13" s="71">
        <v>14645</v>
      </c>
      <c r="R13" s="70">
        <v>29.9011801216873</v>
      </c>
      <c r="S13" s="71">
        <v>14163</v>
      </c>
      <c r="T13" s="70">
        <v>28.917064804606099</v>
      </c>
      <c r="U13" s="71">
        <v>32</v>
      </c>
      <c r="V13" s="70">
        <v>6.53354567356772E-2</v>
      </c>
      <c r="W13" s="72">
        <v>1189</v>
      </c>
      <c r="X13" s="68">
        <v>2.4276205643350099</v>
      </c>
      <c r="Y13" s="69">
        <v>1416</v>
      </c>
      <c r="Z13" s="73">
        <v>2.8540331358084399</v>
      </c>
      <c r="AA13" s="4">
        <v>1984</v>
      </c>
      <c r="AB13" s="5">
        <v>100</v>
      </c>
    </row>
    <row r="14" spans="1:28" s="6" customFormat="1" ht="15" customHeight="1">
      <c r="A14" s="1" t="s">
        <v>1</v>
      </c>
      <c r="B14" s="167" t="s">
        <v>16</v>
      </c>
      <c r="C14" s="7" t="s">
        <v>7</v>
      </c>
      <c r="D14" s="22" t="s">
        <v>4</v>
      </c>
      <c r="E14" s="69">
        <v>15698</v>
      </c>
      <c r="F14" s="68">
        <v>31.6402628290402</v>
      </c>
      <c r="G14" s="69">
        <v>176</v>
      </c>
      <c r="H14" s="68">
        <v>0.35473858185189699</v>
      </c>
      <c r="I14" s="69">
        <v>15522</v>
      </c>
      <c r="J14" s="68">
        <v>31.285524247188299</v>
      </c>
      <c r="K14" s="69">
        <v>43</v>
      </c>
      <c r="L14" s="70">
        <v>8.77945199885663E-2</v>
      </c>
      <c r="M14" s="71">
        <v>114</v>
      </c>
      <c r="N14" s="70">
        <v>0.23275756462085001</v>
      </c>
      <c r="O14" s="71">
        <v>1251</v>
      </c>
      <c r="P14" s="70">
        <v>2.5542080117603798</v>
      </c>
      <c r="Q14" s="71">
        <v>8307</v>
      </c>
      <c r="R14" s="70">
        <v>16.960676221977199</v>
      </c>
      <c r="S14" s="71">
        <v>5222</v>
      </c>
      <c r="T14" s="70">
        <v>10.661929846053299</v>
      </c>
      <c r="U14" s="71">
        <v>13</v>
      </c>
      <c r="V14" s="70">
        <v>2.6542529298868901E-2</v>
      </c>
      <c r="W14" s="72">
        <v>572</v>
      </c>
      <c r="X14" s="68">
        <v>1.1678712891502301</v>
      </c>
      <c r="Y14" s="69">
        <v>489</v>
      </c>
      <c r="Z14" s="73">
        <v>0.98560890071350804</v>
      </c>
      <c r="AA14" s="4">
        <v>1984</v>
      </c>
      <c r="AB14" s="5">
        <v>100</v>
      </c>
    </row>
    <row r="15" spans="1:28" s="6" customFormat="1" ht="15" customHeight="1">
      <c r="A15" s="1" t="s">
        <v>1</v>
      </c>
      <c r="B15" s="167" t="s">
        <v>16</v>
      </c>
      <c r="C15" s="9"/>
      <c r="D15" s="10" t="s">
        <v>5</v>
      </c>
      <c r="E15" s="74">
        <v>49614</v>
      </c>
      <c r="F15" s="75">
        <v>100</v>
      </c>
      <c r="G15" s="74">
        <v>636</v>
      </c>
      <c r="H15" s="75">
        <v>1.2818962389648101</v>
      </c>
      <c r="I15" s="74">
        <v>48978</v>
      </c>
      <c r="J15" s="75">
        <v>98.718103761035195</v>
      </c>
      <c r="K15" s="74">
        <v>171</v>
      </c>
      <c r="L15" s="76">
        <v>0.34913634693127499</v>
      </c>
      <c r="M15" s="77">
        <v>573</v>
      </c>
      <c r="N15" s="76">
        <v>1.1699130221732199</v>
      </c>
      <c r="O15" s="77">
        <v>4091</v>
      </c>
      <c r="P15" s="76">
        <v>8.3527297970517402</v>
      </c>
      <c r="Q15" s="77">
        <v>22952</v>
      </c>
      <c r="R15" s="76">
        <v>46.861856343664499</v>
      </c>
      <c r="S15" s="77">
        <v>19385</v>
      </c>
      <c r="T15" s="76">
        <v>39.578994650659503</v>
      </c>
      <c r="U15" s="77">
        <v>45</v>
      </c>
      <c r="V15" s="76">
        <v>9.1877986034546097E-2</v>
      </c>
      <c r="W15" s="78">
        <v>1761</v>
      </c>
      <c r="X15" s="75">
        <v>3.5954918534852398</v>
      </c>
      <c r="Y15" s="74">
        <v>1905</v>
      </c>
      <c r="Z15" s="79">
        <v>3.8396420365219499</v>
      </c>
      <c r="AA15" s="11">
        <v>1984</v>
      </c>
      <c r="AB15" s="12">
        <v>100</v>
      </c>
    </row>
    <row r="16" spans="1:28" s="6" customFormat="1" ht="15" customHeight="1">
      <c r="A16" s="1" t="s">
        <v>1</v>
      </c>
      <c r="B16" s="167" t="s">
        <v>16</v>
      </c>
      <c r="C16" s="13"/>
      <c r="D16" s="14" t="s">
        <v>2</v>
      </c>
      <c r="E16" s="80">
        <v>26708</v>
      </c>
      <c r="F16" s="81">
        <v>72.948759969408897</v>
      </c>
      <c r="G16" s="80">
        <v>427</v>
      </c>
      <c r="H16" s="81">
        <v>1.16628427837867</v>
      </c>
      <c r="I16" s="80">
        <v>26281</v>
      </c>
      <c r="J16" s="81">
        <v>71.782475691030299</v>
      </c>
      <c r="K16" s="80">
        <v>88</v>
      </c>
      <c r="L16" s="82">
        <v>0.243848370649523</v>
      </c>
      <c r="M16" s="83">
        <v>181</v>
      </c>
      <c r="N16" s="82">
        <v>0.50155176235867904</v>
      </c>
      <c r="O16" s="83">
        <v>1801</v>
      </c>
      <c r="P16" s="82">
        <v>4.99057858567945</v>
      </c>
      <c r="Q16" s="83">
        <v>14077</v>
      </c>
      <c r="R16" s="82">
        <v>39.007426291287999</v>
      </c>
      <c r="S16" s="83">
        <v>9227</v>
      </c>
      <c r="T16" s="82">
        <v>25.568055863444901</v>
      </c>
      <c r="U16" s="83">
        <v>22</v>
      </c>
      <c r="V16" s="82">
        <v>6.0962092662380798E-2</v>
      </c>
      <c r="W16" s="84">
        <v>885</v>
      </c>
      <c r="X16" s="81">
        <v>2.4523387275548698</v>
      </c>
      <c r="Y16" s="80">
        <v>790</v>
      </c>
      <c r="Z16" s="85">
        <v>2.1577624822462602</v>
      </c>
      <c r="AA16" s="15">
        <v>1984</v>
      </c>
      <c r="AB16" s="16">
        <v>100</v>
      </c>
    </row>
    <row r="17" spans="1:28" s="6" customFormat="1" ht="15" customHeight="1">
      <c r="A17" s="1" t="s">
        <v>1</v>
      </c>
      <c r="B17" s="167" t="s">
        <v>16</v>
      </c>
      <c r="C17" s="13" t="s">
        <v>8</v>
      </c>
      <c r="D17" s="17" t="s">
        <v>4</v>
      </c>
      <c r="E17" s="80">
        <v>9904</v>
      </c>
      <c r="F17" s="81">
        <v>27.051240030591099</v>
      </c>
      <c r="G17" s="80">
        <v>97</v>
      </c>
      <c r="H17" s="81">
        <v>0.26494045668087002</v>
      </c>
      <c r="I17" s="80">
        <v>9807</v>
      </c>
      <c r="J17" s="81">
        <v>26.786299573910199</v>
      </c>
      <c r="K17" s="80">
        <v>22</v>
      </c>
      <c r="L17" s="82">
        <v>6.0962092662380798E-2</v>
      </c>
      <c r="M17" s="83">
        <v>35</v>
      </c>
      <c r="N17" s="82">
        <v>9.6985147417424103E-2</v>
      </c>
      <c r="O17" s="83">
        <v>576</v>
      </c>
      <c r="P17" s="82">
        <v>1.5960984260696101</v>
      </c>
      <c r="Q17" s="83">
        <v>5992</v>
      </c>
      <c r="R17" s="82">
        <v>16.603857237863</v>
      </c>
      <c r="S17" s="83">
        <v>2864</v>
      </c>
      <c r="T17" s="82">
        <v>7.9361560629572203</v>
      </c>
      <c r="U17" s="103" t="s">
        <v>40</v>
      </c>
      <c r="V17" s="82">
        <v>5.5420084238528003E-3</v>
      </c>
      <c r="W17" s="84">
        <v>316</v>
      </c>
      <c r="X17" s="81">
        <v>0.87563733096874297</v>
      </c>
      <c r="Y17" s="80">
        <v>174</v>
      </c>
      <c r="Z17" s="85">
        <v>0.47525401507702397</v>
      </c>
      <c r="AA17" s="15">
        <v>1984</v>
      </c>
      <c r="AB17" s="16">
        <v>100</v>
      </c>
    </row>
    <row r="18" spans="1:28" s="6" customFormat="1" ht="15" customHeight="1">
      <c r="A18" s="1" t="s">
        <v>1</v>
      </c>
      <c r="B18" s="167" t="s">
        <v>16</v>
      </c>
      <c r="C18" s="18"/>
      <c r="D18" s="19" t="s">
        <v>5</v>
      </c>
      <c r="E18" s="86">
        <v>36612</v>
      </c>
      <c r="F18" s="87">
        <v>100</v>
      </c>
      <c r="G18" s="86">
        <v>524</v>
      </c>
      <c r="H18" s="87">
        <v>1.43122473505954</v>
      </c>
      <c r="I18" s="86">
        <v>36088</v>
      </c>
      <c r="J18" s="87">
        <v>98.568775264940498</v>
      </c>
      <c r="K18" s="86">
        <v>110</v>
      </c>
      <c r="L18" s="88">
        <v>0.30481046331190398</v>
      </c>
      <c r="M18" s="89">
        <v>216</v>
      </c>
      <c r="N18" s="88">
        <v>0.59853690977610297</v>
      </c>
      <c r="O18" s="89">
        <v>2377</v>
      </c>
      <c r="P18" s="88">
        <v>6.5866770117490603</v>
      </c>
      <c r="Q18" s="89">
        <v>20069</v>
      </c>
      <c r="R18" s="88">
        <v>55.611283529151002</v>
      </c>
      <c r="S18" s="89">
        <v>12091</v>
      </c>
      <c r="T18" s="88">
        <v>33.5042119264021</v>
      </c>
      <c r="U18" s="89">
        <v>24</v>
      </c>
      <c r="V18" s="88">
        <v>6.6504101086233697E-2</v>
      </c>
      <c r="W18" s="90">
        <v>1201</v>
      </c>
      <c r="X18" s="87">
        <v>3.32797605852361</v>
      </c>
      <c r="Y18" s="86">
        <v>964</v>
      </c>
      <c r="Z18" s="91">
        <v>2.6330164973232799</v>
      </c>
      <c r="AA18" s="20">
        <v>1984</v>
      </c>
      <c r="AB18" s="21">
        <v>100</v>
      </c>
    </row>
    <row r="19" spans="1:28" s="6" customFormat="1" ht="15" customHeight="1">
      <c r="A19" s="1" t="s">
        <v>1</v>
      </c>
      <c r="B19" s="167" t="s">
        <v>16</v>
      </c>
      <c r="C19" s="7"/>
      <c r="D19" s="8" t="s">
        <v>2</v>
      </c>
      <c r="E19" s="69">
        <v>60615</v>
      </c>
      <c r="F19" s="68">
        <v>70.322288737296404</v>
      </c>
      <c r="G19" s="69">
        <v>887</v>
      </c>
      <c r="H19" s="68">
        <v>1.02905007192909</v>
      </c>
      <c r="I19" s="69">
        <v>59728</v>
      </c>
      <c r="J19" s="68">
        <v>69.293238665367298</v>
      </c>
      <c r="K19" s="69">
        <v>216</v>
      </c>
      <c r="L19" s="70">
        <v>0.25400409228815402</v>
      </c>
      <c r="M19" s="71">
        <v>643</v>
      </c>
      <c r="N19" s="70">
        <v>0.75613255250593803</v>
      </c>
      <c r="O19" s="71">
        <v>4640</v>
      </c>
      <c r="P19" s="70">
        <v>5.4563842047084803</v>
      </c>
      <c r="Q19" s="71">
        <v>28721</v>
      </c>
      <c r="R19" s="70">
        <v>33.774312660222499</v>
      </c>
      <c r="S19" s="71">
        <v>23381</v>
      </c>
      <c r="T19" s="70">
        <v>27.494767045320899</v>
      </c>
      <c r="U19" s="71">
        <v>55</v>
      </c>
      <c r="V19" s="70">
        <v>6.4676967943742794E-2</v>
      </c>
      <c r="W19" s="72">
        <v>2072</v>
      </c>
      <c r="X19" s="68">
        <v>2.4365577741715501</v>
      </c>
      <c r="Y19" s="69">
        <v>2208</v>
      </c>
      <c r="Z19" s="73">
        <v>2.5616037867186399</v>
      </c>
      <c r="AA19" s="4">
        <v>1984</v>
      </c>
      <c r="AB19" s="5">
        <v>100</v>
      </c>
    </row>
    <row r="20" spans="1:28" s="6" customFormat="1" ht="15" customHeight="1">
      <c r="A20" s="1" t="s">
        <v>1</v>
      </c>
      <c r="B20" s="167" t="s">
        <v>16</v>
      </c>
      <c r="C20" s="7" t="s">
        <v>9</v>
      </c>
      <c r="D20" s="22" t="s">
        <v>4</v>
      </c>
      <c r="E20" s="69">
        <v>25581</v>
      </c>
      <c r="F20" s="68">
        <v>29.6777112627036</v>
      </c>
      <c r="G20" s="69">
        <v>271</v>
      </c>
      <c r="H20" s="68">
        <v>0.31439974012715199</v>
      </c>
      <c r="I20" s="69">
        <v>25310</v>
      </c>
      <c r="J20" s="68">
        <v>29.363311522576499</v>
      </c>
      <c r="K20" s="69">
        <v>66</v>
      </c>
      <c r="L20" s="70">
        <v>7.7612361532491403E-2</v>
      </c>
      <c r="M20" s="71">
        <v>150</v>
      </c>
      <c r="N20" s="70">
        <v>0.176391730755662</v>
      </c>
      <c r="O20" s="71">
        <v>1827</v>
      </c>
      <c r="P20" s="70">
        <v>2.1484512806039699</v>
      </c>
      <c r="Q20" s="71">
        <v>14278</v>
      </c>
      <c r="R20" s="70">
        <v>16.790140878195601</v>
      </c>
      <c r="S20" s="71">
        <v>8084</v>
      </c>
      <c r="T20" s="70">
        <v>9.5063383428584896</v>
      </c>
      <c r="U20" s="71">
        <v>16</v>
      </c>
      <c r="V20" s="70">
        <v>1.8815117947270601E-2</v>
      </c>
      <c r="W20" s="72">
        <v>889</v>
      </c>
      <c r="X20" s="68">
        <v>1.0454149909452199</v>
      </c>
      <c r="Y20" s="69">
        <v>663</v>
      </c>
      <c r="Z20" s="73">
        <v>0.76917722400111399</v>
      </c>
      <c r="AA20" s="4">
        <v>1984</v>
      </c>
      <c r="AB20" s="5">
        <v>100</v>
      </c>
    </row>
    <row r="21" spans="1:28" s="6" customFormat="1" ht="15" customHeight="1">
      <c r="A21" s="1" t="s">
        <v>1</v>
      </c>
      <c r="B21" s="167" t="s">
        <v>16</v>
      </c>
      <c r="C21" s="9"/>
      <c r="D21" s="10" t="s">
        <v>5</v>
      </c>
      <c r="E21" s="74">
        <v>86196</v>
      </c>
      <c r="F21" s="75">
        <v>100</v>
      </c>
      <c r="G21" s="74">
        <v>1158</v>
      </c>
      <c r="H21" s="75">
        <v>1.3434498120562399</v>
      </c>
      <c r="I21" s="74">
        <v>85038</v>
      </c>
      <c r="J21" s="75">
        <v>98.656550187943793</v>
      </c>
      <c r="K21" s="74">
        <v>282</v>
      </c>
      <c r="L21" s="76">
        <v>0.33161645382064497</v>
      </c>
      <c r="M21" s="77">
        <v>793</v>
      </c>
      <c r="N21" s="76">
        <v>0.93252428326160097</v>
      </c>
      <c r="O21" s="77">
        <v>6467</v>
      </c>
      <c r="P21" s="76">
        <v>7.6048354853124502</v>
      </c>
      <c r="Q21" s="77">
        <v>42999</v>
      </c>
      <c r="R21" s="76">
        <v>50.5644535384181</v>
      </c>
      <c r="S21" s="77">
        <v>31465</v>
      </c>
      <c r="T21" s="76">
        <v>37.001105388179397</v>
      </c>
      <c r="U21" s="77">
        <v>71</v>
      </c>
      <c r="V21" s="76">
        <v>8.3492085891013396E-2</v>
      </c>
      <c r="W21" s="78">
        <v>2961</v>
      </c>
      <c r="X21" s="75">
        <v>3.4819727651167698</v>
      </c>
      <c r="Y21" s="74">
        <v>2871</v>
      </c>
      <c r="Z21" s="79">
        <v>3.33078101071975</v>
      </c>
      <c r="AA21" s="11">
        <v>1984</v>
      </c>
      <c r="AB21" s="12">
        <v>100</v>
      </c>
    </row>
    <row r="22" spans="1:28" s="6" customFormat="1" ht="15" customHeight="1">
      <c r="A22" s="1" t="s">
        <v>1</v>
      </c>
      <c r="B22" s="167" t="s">
        <v>16</v>
      </c>
      <c r="C22" s="13"/>
      <c r="D22" s="14" t="s">
        <v>2</v>
      </c>
      <c r="E22" s="80">
        <v>885</v>
      </c>
      <c r="F22" s="81">
        <v>82.172701949860695</v>
      </c>
      <c r="G22" s="80">
        <v>10</v>
      </c>
      <c r="H22" s="81">
        <v>0.92850510677808695</v>
      </c>
      <c r="I22" s="80">
        <v>875</v>
      </c>
      <c r="J22" s="81">
        <v>81.244196843082605</v>
      </c>
      <c r="K22" s="80">
        <v>4</v>
      </c>
      <c r="L22" s="82">
        <v>0.37558685446009399</v>
      </c>
      <c r="M22" s="83">
        <v>32</v>
      </c>
      <c r="N22" s="82">
        <v>3.0046948356807501</v>
      </c>
      <c r="O22" s="83">
        <v>128</v>
      </c>
      <c r="P22" s="82">
        <v>12.018779342723001</v>
      </c>
      <c r="Q22" s="83">
        <v>345</v>
      </c>
      <c r="R22" s="82">
        <v>32.394366197183103</v>
      </c>
      <c r="S22" s="83">
        <v>339</v>
      </c>
      <c r="T22" s="82">
        <v>31.830985915492999</v>
      </c>
      <c r="U22" s="83">
        <v>0</v>
      </c>
      <c r="V22" s="82">
        <v>0</v>
      </c>
      <c r="W22" s="84">
        <v>27</v>
      </c>
      <c r="X22" s="81">
        <v>2.53521126760563</v>
      </c>
      <c r="Y22" s="80">
        <v>73</v>
      </c>
      <c r="Z22" s="85">
        <v>6.7780872794800402</v>
      </c>
      <c r="AA22" s="15">
        <v>1984</v>
      </c>
      <c r="AB22" s="16">
        <v>100</v>
      </c>
    </row>
    <row r="23" spans="1:28" s="6" customFormat="1" ht="15" customHeight="1">
      <c r="A23" s="1" t="s">
        <v>1</v>
      </c>
      <c r="B23" s="167" t="s">
        <v>16</v>
      </c>
      <c r="C23" s="13" t="s">
        <v>10</v>
      </c>
      <c r="D23" s="17" t="s">
        <v>4</v>
      </c>
      <c r="E23" s="80">
        <v>192</v>
      </c>
      <c r="F23" s="81">
        <v>17.827298050139301</v>
      </c>
      <c r="G23" s="102" t="s">
        <v>40</v>
      </c>
      <c r="H23" s="81">
        <v>0.185701021355617</v>
      </c>
      <c r="I23" s="80">
        <v>190</v>
      </c>
      <c r="J23" s="81">
        <v>17.6415970287837</v>
      </c>
      <c r="K23" s="80">
        <v>0</v>
      </c>
      <c r="L23" s="82">
        <v>0</v>
      </c>
      <c r="M23" s="83">
        <v>5</v>
      </c>
      <c r="N23" s="82">
        <v>0.46948356807511699</v>
      </c>
      <c r="O23" s="83">
        <v>33</v>
      </c>
      <c r="P23" s="82">
        <v>3.0985915492957701</v>
      </c>
      <c r="Q23" s="83">
        <v>67</v>
      </c>
      <c r="R23" s="82">
        <v>6.2910798122065703</v>
      </c>
      <c r="S23" s="83">
        <v>76</v>
      </c>
      <c r="T23" s="82">
        <v>7.1361502347417796</v>
      </c>
      <c r="U23" s="103" t="s">
        <v>40</v>
      </c>
      <c r="V23" s="82">
        <v>0.18779342723004699</v>
      </c>
      <c r="W23" s="84">
        <v>7</v>
      </c>
      <c r="X23" s="81">
        <v>0.65727699530516404</v>
      </c>
      <c r="Y23" s="80">
        <v>15</v>
      </c>
      <c r="Z23" s="85">
        <v>1.3927576601671301</v>
      </c>
      <c r="AA23" s="15">
        <v>1984</v>
      </c>
      <c r="AB23" s="16">
        <v>100</v>
      </c>
    </row>
    <row r="24" spans="1:28" s="6" customFormat="1" ht="15" customHeight="1">
      <c r="A24" s="1" t="s">
        <v>1</v>
      </c>
      <c r="B24" s="167" t="s">
        <v>16</v>
      </c>
      <c r="C24" s="18"/>
      <c r="D24" s="19" t="s">
        <v>5</v>
      </c>
      <c r="E24" s="86">
        <v>1077</v>
      </c>
      <c r="F24" s="87">
        <v>100</v>
      </c>
      <c r="G24" s="86">
        <v>12</v>
      </c>
      <c r="H24" s="87">
        <v>1.1142061281336999</v>
      </c>
      <c r="I24" s="86">
        <v>1065</v>
      </c>
      <c r="J24" s="87">
        <v>98.885793871866298</v>
      </c>
      <c r="K24" s="86">
        <v>4</v>
      </c>
      <c r="L24" s="88">
        <v>0.37558685446009399</v>
      </c>
      <c r="M24" s="89">
        <v>37</v>
      </c>
      <c r="N24" s="88">
        <v>3.4741784037558698</v>
      </c>
      <c r="O24" s="89">
        <v>161</v>
      </c>
      <c r="P24" s="88">
        <v>15.117370892018799</v>
      </c>
      <c r="Q24" s="89">
        <v>412</v>
      </c>
      <c r="R24" s="88">
        <v>38.6854460093897</v>
      </c>
      <c r="S24" s="89">
        <v>415</v>
      </c>
      <c r="T24" s="88">
        <v>38.967136150234701</v>
      </c>
      <c r="U24" s="104" t="s">
        <v>40</v>
      </c>
      <c r="V24" s="88">
        <v>0.18779342723004699</v>
      </c>
      <c r="W24" s="90">
        <v>34</v>
      </c>
      <c r="X24" s="87">
        <v>3.1924882629107998</v>
      </c>
      <c r="Y24" s="86">
        <v>88</v>
      </c>
      <c r="Z24" s="91">
        <v>8.1708449396471696</v>
      </c>
      <c r="AA24" s="20">
        <v>1984</v>
      </c>
      <c r="AB24" s="21">
        <v>100</v>
      </c>
    </row>
    <row r="25" spans="1:28" s="6" customFormat="1" ht="15" customHeight="1">
      <c r="A25" s="1" t="s">
        <v>1</v>
      </c>
      <c r="B25" s="167" t="s">
        <v>16</v>
      </c>
      <c r="C25" s="7"/>
      <c r="D25" s="8" t="s">
        <v>2</v>
      </c>
      <c r="E25" s="69">
        <v>281</v>
      </c>
      <c r="F25" s="68">
        <v>85.670731707317103</v>
      </c>
      <c r="G25" s="107" t="s">
        <v>40</v>
      </c>
      <c r="H25" s="68">
        <v>0.60975609756097604</v>
      </c>
      <c r="I25" s="69">
        <v>279</v>
      </c>
      <c r="J25" s="68">
        <v>85.060975609756099</v>
      </c>
      <c r="K25" s="69">
        <v>0</v>
      </c>
      <c r="L25" s="70">
        <v>0</v>
      </c>
      <c r="M25" s="98" t="s">
        <v>40</v>
      </c>
      <c r="N25" s="70">
        <v>0.61349693251533699</v>
      </c>
      <c r="O25" s="71">
        <v>22</v>
      </c>
      <c r="P25" s="70">
        <v>6.74846625766871</v>
      </c>
      <c r="Q25" s="71">
        <v>136</v>
      </c>
      <c r="R25" s="70">
        <v>41.717791411042903</v>
      </c>
      <c r="S25" s="71">
        <v>115</v>
      </c>
      <c r="T25" s="70">
        <v>35.276073619631902</v>
      </c>
      <c r="U25" s="71">
        <v>0</v>
      </c>
      <c r="V25" s="70">
        <v>0</v>
      </c>
      <c r="W25" s="72">
        <v>4</v>
      </c>
      <c r="X25" s="68">
        <v>1.22699386503067</v>
      </c>
      <c r="Y25" s="69">
        <v>11</v>
      </c>
      <c r="Z25" s="73">
        <v>3.3536585365853702</v>
      </c>
      <c r="AA25" s="4">
        <v>1984</v>
      </c>
      <c r="AB25" s="5">
        <v>100</v>
      </c>
    </row>
    <row r="26" spans="1:28" s="6" customFormat="1" ht="15" customHeight="1">
      <c r="A26" s="1" t="s">
        <v>1</v>
      </c>
      <c r="B26" s="167" t="s">
        <v>16</v>
      </c>
      <c r="C26" s="7" t="s">
        <v>11</v>
      </c>
      <c r="D26" s="22" t="s">
        <v>4</v>
      </c>
      <c r="E26" s="69">
        <v>47</v>
      </c>
      <c r="F26" s="68">
        <v>14.329268292682899</v>
      </c>
      <c r="G26" s="69">
        <v>0</v>
      </c>
      <c r="H26" s="68">
        <v>0</v>
      </c>
      <c r="I26" s="69">
        <v>47</v>
      </c>
      <c r="J26" s="68">
        <v>14.329268292682899</v>
      </c>
      <c r="K26" s="69">
        <v>0</v>
      </c>
      <c r="L26" s="70">
        <v>0</v>
      </c>
      <c r="M26" s="71">
        <v>0</v>
      </c>
      <c r="N26" s="70">
        <v>0</v>
      </c>
      <c r="O26" s="98" t="s">
        <v>40</v>
      </c>
      <c r="P26" s="70">
        <v>0.61349693251533699</v>
      </c>
      <c r="Q26" s="71">
        <v>20</v>
      </c>
      <c r="R26" s="70">
        <v>6.1349693251533699</v>
      </c>
      <c r="S26" s="71">
        <v>21</v>
      </c>
      <c r="T26" s="70">
        <v>6.4417177914110404</v>
      </c>
      <c r="U26" s="71">
        <v>0</v>
      </c>
      <c r="V26" s="70">
        <v>0</v>
      </c>
      <c r="W26" s="72">
        <v>4</v>
      </c>
      <c r="X26" s="68">
        <v>1.22699386503067</v>
      </c>
      <c r="Y26" s="69">
        <v>0</v>
      </c>
      <c r="Z26" s="73">
        <v>0</v>
      </c>
      <c r="AA26" s="4">
        <v>1984</v>
      </c>
      <c r="AB26" s="5">
        <v>100</v>
      </c>
    </row>
    <row r="27" spans="1:28" s="6" customFormat="1" ht="15" customHeight="1">
      <c r="A27" s="1" t="s">
        <v>1</v>
      </c>
      <c r="B27" s="167" t="s">
        <v>16</v>
      </c>
      <c r="C27" s="9"/>
      <c r="D27" s="10" t="s">
        <v>5</v>
      </c>
      <c r="E27" s="74">
        <v>328</v>
      </c>
      <c r="F27" s="75">
        <v>100</v>
      </c>
      <c r="G27" s="108" t="s">
        <v>40</v>
      </c>
      <c r="H27" s="75">
        <v>0.60975609756097604</v>
      </c>
      <c r="I27" s="74">
        <v>326</v>
      </c>
      <c r="J27" s="75">
        <v>99.390243902438996</v>
      </c>
      <c r="K27" s="74">
        <v>0</v>
      </c>
      <c r="L27" s="76">
        <v>0</v>
      </c>
      <c r="M27" s="100" t="s">
        <v>40</v>
      </c>
      <c r="N27" s="76">
        <v>0.61349693251533699</v>
      </c>
      <c r="O27" s="77">
        <v>24</v>
      </c>
      <c r="P27" s="76">
        <v>7.3619631901840501</v>
      </c>
      <c r="Q27" s="77">
        <v>156</v>
      </c>
      <c r="R27" s="76">
        <v>47.852760736196302</v>
      </c>
      <c r="S27" s="77">
        <v>136</v>
      </c>
      <c r="T27" s="76">
        <v>41.717791411042903</v>
      </c>
      <c r="U27" s="77">
        <v>0</v>
      </c>
      <c r="V27" s="76">
        <v>0</v>
      </c>
      <c r="W27" s="78">
        <v>8</v>
      </c>
      <c r="X27" s="75">
        <v>2.4539877300613502</v>
      </c>
      <c r="Y27" s="74">
        <v>11</v>
      </c>
      <c r="Z27" s="79">
        <v>3.3536585365853702</v>
      </c>
      <c r="AA27" s="11">
        <v>1984</v>
      </c>
      <c r="AB27" s="12">
        <v>100</v>
      </c>
    </row>
    <row r="28" spans="1:28" s="6" customFormat="1" ht="15" customHeight="1">
      <c r="A28" s="1" t="s">
        <v>1</v>
      </c>
      <c r="B28" s="167" t="s">
        <v>16</v>
      </c>
      <c r="C28" s="13"/>
      <c r="D28" s="14" t="s">
        <v>2</v>
      </c>
      <c r="E28" s="80">
        <v>1166</v>
      </c>
      <c r="F28" s="81">
        <v>83.166904422253893</v>
      </c>
      <c r="G28" s="80">
        <v>12</v>
      </c>
      <c r="H28" s="81">
        <v>0.85592011412268199</v>
      </c>
      <c r="I28" s="80">
        <v>1154</v>
      </c>
      <c r="J28" s="81">
        <v>82.310984308131196</v>
      </c>
      <c r="K28" s="80">
        <v>4</v>
      </c>
      <c r="L28" s="82">
        <v>0.28818443804034599</v>
      </c>
      <c r="M28" s="83">
        <v>33</v>
      </c>
      <c r="N28" s="82">
        <v>2.3775216138328501</v>
      </c>
      <c r="O28" s="83">
        <v>151</v>
      </c>
      <c r="P28" s="82">
        <v>10.878962536023099</v>
      </c>
      <c r="Q28" s="83">
        <v>481</v>
      </c>
      <c r="R28" s="82">
        <v>34.654178674351598</v>
      </c>
      <c r="S28" s="83">
        <v>454</v>
      </c>
      <c r="T28" s="82">
        <v>32.7089337175792</v>
      </c>
      <c r="U28" s="83">
        <v>0</v>
      </c>
      <c r="V28" s="82">
        <v>0</v>
      </c>
      <c r="W28" s="84">
        <v>31</v>
      </c>
      <c r="X28" s="81">
        <v>2.23342939481268</v>
      </c>
      <c r="Y28" s="80">
        <v>82</v>
      </c>
      <c r="Z28" s="85">
        <v>5.8487874465049901</v>
      </c>
      <c r="AA28" s="15">
        <v>1984</v>
      </c>
      <c r="AB28" s="16">
        <v>100</v>
      </c>
    </row>
    <row r="29" spans="1:28" s="6" customFormat="1" ht="15" customHeight="1">
      <c r="A29" s="1" t="s">
        <v>1</v>
      </c>
      <c r="B29" s="167" t="s">
        <v>16</v>
      </c>
      <c r="C29" s="13" t="s">
        <v>12</v>
      </c>
      <c r="D29" s="17" t="s">
        <v>4</v>
      </c>
      <c r="E29" s="80">
        <v>236</v>
      </c>
      <c r="F29" s="81">
        <v>16.8330955777461</v>
      </c>
      <c r="G29" s="102" t="s">
        <v>40</v>
      </c>
      <c r="H29" s="81">
        <v>0.14265335235377999</v>
      </c>
      <c r="I29" s="80">
        <v>234</v>
      </c>
      <c r="J29" s="81">
        <v>16.690442225392299</v>
      </c>
      <c r="K29" s="80">
        <v>0</v>
      </c>
      <c r="L29" s="82">
        <v>0</v>
      </c>
      <c r="M29" s="83">
        <v>5</v>
      </c>
      <c r="N29" s="82">
        <v>0.36023054755043199</v>
      </c>
      <c r="O29" s="83">
        <v>35</v>
      </c>
      <c r="P29" s="82">
        <v>2.52161383285303</v>
      </c>
      <c r="Q29" s="83">
        <v>87</v>
      </c>
      <c r="R29" s="82">
        <v>6.2680115273775199</v>
      </c>
      <c r="S29" s="83">
        <v>97</v>
      </c>
      <c r="T29" s="82">
        <v>6.9884726224783904</v>
      </c>
      <c r="U29" s="103" t="s">
        <v>40</v>
      </c>
      <c r="V29" s="82">
        <v>0.144092219020173</v>
      </c>
      <c r="W29" s="84">
        <v>8</v>
      </c>
      <c r="X29" s="81">
        <v>0.57636887608069198</v>
      </c>
      <c r="Y29" s="80">
        <v>15</v>
      </c>
      <c r="Z29" s="85">
        <v>1.0699001426533501</v>
      </c>
      <c r="AA29" s="15">
        <v>1984</v>
      </c>
      <c r="AB29" s="16">
        <v>100</v>
      </c>
    </row>
    <row r="30" spans="1:28" s="6" customFormat="1" ht="15" customHeight="1">
      <c r="A30" s="1" t="s">
        <v>1</v>
      </c>
      <c r="B30" s="167" t="s">
        <v>16</v>
      </c>
      <c r="C30" s="18"/>
      <c r="D30" s="19" t="s">
        <v>5</v>
      </c>
      <c r="E30" s="86">
        <v>1402</v>
      </c>
      <c r="F30" s="87">
        <v>100</v>
      </c>
      <c r="G30" s="86">
        <v>14</v>
      </c>
      <c r="H30" s="87">
        <v>0.99857346647646195</v>
      </c>
      <c r="I30" s="86">
        <v>1388</v>
      </c>
      <c r="J30" s="87">
        <v>99.0014265335235</v>
      </c>
      <c r="K30" s="86">
        <v>4</v>
      </c>
      <c r="L30" s="88">
        <v>0.28818443804034599</v>
      </c>
      <c r="M30" s="89">
        <v>38</v>
      </c>
      <c r="N30" s="88">
        <v>2.7377521613832898</v>
      </c>
      <c r="O30" s="89">
        <v>186</v>
      </c>
      <c r="P30" s="88">
        <v>13.4005763688761</v>
      </c>
      <c r="Q30" s="89">
        <v>568</v>
      </c>
      <c r="R30" s="88">
        <v>40.922190201729101</v>
      </c>
      <c r="S30" s="89">
        <v>551</v>
      </c>
      <c r="T30" s="88">
        <v>39.697406340057597</v>
      </c>
      <c r="U30" s="104" t="s">
        <v>40</v>
      </c>
      <c r="V30" s="88">
        <v>0.144092219020173</v>
      </c>
      <c r="W30" s="90">
        <v>39</v>
      </c>
      <c r="X30" s="87">
        <v>2.8097982708933702</v>
      </c>
      <c r="Y30" s="86">
        <v>97</v>
      </c>
      <c r="Z30" s="91">
        <v>6.9186875891583499</v>
      </c>
      <c r="AA30" s="20">
        <v>1984</v>
      </c>
      <c r="AB30" s="21">
        <v>100</v>
      </c>
    </row>
    <row r="31" spans="1:28" s="6" customFormat="1" ht="15" customHeight="1">
      <c r="A31" s="1" t="s">
        <v>1</v>
      </c>
      <c r="B31" s="167" t="s">
        <v>16</v>
      </c>
      <c r="C31" s="7"/>
      <c r="D31" s="23" t="s">
        <v>2</v>
      </c>
      <c r="E31" s="69">
        <v>536</v>
      </c>
      <c r="F31" s="68">
        <v>81.458966565349499</v>
      </c>
      <c r="G31" s="69">
        <v>4</v>
      </c>
      <c r="H31" s="68">
        <v>0.60790273556231</v>
      </c>
      <c r="I31" s="69">
        <v>532</v>
      </c>
      <c r="J31" s="68">
        <v>80.851063829787194</v>
      </c>
      <c r="K31" s="69">
        <v>0</v>
      </c>
      <c r="L31" s="70">
        <v>0</v>
      </c>
      <c r="M31" s="71">
        <v>26</v>
      </c>
      <c r="N31" s="70">
        <v>3.9877300613496902</v>
      </c>
      <c r="O31" s="71">
        <v>73</v>
      </c>
      <c r="P31" s="70">
        <v>11.1963190184049</v>
      </c>
      <c r="Q31" s="71">
        <v>167</v>
      </c>
      <c r="R31" s="70">
        <v>25.6134969325153</v>
      </c>
      <c r="S31" s="71">
        <v>255</v>
      </c>
      <c r="T31" s="70">
        <v>39.110429447852802</v>
      </c>
      <c r="U31" s="71">
        <v>0</v>
      </c>
      <c r="V31" s="70">
        <v>0</v>
      </c>
      <c r="W31" s="72">
        <v>11</v>
      </c>
      <c r="X31" s="68">
        <v>1.6871165644171799</v>
      </c>
      <c r="Y31" s="69">
        <v>47</v>
      </c>
      <c r="Z31" s="73">
        <v>7.1428571428571397</v>
      </c>
      <c r="AA31" s="4">
        <v>1984</v>
      </c>
      <c r="AB31" s="5">
        <v>100</v>
      </c>
    </row>
    <row r="32" spans="1:28" s="6" customFormat="1" ht="15" customHeight="1">
      <c r="A32" s="1" t="s">
        <v>1</v>
      </c>
      <c r="B32" s="167" t="s">
        <v>16</v>
      </c>
      <c r="C32" s="7" t="s">
        <v>13</v>
      </c>
      <c r="D32" s="22" t="s">
        <v>4</v>
      </c>
      <c r="E32" s="69">
        <v>122</v>
      </c>
      <c r="F32" s="68">
        <v>18.541033434650501</v>
      </c>
      <c r="G32" s="107" t="s">
        <v>40</v>
      </c>
      <c r="H32" s="68">
        <v>0.303951367781155</v>
      </c>
      <c r="I32" s="69">
        <v>120</v>
      </c>
      <c r="J32" s="68">
        <v>18.237082066869299</v>
      </c>
      <c r="K32" s="69">
        <v>0</v>
      </c>
      <c r="L32" s="70">
        <v>0</v>
      </c>
      <c r="M32" s="71">
        <v>5</v>
      </c>
      <c r="N32" s="70">
        <v>0.76687116564417201</v>
      </c>
      <c r="O32" s="71">
        <v>25</v>
      </c>
      <c r="P32" s="70">
        <v>3.8343558282208599</v>
      </c>
      <c r="Q32" s="71">
        <v>13</v>
      </c>
      <c r="R32" s="70">
        <v>1.99386503067485</v>
      </c>
      <c r="S32" s="71">
        <v>71</v>
      </c>
      <c r="T32" s="70">
        <v>10.8895705521472</v>
      </c>
      <c r="U32" s="98" t="s">
        <v>40</v>
      </c>
      <c r="V32" s="70">
        <v>0.30674846625766899</v>
      </c>
      <c r="W32" s="72">
        <v>4</v>
      </c>
      <c r="X32" s="68">
        <v>0.61349693251533699</v>
      </c>
      <c r="Y32" s="69">
        <v>14</v>
      </c>
      <c r="Z32" s="73">
        <v>2.12765957446809</v>
      </c>
      <c r="AA32" s="4">
        <v>1984</v>
      </c>
      <c r="AB32" s="5">
        <v>100</v>
      </c>
    </row>
    <row r="33" spans="1:28" s="6" customFormat="1" ht="15" customHeight="1">
      <c r="A33" s="1" t="s">
        <v>1</v>
      </c>
      <c r="B33" s="167" t="s">
        <v>16</v>
      </c>
      <c r="C33" s="9"/>
      <c r="D33" s="10" t="s">
        <v>5</v>
      </c>
      <c r="E33" s="74">
        <v>658</v>
      </c>
      <c r="F33" s="75">
        <v>100</v>
      </c>
      <c r="G33" s="74">
        <v>6</v>
      </c>
      <c r="H33" s="75">
        <v>0.91185410334346495</v>
      </c>
      <c r="I33" s="74">
        <v>652</v>
      </c>
      <c r="J33" s="75">
        <v>99.088145896656499</v>
      </c>
      <c r="K33" s="74">
        <v>0</v>
      </c>
      <c r="L33" s="76">
        <v>0</v>
      </c>
      <c r="M33" s="77">
        <v>31</v>
      </c>
      <c r="N33" s="76">
        <v>4.7546012269938602</v>
      </c>
      <c r="O33" s="77">
        <v>98</v>
      </c>
      <c r="P33" s="76">
        <v>15.0306748466258</v>
      </c>
      <c r="Q33" s="77">
        <v>180</v>
      </c>
      <c r="R33" s="76">
        <v>27.607361963190201</v>
      </c>
      <c r="S33" s="77">
        <v>326</v>
      </c>
      <c r="T33" s="76">
        <v>50</v>
      </c>
      <c r="U33" s="100" t="s">
        <v>40</v>
      </c>
      <c r="V33" s="76">
        <v>0.30674846625766899</v>
      </c>
      <c r="W33" s="78">
        <v>15</v>
      </c>
      <c r="X33" s="75">
        <v>2.3006134969325198</v>
      </c>
      <c r="Y33" s="74">
        <v>61</v>
      </c>
      <c r="Z33" s="79">
        <v>9.2705167173252292</v>
      </c>
      <c r="AA33" s="11">
        <v>1984</v>
      </c>
      <c r="AB33" s="12">
        <v>100</v>
      </c>
    </row>
    <row r="34" spans="1:28" s="6" customFormat="1" ht="15" customHeight="1">
      <c r="A34" s="1" t="s">
        <v>1</v>
      </c>
      <c r="B34" s="167" t="s">
        <v>16</v>
      </c>
      <c r="C34" s="13"/>
      <c r="D34" s="14" t="s">
        <v>2</v>
      </c>
      <c r="E34" s="80">
        <v>13180</v>
      </c>
      <c r="F34" s="81">
        <v>73.783798913956204</v>
      </c>
      <c r="G34" s="80">
        <v>160</v>
      </c>
      <c r="H34" s="81">
        <v>0.895706208363657</v>
      </c>
      <c r="I34" s="80">
        <v>13020</v>
      </c>
      <c r="J34" s="81">
        <v>72.888092705592598</v>
      </c>
      <c r="K34" s="80">
        <v>51</v>
      </c>
      <c r="L34" s="82">
        <v>0.28878822197055498</v>
      </c>
      <c r="M34" s="83">
        <v>190</v>
      </c>
      <c r="N34" s="82">
        <v>1.0758776896942199</v>
      </c>
      <c r="O34" s="83">
        <v>1037</v>
      </c>
      <c r="P34" s="82">
        <v>5.87202718006795</v>
      </c>
      <c r="Q34" s="83">
        <v>5015</v>
      </c>
      <c r="R34" s="82">
        <v>28.397508493771198</v>
      </c>
      <c r="S34" s="83">
        <v>6268</v>
      </c>
      <c r="T34" s="82">
        <v>35.492638731596799</v>
      </c>
      <c r="U34" s="83">
        <v>11</v>
      </c>
      <c r="V34" s="82">
        <v>6.2287655719139301E-2</v>
      </c>
      <c r="W34" s="84">
        <v>448</v>
      </c>
      <c r="X34" s="81">
        <v>2.53680634201586</v>
      </c>
      <c r="Y34" s="80">
        <v>522</v>
      </c>
      <c r="Z34" s="85">
        <v>2.9222415047864301</v>
      </c>
      <c r="AA34" s="15">
        <v>1984</v>
      </c>
      <c r="AB34" s="16">
        <v>100</v>
      </c>
    </row>
    <row r="35" spans="1:28" s="6" customFormat="1" ht="15" customHeight="1">
      <c r="A35" s="1" t="s">
        <v>1</v>
      </c>
      <c r="B35" s="167" t="s">
        <v>16</v>
      </c>
      <c r="C35" s="13" t="s">
        <v>14</v>
      </c>
      <c r="D35" s="17" t="s">
        <v>4</v>
      </c>
      <c r="E35" s="80">
        <v>4683</v>
      </c>
      <c r="F35" s="81">
        <v>26.2162010860438</v>
      </c>
      <c r="G35" s="80">
        <v>43</v>
      </c>
      <c r="H35" s="81">
        <v>0.24072104349773299</v>
      </c>
      <c r="I35" s="80">
        <v>4640</v>
      </c>
      <c r="J35" s="81">
        <v>25.975480042546</v>
      </c>
      <c r="K35" s="80">
        <v>13</v>
      </c>
      <c r="L35" s="82">
        <v>7.3612684031710104E-2</v>
      </c>
      <c r="M35" s="83">
        <v>32</v>
      </c>
      <c r="N35" s="82">
        <v>0.18120045300113199</v>
      </c>
      <c r="O35" s="83">
        <v>381</v>
      </c>
      <c r="P35" s="82">
        <v>2.1574178935447299</v>
      </c>
      <c r="Q35" s="83">
        <v>2037</v>
      </c>
      <c r="R35" s="82">
        <v>11.5345413363533</v>
      </c>
      <c r="S35" s="83">
        <v>2028</v>
      </c>
      <c r="T35" s="82">
        <v>11.4835787089468</v>
      </c>
      <c r="U35" s="103" t="s">
        <v>40</v>
      </c>
      <c r="V35" s="82">
        <v>1.13250283125708E-2</v>
      </c>
      <c r="W35" s="84">
        <v>147</v>
      </c>
      <c r="X35" s="81">
        <v>0.83238958097395199</v>
      </c>
      <c r="Y35" s="80">
        <v>141</v>
      </c>
      <c r="Z35" s="85">
        <v>0.78934109612047199</v>
      </c>
      <c r="AA35" s="15">
        <v>1984</v>
      </c>
      <c r="AB35" s="16">
        <v>100</v>
      </c>
    </row>
    <row r="36" spans="1:28" s="6" customFormat="1" ht="15" customHeight="1">
      <c r="A36" s="1" t="s">
        <v>1</v>
      </c>
      <c r="B36" s="167" t="s">
        <v>16</v>
      </c>
      <c r="C36" s="18"/>
      <c r="D36" s="19" t="s">
        <v>5</v>
      </c>
      <c r="E36" s="86">
        <v>17863</v>
      </c>
      <c r="F36" s="87">
        <v>100</v>
      </c>
      <c r="G36" s="86">
        <v>203</v>
      </c>
      <c r="H36" s="87">
        <v>1.13642725186139</v>
      </c>
      <c r="I36" s="86">
        <v>17660</v>
      </c>
      <c r="J36" s="87">
        <v>98.863572748138594</v>
      </c>
      <c r="K36" s="86">
        <v>64</v>
      </c>
      <c r="L36" s="88">
        <v>0.36240090600226499</v>
      </c>
      <c r="M36" s="89">
        <v>222</v>
      </c>
      <c r="N36" s="88">
        <v>1.2570781426953599</v>
      </c>
      <c r="O36" s="89">
        <v>1418</v>
      </c>
      <c r="P36" s="88">
        <v>8.0294450736126795</v>
      </c>
      <c r="Q36" s="89">
        <v>7052</v>
      </c>
      <c r="R36" s="88">
        <v>39.932049830124598</v>
      </c>
      <c r="S36" s="89">
        <v>8296</v>
      </c>
      <c r="T36" s="88">
        <v>46.9762174405436</v>
      </c>
      <c r="U36" s="89">
        <v>13</v>
      </c>
      <c r="V36" s="88">
        <v>7.3612684031710104E-2</v>
      </c>
      <c r="W36" s="90">
        <v>595</v>
      </c>
      <c r="X36" s="87">
        <v>3.3691959229898099</v>
      </c>
      <c r="Y36" s="86">
        <v>663</v>
      </c>
      <c r="Z36" s="91">
        <v>3.7115826009069002</v>
      </c>
      <c r="AA36" s="20">
        <v>1984</v>
      </c>
      <c r="AB36" s="21">
        <v>100</v>
      </c>
    </row>
    <row r="37" spans="1:28" s="6" customFormat="1" ht="15" customHeight="1">
      <c r="A37" s="1" t="s">
        <v>1</v>
      </c>
      <c r="B37" s="167" t="s">
        <v>16</v>
      </c>
      <c r="C37" s="7"/>
      <c r="D37" s="8" t="s">
        <v>2</v>
      </c>
      <c r="E37" s="69">
        <v>298</v>
      </c>
      <c r="F37" s="68">
        <v>75.634517766497495</v>
      </c>
      <c r="G37" s="69">
        <v>5</v>
      </c>
      <c r="H37" s="68">
        <v>1.2690355329949199</v>
      </c>
      <c r="I37" s="69">
        <v>293</v>
      </c>
      <c r="J37" s="68">
        <v>74.365482233502505</v>
      </c>
      <c r="K37" s="69">
        <v>0</v>
      </c>
      <c r="L37" s="70">
        <v>0</v>
      </c>
      <c r="M37" s="71">
        <v>4</v>
      </c>
      <c r="N37" s="70">
        <v>1.03359173126615</v>
      </c>
      <c r="O37" s="71">
        <v>13</v>
      </c>
      <c r="P37" s="70">
        <v>3.3591731266149898</v>
      </c>
      <c r="Q37" s="71">
        <v>112</v>
      </c>
      <c r="R37" s="70">
        <v>28.940568475452199</v>
      </c>
      <c r="S37" s="71">
        <v>158</v>
      </c>
      <c r="T37" s="70">
        <v>40.826873385012902</v>
      </c>
      <c r="U37" s="98" t="s">
        <v>40</v>
      </c>
      <c r="V37" s="70">
        <v>0.516795865633075</v>
      </c>
      <c r="W37" s="72">
        <v>4</v>
      </c>
      <c r="X37" s="68">
        <v>1.03359173126615</v>
      </c>
      <c r="Y37" s="69">
        <v>4</v>
      </c>
      <c r="Z37" s="73">
        <v>1.0152284263959399</v>
      </c>
      <c r="AA37" s="4">
        <v>1984</v>
      </c>
      <c r="AB37" s="5">
        <v>100</v>
      </c>
    </row>
    <row r="38" spans="1:28" s="6" customFormat="1" ht="15" customHeight="1">
      <c r="A38" s="1" t="s">
        <v>1</v>
      </c>
      <c r="B38" s="167" t="s">
        <v>16</v>
      </c>
      <c r="C38" s="7" t="s">
        <v>15</v>
      </c>
      <c r="D38" s="22" t="s">
        <v>4</v>
      </c>
      <c r="E38" s="69">
        <v>96</v>
      </c>
      <c r="F38" s="68">
        <v>24.365482233502501</v>
      </c>
      <c r="G38" s="107" t="s">
        <v>40</v>
      </c>
      <c r="H38" s="68">
        <v>0.50761421319796995</v>
      </c>
      <c r="I38" s="69">
        <v>94</v>
      </c>
      <c r="J38" s="68">
        <v>23.857868020304601</v>
      </c>
      <c r="K38" s="69">
        <v>0</v>
      </c>
      <c r="L38" s="70">
        <v>0</v>
      </c>
      <c r="M38" s="71">
        <v>0</v>
      </c>
      <c r="N38" s="70">
        <v>0</v>
      </c>
      <c r="O38" s="71">
        <v>4</v>
      </c>
      <c r="P38" s="70">
        <v>1.03359173126615</v>
      </c>
      <c r="Q38" s="71">
        <v>29</v>
      </c>
      <c r="R38" s="70">
        <v>7.4935400516795898</v>
      </c>
      <c r="S38" s="71">
        <v>59</v>
      </c>
      <c r="T38" s="70">
        <v>15.245478036175699</v>
      </c>
      <c r="U38" s="71">
        <v>0</v>
      </c>
      <c r="V38" s="70">
        <v>0</v>
      </c>
      <c r="W38" s="99" t="s">
        <v>40</v>
      </c>
      <c r="X38" s="68">
        <v>0.516795865633075</v>
      </c>
      <c r="Y38" s="107" t="s">
        <v>40</v>
      </c>
      <c r="Z38" s="73">
        <v>0.50761421319796995</v>
      </c>
      <c r="AA38" s="4">
        <v>1984</v>
      </c>
      <c r="AB38" s="5">
        <v>100</v>
      </c>
    </row>
    <row r="39" spans="1:28" s="6" customFormat="1" ht="15" customHeight="1" thickBot="1">
      <c r="A39" s="1" t="s">
        <v>1</v>
      </c>
      <c r="B39" s="168" t="s">
        <v>16</v>
      </c>
      <c r="C39" s="24"/>
      <c r="D39" s="25" t="s">
        <v>5</v>
      </c>
      <c r="E39" s="92">
        <v>394</v>
      </c>
      <c r="F39" s="93">
        <v>100</v>
      </c>
      <c r="G39" s="92">
        <v>7</v>
      </c>
      <c r="H39" s="93">
        <v>1.7766497461928901</v>
      </c>
      <c r="I39" s="92">
        <v>387</v>
      </c>
      <c r="J39" s="93">
        <v>98.223350253807098</v>
      </c>
      <c r="K39" s="92">
        <v>0</v>
      </c>
      <c r="L39" s="94">
        <v>0</v>
      </c>
      <c r="M39" s="95">
        <v>4</v>
      </c>
      <c r="N39" s="94">
        <v>1.03359173126615</v>
      </c>
      <c r="O39" s="95">
        <v>17</v>
      </c>
      <c r="P39" s="94">
        <v>4.39276485788114</v>
      </c>
      <c r="Q39" s="95">
        <v>141</v>
      </c>
      <c r="R39" s="94">
        <v>36.434108527131798</v>
      </c>
      <c r="S39" s="95">
        <v>217</v>
      </c>
      <c r="T39" s="94">
        <v>56.0723514211886</v>
      </c>
      <c r="U39" s="110" t="s">
        <v>40</v>
      </c>
      <c r="V39" s="94">
        <v>0.516795865633075</v>
      </c>
      <c r="W39" s="96">
        <v>6</v>
      </c>
      <c r="X39" s="93">
        <v>1.55038759689922</v>
      </c>
      <c r="Y39" s="92">
        <v>6</v>
      </c>
      <c r="Z39" s="97">
        <v>1.5228426395939101</v>
      </c>
      <c r="AA39" s="26">
        <v>1984</v>
      </c>
      <c r="AB39" s="27">
        <v>100</v>
      </c>
    </row>
    <row r="40" spans="1:28"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28" s="6" customFormat="1" ht="15" customHeight="1">
      <c r="A41" s="60"/>
      <c r="B41" s="56" t="s">
        <v>35</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28" s="6" customFormat="1" ht="15" customHeight="1">
      <c r="A42" s="60"/>
      <c r="B42" s="61" t="s">
        <v>36</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28" s="6" customFormat="1" ht="15" customHeight="1">
      <c r="A43" s="60"/>
      <c r="B43" s="61" t="s">
        <v>37</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28" s="6" customFormat="1" ht="15" customHeight="1">
      <c r="A44" s="60"/>
      <c r="B44" s="61" t="str">
        <f>CONCATENATE("NOTE: Table reads:  Of all ", E48," public school students who received corporal punishment, ",G48," (",TEXT(H9,"0.0"),"%) were students with disabilities served solely under Section 504 and ", I48," (",TEXT(J9,"0.0"),"%) were students without disabilities or with disabilities served under IDEA.")</f>
        <v>NOTE: Table reads:  Of all 204 public school students who received corporal punishment, 4 (2.0%) were students with disabilities served solely under Section 504 and 200 (98.0%) were students without disabilities or with disabilities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28" s="6" customFormat="1" ht="15" customHeight="1">
      <c r="A45" s="60"/>
      <c r="B45" s="61" t="str">
        <f>CONCATENATE("            Table reads:  Of all ",TEXT(I9,"#,##0")," public school students without disabilities or with disabilities served under IDEA who received corporal punishment, ",K48," (",TEXT(L9,"0.0"),"%) were American Indian or Alaska Native.")</f>
        <v xml:space="preserve">            Table reads:  Of all 200 public school students without disabilities or with disabilities served under IDEA who received corporal punishment, 1-3 (1.0%)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28" s="6" customFormat="1" ht="15" customHeight="1">
      <c r="A46" s="1"/>
      <c r="B46" s="61" t="s">
        <v>38</v>
      </c>
      <c r="C46" s="58"/>
      <c r="D46" s="58"/>
      <c r="E46" s="58"/>
      <c r="F46" s="58"/>
      <c r="G46" s="58"/>
      <c r="H46" s="57"/>
      <c r="I46" s="57"/>
      <c r="J46" s="57"/>
      <c r="K46" s="57"/>
      <c r="L46" s="57"/>
      <c r="M46" s="57"/>
      <c r="N46" s="57"/>
      <c r="O46" s="57"/>
      <c r="P46" s="57"/>
      <c r="Q46" s="57"/>
      <c r="R46" s="57"/>
      <c r="S46" s="57"/>
      <c r="T46" s="57"/>
      <c r="U46" s="57"/>
      <c r="V46" s="58"/>
      <c r="W46" s="58"/>
      <c r="X46" s="57"/>
      <c r="Y46" s="57"/>
    </row>
    <row r="47" spans="1:28" s="64" customFormat="1" ht="14" customHeight="1">
      <c r="A47" s="60"/>
      <c r="B47" s="59" t="s">
        <v>39</v>
      </c>
      <c r="C47" s="6"/>
      <c r="D47" s="6"/>
      <c r="E47" s="62"/>
      <c r="F47" s="62"/>
      <c r="G47" s="62"/>
      <c r="H47" s="62"/>
      <c r="I47" s="62"/>
      <c r="J47" s="62"/>
      <c r="K47" s="63"/>
      <c r="L47" s="63"/>
      <c r="M47" s="63"/>
      <c r="N47" s="63"/>
      <c r="O47" s="63"/>
      <c r="P47" s="63"/>
      <c r="Q47" s="63"/>
      <c r="R47" s="63"/>
      <c r="S47" s="63"/>
      <c r="T47" s="63"/>
      <c r="U47" s="63"/>
      <c r="V47" s="63"/>
      <c r="W47" s="63"/>
      <c r="X47" s="63"/>
      <c r="Y47" s="62"/>
    </row>
    <row r="48" spans="1:28" s="117" customFormat="1">
      <c r="E48" s="117" t="str">
        <f>IF(ISTEXT(E9),LEFT(E9,3),TEXT(E9,"#,##0"))</f>
        <v>204</v>
      </c>
      <c r="G48" s="117" t="str">
        <f>IF(ISTEXT(G9),LEFT(G9,3),TEXT(G9,"#,##0"))</f>
        <v>4</v>
      </c>
      <c r="I48" s="117" t="str">
        <f>IF(ISTEXT(I9),LEFT(I9,3),TEXT(I9,"#,##0"))</f>
        <v>200</v>
      </c>
      <c r="K48" s="117" t="str">
        <f>IF(ISTEXT(K9),LEFT(K9,3),TEXT(K9,"#,##0"))</f>
        <v>1-3</v>
      </c>
      <c r="M48" s="117" t="str">
        <f>IF(ISTEXT(M9),LEFT(M9,3),TEXT(M9,"#,##0"))</f>
        <v>4</v>
      </c>
    </row>
    <row r="49" s="165" customFormat="1"/>
    <row r="50" s="165" customFormat="1"/>
    <row r="51" s="165" customFormat="1"/>
    <row r="52" s="165" customFormat="1"/>
    <row r="53" s="165" customFormat="1"/>
    <row r="54" s="165" customFormat="1"/>
    <row r="55" s="165" customFormat="1"/>
    <row r="56" s="165" customFormat="1"/>
  </sheetData>
  <mergeCells count="18">
    <mergeCell ref="Y4:Z5"/>
    <mergeCell ref="AA4:AA5"/>
    <mergeCell ref="AB4:AB5"/>
    <mergeCell ref="K5:L5"/>
    <mergeCell ref="M5:N5"/>
    <mergeCell ref="O5:P5"/>
    <mergeCell ref="Q5:R5"/>
    <mergeCell ref="S5:T5"/>
    <mergeCell ref="U5:V5"/>
    <mergeCell ref="W5:X5"/>
    <mergeCell ref="I4:J5"/>
    <mergeCell ref="K4:X4"/>
    <mergeCell ref="G4:H5"/>
    <mergeCell ref="B7:B39"/>
    <mergeCell ref="B4:B6"/>
    <mergeCell ref="C4:C5"/>
    <mergeCell ref="D4:D5"/>
    <mergeCell ref="E4:F5"/>
  </mergeCells>
  <phoneticPr fontId="12" type="noConversion"/>
  <printOptions horizontalCentered="1"/>
  <pageMargins left="0.5" right="0.5" top="0.75" bottom="0.75" header="0.3" footer="0.3"/>
  <pageSetup paperSize="3" scale="60"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VA SwD</vt:lpstr>
      <vt:lpstr>VA SwoD</vt:lpstr>
      <vt:lpstr>VA Total</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Victor Bandeira de Mello</cp:lastModifiedBy>
  <cp:lastPrinted>2015-07-13T03:00:40Z</cp:lastPrinted>
  <dcterms:created xsi:type="dcterms:W3CDTF">2015-07-13T02:21:06Z</dcterms:created>
  <dcterms:modified xsi:type="dcterms:W3CDTF">2015-07-14T01:11:33Z</dcterms:modified>
</cp:coreProperties>
</file>