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codeName="ThisWorkbook" autoCompressPictures="0"/>
  <bookViews>
    <workbookView xWindow="-33640" yWindow="0" windowWidth="33600" windowHeight="20560" tabRatio="961"/>
  </bookViews>
  <sheets>
    <sheet name="2011 M&amp;V Data_Project" sheetId="12" r:id="rId1"/>
    <sheet name="2011 M&amp;V Data_ECM" sheetId="28" r:id="rId2"/>
    <sheet name="Surplus-Shortfall Summary" sheetId="32" r:id="rId3"/>
    <sheet name="ECM Tech Categories" sheetId="30" r:id="rId4"/>
    <sheet name="M&amp;V Options" sheetId="31" r:id="rId5"/>
  </sheets>
  <externalReferences>
    <externalReference r:id="rId6"/>
    <externalReference r:id="rId7"/>
  </externalReferences>
  <definedNames>
    <definedName name="_xlnm._FilterDatabase" localSheetId="1" hidden="1">'2011 M&amp;V Data_ECM'!$B$4:$T$4</definedName>
    <definedName name="_xlnm.Print_Area" localSheetId="3">'ECM Tech Categories'!$A$2:$C$23</definedName>
    <definedName name="SwapDat" localSheetId="1">'[1]Swap rate'!$A$2:$G$662</definedName>
    <definedName name="SwapDat">'[2]Swap rate'!$A$2:$G$662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6" i="12" l="1"/>
  <c r="F46" i="12"/>
  <c r="G46" i="12"/>
  <c r="H46" i="12"/>
  <c r="I46" i="12"/>
  <c r="J46" i="12"/>
  <c r="K46" i="12"/>
  <c r="L46" i="12"/>
  <c r="M46" i="12"/>
  <c r="N46" i="12"/>
  <c r="O46" i="12"/>
  <c r="P46" i="12"/>
  <c r="Q46" i="12"/>
  <c r="R46" i="12"/>
  <c r="S46" i="12"/>
  <c r="T46" i="12"/>
  <c r="U46" i="12"/>
  <c r="V46" i="12"/>
  <c r="W46" i="12"/>
  <c r="X46" i="12"/>
  <c r="Y46" i="12"/>
  <c r="Z46" i="12"/>
  <c r="AA46" i="12"/>
  <c r="AB46" i="12"/>
  <c r="AC46" i="12"/>
  <c r="AD46" i="12"/>
  <c r="AE46" i="12"/>
  <c r="AF46" i="12"/>
  <c r="AG46" i="12"/>
  <c r="AH46" i="12"/>
  <c r="AI46" i="12"/>
  <c r="AJ46" i="12"/>
  <c r="AK46" i="12"/>
  <c r="AL46" i="12"/>
  <c r="AM46" i="12"/>
  <c r="AN46" i="12"/>
  <c r="AO46" i="12"/>
  <c r="AP46" i="12"/>
  <c r="AQ46" i="12"/>
  <c r="AR46" i="12"/>
  <c r="AS46" i="12"/>
  <c r="AT46" i="12"/>
  <c r="AU46" i="12"/>
  <c r="AV46" i="12"/>
  <c r="AW46" i="12"/>
  <c r="AX46" i="12"/>
  <c r="AY46" i="12"/>
  <c r="AZ46" i="12"/>
  <c r="BA46" i="12"/>
  <c r="BB46" i="12"/>
  <c r="BC46" i="12"/>
  <c r="BD46" i="12"/>
  <c r="BE46" i="12"/>
  <c r="BF46" i="12"/>
  <c r="BG46" i="12"/>
  <c r="BH46" i="12"/>
  <c r="BI46" i="12"/>
  <c r="BJ46" i="12"/>
  <c r="BK46" i="12"/>
  <c r="BL46" i="12"/>
  <c r="BM46" i="12"/>
  <c r="BN46" i="12"/>
  <c r="BO46" i="12"/>
  <c r="BP46" i="12"/>
  <c r="BQ46" i="12"/>
  <c r="BR46" i="12"/>
  <c r="BS46" i="12"/>
  <c r="BT46" i="12"/>
  <c r="BU46" i="12"/>
  <c r="BV46" i="12"/>
  <c r="BW46" i="12"/>
  <c r="BX46" i="12"/>
  <c r="BY46" i="12"/>
  <c r="BZ46" i="12"/>
  <c r="CA46" i="12"/>
  <c r="CB46" i="12"/>
  <c r="CC46" i="12"/>
  <c r="CD46" i="12"/>
  <c r="CE46" i="12"/>
  <c r="CF46" i="12"/>
  <c r="CG46" i="12"/>
  <c r="CH46" i="12"/>
  <c r="CI46" i="12"/>
  <c r="CJ46" i="12"/>
  <c r="CK46" i="12"/>
  <c r="CL46" i="12"/>
  <c r="CM46" i="12"/>
  <c r="CN46" i="12"/>
  <c r="CO46" i="12"/>
  <c r="CP46" i="12"/>
  <c r="CQ46" i="12"/>
  <c r="CR46" i="12"/>
  <c r="CS46" i="12"/>
  <c r="CT46" i="12"/>
  <c r="CU46" i="12"/>
  <c r="CV46" i="12"/>
  <c r="CW46" i="12"/>
  <c r="CX46" i="12"/>
  <c r="CY46" i="12"/>
  <c r="CZ46" i="12"/>
  <c r="DA46" i="12"/>
  <c r="DB46" i="12"/>
  <c r="DC46" i="12"/>
  <c r="DD46" i="12"/>
  <c r="DE46" i="12"/>
  <c r="DF46" i="12"/>
  <c r="DG46" i="12"/>
  <c r="DH46" i="12"/>
  <c r="DI46" i="12"/>
  <c r="DJ46" i="12"/>
  <c r="DK46" i="12"/>
  <c r="DL46" i="12"/>
  <c r="DM46" i="12"/>
  <c r="DN46" i="12"/>
  <c r="DO46" i="12"/>
  <c r="DP46" i="12"/>
  <c r="DQ46" i="12"/>
  <c r="DR46" i="12"/>
  <c r="DS46" i="12"/>
  <c r="DT46" i="12"/>
  <c r="DU46" i="12"/>
  <c r="DV46" i="12"/>
  <c r="DW46" i="12"/>
  <c r="DX46" i="12"/>
  <c r="DY46" i="12"/>
  <c r="DZ46" i="12"/>
  <c r="EA46" i="12"/>
  <c r="EB46" i="12"/>
  <c r="EC46" i="12"/>
  <c r="ED46" i="12"/>
  <c r="EE46" i="12"/>
  <c r="EF46" i="12"/>
  <c r="D46" i="12"/>
  <c r="C11" i="32"/>
  <c r="C10" i="32"/>
  <c r="D11" i="32"/>
  <c r="D10" i="32"/>
  <c r="C6" i="32"/>
  <c r="B6" i="32"/>
  <c r="D6" i="32"/>
  <c r="C4" i="32"/>
  <c r="B4" i="32"/>
  <c r="D4" i="32"/>
  <c r="B5" i="32"/>
  <c r="EG15" i="12"/>
  <c r="EG7" i="12"/>
  <c r="EG8" i="12"/>
  <c r="EG9" i="12"/>
  <c r="EG11" i="12"/>
  <c r="EG13" i="12"/>
  <c r="EG35" i="12"/>
  <c r="EG27" i="12"/>
  <c r="EG28" i="12"/>
  <c r="EG29" i="12"/>
  <c r="EG31" i="12"/>
  <c r="EG33" i="12"/>
  <c r="EG49" i="12"/>
  <c r="EG50" i="12"/>
  <c r="EG51" i="12"/>
  <c r="EG52" i="12"/>
  <c r="EG53" i="12"/>
  <c r="EG45" i="12"/>
  <c r="EG43" i="12"/>
  <c r="EG10" i="12"/>
  <c r="EG12" i="12"/>
  <c r="EG14" i="12"/>
  <c r="EG16" i="12"/>
  <c r="EG30" i="12"/>
  <c r="EG32" i="12"/>
  <c r="EG34" i="12"/>
  <c r="EG36" i="12"/>
  <c r="EG42" i="12"/>
  <c r="EG41" i="12"/>
  <c r="EG26" i="12"/>
  <c r="EG22" i="12"/>
  <c r="EG23" i="12"/>
  <c r="EG21" i="12"/>
  <c r="EG6" i="12"/>
</calcChain>
</file>

<file path=xl/sharedStrings.xml><?xml version="1.0" encoding="utf-8"?>
<sst xmlns="http://schemas.openxmlformats.org/spreadsheetml/2006/main" count="228" uniqueCount="125">
  <si>
    <t>Electric</t>
  </si>
  <si>
    <t>Gas</t>
  </si>
  <si>
    <t>A</t>
  </si>
  <si>
    <t>B</t>
  </si>
  <si>
    <t>C</t>
  </si>
  <si>
    <t>D</t>
  </si>
  <si>
    <t>Total</t>
  </si>
  <si>
    <t>$</t>
  </si>
  <si>
    <t>O&amp;M</t>
  </si>
  <si>
    <t>elec demand</t>
  </si>
  <si>
    <t>elec energy</t>
  </si>
  <si>
    <t>steam</t>
  </si>
  <si>
    <t>gas</t>
  </si>
  <si>
    <t>elec heat</t>
  </si>
  <si>
    <t>oil</t>
  </si>
  <si>
    <t>water</t>
  </si>
  <si>
    <t>chilled water</t>
  </si>
  <si>
    <t>cooling</t>
  </si>
  <si>
    <t>other</t>
  </si>
  <si>
    <t>total</t>
  </si>
  <si>
    <t>Water</t>
  </si>
  <si>
    <t>Energy</t>
  </si>
  <si>
    <t>ESTIMATED</t>
  </si>
  <si>
    <t>REPORTED</t>
  </si>
  <si>
    <t>kW</t>
  </si>
  <si>
    <t>kWh</t>
  </si>
  <si>
    <t>MMBtu</t>
  </si>
  <si>
    <t>k-gal</t>
  </si>
  <si>
    <t>Demand</t>
  </si>
  <si>
    <r>
      <rPr>
        <sz val="10"/>
        <rFont val="Arial"/>
      </rPr>
      <t>Mbtu</t>
    </r>
  </si>
  <si>
    <t>Mbtu</t>
  </si>
  <si>
    <t>Project #</t>
  </si>
  <si>
    <t>ECM #</t>
  </si>
  <si>
    <t>k-gallons</t>
  </si>
  <si>
    <t>Boiler Plant Improvements</t>
  </si>
  <si>
    <t>TOTALS</t>
  </si>
  <si>
    <t>Water and Sewer Conservation Systems</t>
  </si>
  <si>
    <t>Chiller Plant Improvements</t>
  </si>
  <si>
    <t>Renewable Energy Systems</t>
  </si>
  <si>
    <t>Distributed Generation</t>
  </si>
  <si>
    <t>Commissioning</t>
  </si>
  <si>
    <t>Energy/Utility Distribution Systems</t>
  </si>
  <si>
    <t>Advanced Metering Systems</t>
  </si>
  <si>
    <t>Refrigeration</t>
  </si>
  <si>
    <t>ECM Tech Category</t>
  </si>
  <si>
    <t>ECM Description</t>
  </si>
  <si>
    <t>Building Automation System (BAS) / Energy Management Control Systems (EMCS)</t>
  </si>
  <si>
    <t>Heating, Ventilating, and Air Conditioning</t>
  </si>
  <si>
    <t>Lighting Improvements</t>
  </si>
  <si>
    <t>Building Envelope Modifications</t>
  </si>
  <si>
    <t>Chilled Water, Hot Water, and Steam Distribution Systems</t>
  </si>
  <si>
    <t>Electric Motors and Drives</t>
  </si>
  <si>
    <t>Electric Peak Shaving / Load Shifting</t>
  </si>
  <si>
    <t>Energy Cost Reductions Through Rate Adjustments</t>
  </si>
  <si>
    <t>Energy Related Process Improvements</t>
  </si>
  <si>
    <t>Appliance/Plug Load Reduction</t>
  </si>
  <si>
    <t xml:space="preserve">﻿M&amp;V Option </t>
  </si>
  <si>
    <t>Performance1 and Usage2 Factors</t>
  </si>
  <si>
    <t xml:space="preserve"> Savings Calculation</t>
  </si>
  <si>
    <t xml:space="preserve"> </t>
  </si>
  <si>
    <r>
      <rPr>
        <b/>
        <sz val="14"/>
        <color theme="1"/>
        <rFont val="Calibri"/>
        <family val="2"/>
        <scheme val="minor"/>
      </rPr>
      <t xml:space="preserve">Option A </t>
    </r>
    <r>
      <rPr>
        <sz val="14"/>
        <color theme="1"/>
        <rFont val="Calibri"/>
        <family val="2"/>
        <scheme val="minor"/>
      </rPr>
      <t xml:space="preserve">– Estimated and Short-Term Measured Factors </t>
    </r>
  </si>
  <si>
    <t xml:space="preserve">Based on a combination of measured and estimated factors. Measurements are spot or short-term taken at the component or system level. Estimated (non-measured) factors are supported by historical or manufacturer’s data. </t>
  </si>
  <si>
    <t xml:space="preserve">Engineering calculations, component or system models. </t>
  </si>
  <si>
    <r>
      <rPr>
        <b/>
        <sz val="14"/>
        <color theme="1"/>
        <rFont val="Calibri"/>
        <family val="2"/>
        <scheme val="minor"/>
      </rPr>
      <t>﻿Option B</t>
    </r>
    <r>
      <rPr>
        <sz val="14"/>
        <color theme="1"/>
        <rFont val="Calibri"/>
        <family val="2"/>
        <scheme val="minor"/>
      </rPr>
      <t xml:space="preserve"> – Periodically or Continuously Measured and Estimated Factors </t>
    </r>
  </si>
  <si>
    <t xml:space="preserve">Based on periodic or continuous measurements taken at the component or system level when variations in factors are expected. Spot or short-term measurements may suffice when variations in factors are not expected. </t>
  </si>
  <si>
    <r>
      <rPr>
        <b/>
        <sz val="14"/>
        <color theme="1"/>
        <rFont val="Calibri"/>
        <family val="2"/>
        <scheme val="minor"/>
      </rPr>
      <t xml:space="preserve">Option C </t>
    </r>
    <r>
      <rPr>
        <sz val="14"/>
        <color theme="1"/>
        <rFont val="Calibri"/>
        <family val="2"/>
        <scheme val="minor"/>
      </rPr>
      <t>– 
Utility Billing Data Analysis</t>
    </r>
  </si>
  <si>
    <t xml:space="preserve">Based on long-term whole-building utility meter, facility level, or sub-meter data. </t>
  </si>
  <si>
    <t>Based on regression analysis of utility billing meter data to account for factors that drive energy use.</t>
  </si>
  <si>
    <r>
      <rPr>
        <b/>
        <sz val="14"/>
        <color theme="1"/>
        <rFont val="Calibri"/>
        <family val="2"/>
        <scheme val="minor"/>
      </rPr>
      <t xml:space="preserve"> Option D</t>
    </r>
    <r>
      <rPr>
        <sz val="14"/>
        <color theme="1"/>
        <rFont val="Calibri"/>
        <family val="2"/>
        <scheme val="minor"/>
      </rPr>
      <t xml:space="preserve"> – Calibrated Computer Simulation </t>
    </r>
  </si>
  <si>
    <t xml:space="preserve">Computer simulation inputs may be based on a combination of the following: reasonable assumptions based on historical data gathered at facilities, performance specifications of equipment or system being installed, engineering estimates, spot-, short-term, or long-term measurements of system components, and long-term whole-building utility meter data. </t>
  </si>
  <si>
    <t>Based on computer simulation model calibrated with whole-building or end-use metered data or both.</t>
  </si>
  <si>
    <t>ECM Technology Category</t>
  </si>
  <si>
    <t>Annual Energy Savings</t>
  </si>
  <si>
    <t>Annual Cost Savings ($)</t>
  </si>
  <si>
    <t>Gas (MMBTU)</t>
  </si>
  <si>
    <t>Electric demand (KW)</t>
  </si>
  <si>
    <t>Electric energy (KWH)</t>
  </si>
  <si>
    <t>Steam (MMBTU)</t>
  </si>
  <si>
    <t>Electric Heat (MMBTU)</t>
  </si>
  <si>
    <t>Oil (MMBTU)</t>
  </si>
  <si>
    <t>Water 
(K-GAL)</t>
  </si>
  <si>
    <t>Chilled Water (MMBTU)</t>
  </si>
  <si>
    <t>Cooling (MMBTU)</t>
  </si>
  <si>
    <t>Other (MMBTU)</t>
  </si>
  <si>
    <t>Estimated Energy Savings</t>
  </si>
  <si>
    <t>Estimated Cost Savings</t>
  </si>
  <si>
    <t>Reported Energy Savings</t>
  </si>
  <si>
    <t>Reported Cost Savings</t>
  </si>
  <si>
    <t>Guaranteed Cost Savings</t>
  </si>
  <si>
    <t>Surplus/Shortfall to Guarantee</t>
  </si>
  <si>
    <t>Total (MMBTU)*</t>
  </si>
  <si>
    <t>*NOTE: Energy Conservation Measures (ECMs) involving distributed generation (technology category 10) in which source energy has decreased, but site energy has increased have been adjusted per Section 502 (e) guidance</t>
  </si>
  <si>
    <t>DOE IDIQ ESPC</t>
  </si>
  <si>
    <t>Shortfall responsibility</t>
  </si>
  <si>
    <t>Shortfall due to technology performance issue?</t>
  </si>
  <si>
    <t>ECM Category tied to shortfall</t>
  </si>
  <si>
    <t>M&amp;V Option tied to shortfall</t>
  </si>
  <si>
    <t>ESCO</t>
  </si>
  <si>
    <t>Agency</t>
  </si>
  <si>
    <t>Reported Cost Savings:
 M&amp;V Method</t>
  </si>
  <si>
    <t>Projects with reported savings exceeding guarantee</t>
  </si>
  <si>
    <t>Projects with reported savings equal to guarantee</t>
  </si>
  <si>
    <t>Summary of Surplus and Shortfalls to Guaranteed Savings</t>
  </si>
  <si>
    <t>Qty</t>
  </si>
  <si>
    <t>N/A</t>
  </si>
  <si>
    <t>Total $ Excess/(Shortfall) to Guarantee</t>
  </si>
  <si>
    <t>Average $ Excess/(Shortfall) to Guarantee</t>
  </si>
  <si>
    <t>Projects with reported savings less than guarantee (shortfalls)</t>
  </si>
  <si>
    <t>Total $ Shortfall to Guarantee</t>
  </si>
  <si>
    <t>Average $ Shortfall to Guarantee</t>
  </si>
  <si>
    <t>Shortfall Responsibility</t>
  </si>
  <si>
    <t>Ground Source Heat Pump</t>
  </si>
  <si>
    <t>2011 Reported Energy and Cost Savings by ECM</t>
  </si>
  <si>
    <t>2011 Estimated and Reported Cost and Energy Savings by Project</t>
  </si>
  <si>
    <t>not in report</t>
  </si>
  <si>
    <t>$ Electric</t>
  </si>
  <si>
    <t>$ Gas</t>
  </si>
  <si>
    <t>$ Water</t>
  </si>
  <si>
    <t>$ Demand</t>
  </si>
  <si>
    <t>$ Energy Total</t>
  </si>
  <si>
    <t>$ O&amp;M</t>
  </si>
  <si>
    <t>$Total</t>
  </si>
  <si>
    <t>NO</t>
  </si>
  <si>
    <t>YES</t>
  </si>
  <si>
    <t>AGENCY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</si>
</sst>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"/>
    <numFmt numFmtId="165" formatCode="0.0%"/>
  </numFmts>
  <fonts count="17" x14ac:knownFonts="1">
    <font>
      <sz val="10"/>
      <name val="Arial"/>
    </font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0"/>
      <color indexed="39"/>
      <name val="Arial"/>
    </font>
    <font>
      <b/>
      <sz val="10"/>
      <color rgb="FF0000FF"/>
      <name val="Arial"/>
    </font>
    <font>
      <u/>
      <sz val="10"/>
      <color theme="10"/>
      <name val="Arial"/>
    </font>
    <font>
      <u/>
      <sz val="10"/>
      <color theme="11"/>
      <name val="Arial"/>
    </font>
    <font>
      <b/>
      <sz val="14"/>
      <name val="Arial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name val="Arial"/>
    </font>
    <font>
      <b/>
      <sz val="11"/>
      <name val="Arial"/>
    </font>
    <font>
      <sz val="11"/>
      <name val="Arial"/>
    </font>
    <font>
      <sz val="12"/>
      <name val="Arial"/>
    </font>
  </fonts>
  <fills count="11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530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9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79">
    <xf numFmtId="0" fontId="0" fillId="0" borderId="0" xfId="0"/>
    <xf numFmtId="0" fontId="3" fillId="0" borderId="0" xfId="0" applyFont="1"/>
    <xf numFmtId="164" fontId="0" fillId="0" borderId="0" xfId="0" applyNumberFormat="1"/>
    <xf numFmtId="10" fontId="0" fillId="0" borderId="0" xfId="0" applyNumberFormat="1"/>
    <xf numFmtId="1" fontId="0" fillId="0" borderId="0" xfId="0" applyNumberFormat="1"/>
    <xf numFmtId="0" fontId="0" fillId="0" borderId="0" xfId="0" applyFill="1"/>
    <xf numFmtId="0" fontId="3" fillId="0" borderId="0" xfId="0" applyFont="1" applyFill="1"/>
    <xf numFmtId="164" fontId="3" fillId="0" borderId="0" xfId="0" applyNumberFormat="1" applyFont="1" applyFill="1"/>
    <xf numFmtId="164" fontId="3" fillId="0" borderId="0" xfId="0" applyNumberFormat="1" applyFont="1"/>
    <xf numFmtId="0" fontId="0" fillId="0" borderId="0" xfId="0" applyFont="1"/>
    <xf numFmtId="0" fontId="3" fillId="5" borderId="1" xfId="0" applyFont="1" applyFill="1" applyBorder="1"/>
    <xf numFmtId="0" fontId="3" fillId="4" borderId="1" xfId="0" applyFont="1" applyFill="1" applyBorder="1"/>
    <xf numFmtId="0" fontId="2" fillId="3" borderId="1" xfId="3" applyFont="1" applyFill="1" applyBorder="1"/>
    <xf numFmtId="3" fontId="2" fillId="3" borderId="1" xfId="3" applyNumberFormat="1" applyFont="1" applyFill="1" applyBorder="1"/>
    <xf numFmtId="164" fontId="3" fillId="2" borderId="1" xfId="3" applyNumberFormat="1" applyFont="1" applyFill="1" applyBorder="1"/>
    <xf numFmtId="0" fontId="0" fillId="5" borderId="1" xfId="0" applyFont="1" applyFill="1" applyBorder="1"/>
    <xf numFmtId="164" fontId="3" fillId="5" borderId="1" xfId="3" applyNumberFormat="1" applyFont="1" applyFill="1" applyBorder="1"/>
    <xf numFmtId="164" fontId="2" fillId="2" borderId="1" xfId="3" applyNumberFormat="1" applyFont="1" applyFill="1" applyBorder="1"/>
    <xf numFmtId="164" fontId="2" fillId="0" borderId="1" xfId="3" applyNumberFormat="1" applyFont="1" applyFill="1" applyBorder="1"/>
    <xf numFmtId="3" fontId="0" fillId="3" borderId="1" xfId="0" applyNumberFormat="1" applyFont="1" applyFill="1" applyBorder="1"/>
    <xf numFmtId="0" fontId="0" fillId="0" borderId="0" xfId="0" applyFont="1" applyFill="1"/>
    <xf numFmtId="3" fontId="0" fillId="3" borderId="1" xfId="3" applyNumberFormat="1" applyFont="1" applyFill="1" applyBorder="1"/>
    <xf numFmtId="3" fontId="5" fillId="3" borderId="1" xfId="3" applyNumberFormat="1" applyFont="1" applyFill="1" applyBorder="1"/>
    <xf numFmtId="3" fontId="4" fillId="3" borderId="1" xfId="3" applyNumberFormat="1" applyFont="1" applyFill="1" applyBorder="1"/>
    <xf numFmtId="164" fontId="0" fillId="0" borderId="1" xfId="0" applyNumberFormat="1" applyFont="1" applyFill="1" applyBorder="1"/>
    <xf numFmtId="0" fontId="0" fillId="0" borderId="1" xfId="0" applyFont="1" applyBorder="1"/>
    <xf numFmtId="3" fontId="3" fillId="3" borderId="4" xfId="3" applyNumberFormat="1" applyFont="1" applyFill="1" applyBorder="1" applyAlignment="1">
      <alignment horizontal="left"/>
    </xf>
    <xf numFmtId="3" fontId="3" fillId="3" borderId="4" xfId="3" applyNumberFormat="1" applyFont="1" applyFill="1" applyBorder="1"/>
    <xf numFmtId="164" fontId="2" fillId="2" borderId="5" xfId="3" applyNumberFormat="1" applyFont="1" applyFill="1" applyBorder="1"/>
    <xf numFmtId="0" fontId="0" fillId="5" borderId="5" xfId="0" applyFont="1" applyFill="1" applyBorder="1"/>
    <xf numFmtId="164" fontId="3" fillId="0" borderId="8" xfId="3" applyNumberFormat="1" applyFont="1" applyFill="1" applyBorder="1"/>
    <xf numFmtId="0" fontId="0" fillId="3" borderId="6" xfId="3" applyFont="1" applyFill="1" applyBorder="1"/>
    <xf numFmtId="3" fontId="0" fillId="3" borderId="6" xfId="3" applyNumberFormat="1" applyFont="1" applyFill="1" applyBorder="1"/>
    <xf numFmtId="3" fontId="0" fillId="3" borderId="1" xfId="3" applyNumberFormat="1" applyFont="1" applyFill="1" applyBorder="1" applyAlignment="1">
      <alignment horizontal="left"/>
    </xf>
    <xf numFmtId="0" fontId="0" fillId="3" borderId="1" xfId="3" applyFont="1" applyFill="1" applyBorder="1"/>
    <xf numFmtId="0" fontId="0" fillId="0" borderId="8" xfId="0" applyFont="1" applyBorder="1"/>
    <xf numFmtId="164" fontId="0" fillId="0" borderId="1" xfId="0" applyNumberFormat="1" applyFont="1" applyBorder="1"/>
    <xf numFmtId="164" fontId="0" fillId="0" borderId="0" xfId="0" applyNumberFormat="1" applyFont="1"/>
    <xf numFmtId="0" fontId="2" fillId="6" borderId="1" xfId="3" applyFont="1" applyFill="1" applyBorder="1"/>
    <xf numFmtId="3" fontId="5" fillId="6" borderId="1" xfId="3" applyNumberFormat="1" applyFont="1" applyFill="1" applyBorder="1"/>
    <xf numFmtId="3" fontId="0" fillId="0" borderId="0" xfId="0" applyNumberFormat="1" applyFont="1"/>
    <xf numFmtId="3" fontId="3" fillId="0" borderId="0" xfId="0" applyNumberFormat="1" applyFont="1"/>
    <xf numFmtId="0" fontId="3" fillId="4" borderId="0" xfId="0" applyFont="1" applyFill="1"/>
    <xf numFmtId="0" fontId="0" fillId="8" borderId="0" xfId="0" applyFill="1"/>
    <xf numFmtId="1" fontId="0" fillId="8" borderId="0" xfId="0" applyNumberFormat="1" applyFill="1"/>
    <xf numFmtId="0" fontId="0" fillId="0" borderId="0" xfId="0" applyAlignment="1">
      <alignment wrapText="1"/>
    </xf>
    <xf numFmtId="3" fontId="0" fillId="8" borderId="0" xfId="0" applyNumberFormat="1" applyFill="1" applyAlignment="1">
      <alignment horizontal="right"/>
    </xf>
    <xf numFmtId="3" fontId="0" fillId="0" borderId="0" xfId="0" applyNumberFormat="1" applyAlignment="1">
      <alignment horizontal="right"/>
    </xf>
    <xf numFmtId="0" fontId="3" fillId="9" borderId="0" xfId="0" applyFont="1" applyFill="1"/>
    <xf numFmtId="0" fontId="0" fillId="9" borderId="0" xfId="0" applyFill="1"/>
    <xf numFmtId="3" fontId="2" fillId="6" borderId="1" xfId="3" applyNumberFormat="1" applyFont="1" applyFill="1" applyBorder="1"/>
    <xf numFmtId="0" fontId="0" fillId="7" borderId="0" xfId="0" applyFill="1"/>
    <xf numFmtId="0" fontId="3" fillId="0" borderId="0" xfId="0" applyFont="1" applyFill="1" applyBorder="1"/>
    <xf numFmtId="0" fontId="0" fillId="0" borderId="0" xfId="0" applyFont="1" applyFill="1" applyBorder="1"/>
    <xf numFmtId="164" fontId="0" fillId="2" borderId="1" xfId="3" applyNumberFormat="1" applyFont="1" applyFill="1" applyBorder="1"/>
    <xf numFmtId="0" fontId="3" fillId="10" borderId="7" xfId="0" applyFont="1" applyFill="1" applyBorder="1"/>
    <xf numFmtId="0" fontId="0" fillId="10" borderId="9" xfId="0" applyFont="1" applyFill="1" applyBorder="1"/>
    <xf numFmtId="0" fontId="0" fillId="10" borderId="0" xfId="0" applyFont="1" applyFill="1"/>
    <xf numFmtId="0" fontId="0" fillId="10" borderId="0" xfId="0" applyFill="1"/>
    <xf numFmtId="0" fontId="3" fillId="10" borderId="1" xfId="0" applyFont="1" applyFill="1" applyBorder="1"/>
    <xf numFmtId="0" fontId="0" fillId="10" borderId="1" xfId="0" applyFont="1" applyFill="1" applyBorder="1"/>
    <xf numFmtId="164" fontId="3" fillId="4" borderId="1" xfId="3" applyNumberFormat="1" applyFont="1" applyFill="1" applyBorder="1"/>
    <xf numFmtId="164" fontId="3" fillId="0" borderId="0" xfId="3" applyNumberFormat="1" applyFont="1" applyFill="1" applyBorder="1"/>
    <xf numFmtId="0" fontId="0" fillId="0" borderId="0" xfId="0" applyFont="1" applyFill="1" applyAlignment="1">
      <alignment vertical="center"/>
    </xf>
    <xf numFmtId="0" fontId="0" fillId="0" borderId="0" xfId="0" applyAlignment="1">
      <alignment vertical="center"/>
    </xf>
    <xf numFmtId="1" fontId="0" fillId="8" borderId="0" xfId="0" applyNumberFormat="1" applyFill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quotePrefix="1" applyFont="1"/>
    <xf numFmtId="164" fontId="0" fillId="2" borderId="1" xfId="0" applyNumberFormat="1" applyFont="1" applyFill="1" applyBorder="1"/>
    <xf numFmtId="0" fontId="0" fillId="0" borderId="1" xfId="0" applyFont="1" applyBorder="1" applyAlignment="1">
      <alignment horizontal="center"/>
    </xf>
    <xf numFmtId="0" fontId="0" fillId="0" borderId="0" xfId="0" applyFont="1" applyBorder="1"/>
    <xf numFmtId="164" fontId="0" fillId="0" borderId="0" xfId="0" applyNumberFormat="1" applyFont="1" applyBorder="1"/>
    <xf numFmtId="165" fontId="3" fillId="0" borderId="0" xfId="0" applyNumberFormat="1" applyFont="1" applyFill="1"/>
    <xf numFmtId="165" fontId="3" fillId="0" borderId="0" xfId="0" applyNumberFormat="1" applyFont="1" applyFill="1" applyBorder="1"/>
    <xf numFmtId="0" fontId="0" fillId="0" borderId="3" xfId="0" applyFont="1" applyBorder="1"/>
    <xf numFmtId="10" fontId="3" fillId="0" borderId="0" xfId="0" applyNumberFormat="1" applyFont="1" applyFill="1" applyBorder="1"/>
    <xf numFmtId="10" fontId="3" fillId="0" borderId="0" xfId="0" applyNumberFormat="1" applyFont="1" applyFill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/>
    <xf numFmtId="164" fontId="0" fillId="0" borderId="2" xfId="0" applyNumberFormat="1" applyFont="1" applyFill="1" applyBorder="1"/>
    <xf numFmtId="164" fontId="3" fillId="0" borderId="0" xfId="0" applyNumberFormat="1" applyFont="1" applyFill="1" applyBorder="1"/>
    <xf numFmtId="0" fontId="10" fillId="9" borderId="1" xfId="481" applyFont="1" applyFill="1" applyBorder="1" applyAlignment="1">
      <alignment horizontal="center" wrapText="1"/>
    </xf>
    <xf numFmtId="0" fontId="9" fillId="0" borderId="0" xfId="481" applyAlignment="1">
      <alignment wrapText="1"/>
    </xf>
    <xf numFmtId="0" fontId="11" fillId="0" borderId="1" xfId="481" applyFont="1" applyBorder="1" applyAlignment="1">
      <alignment horizontal="center" wrapText="1"/>
    </xf>
    <xf numFmtId="0" fontId="11" fillId="0" borderId="1" xfId="481" applyFont="1" applyBorder="1" applyAlignment="1">
      <alignment wrapText="1"/>
    </xf>
    <xf numFmtId="0" fontId="9" fillId="0" borderId="0" xfId="481"/>
    <xf numFmtId="0" fontId="11" fillId="9" borderId="1" xfId="481" applyFont="1" applyFill="1" applyBorder="1" applyAlignment="1">
      <alignment horizontal="center" vertical="center" wrapText="1"/>
    </xf>
    <xf numFmtId="0" fontId="12" fillId="0" borderId="1" xfId="481" applyFont="1" applyBorder="1" applyAlignment="1">
      <alignment horizontal="left" vertical="top" wrapText="1"/>
    </xf>
    <xf numFmtId="0" fontId="12" fillId="0" borderId="0" xfId="481" applyFont="1" applyAlignment="1">
      <alignment horizontal="left" vertical="top" wrapText="1"/>
    </xf>
    <xf numFmtId="0" fontId="12" fillId="0" borderId="0" xfId="481" applyFont="1" applyAlignment="1">
      <alignment horizontal="center" wrapText="1"/>
    </xf>
    <xf numFmtId="0" fontId="12" fillId="0" borderId="0" xfId="481" applyFont="1" applyAlignment="1">
      <alignment wrapText="1"/>
    </xf>
    <xf numFmtId="0" fontId="9" fillId="0" borderId="0" xfId="481" applyAlignment="1">
      <alignment horizontal="center" wrapText="1"/>
    </xf>
    <xf numFmtId="0" fontId="0" fillId="0" borderId="1" xfId="0" applyFont="1" applyBorder="1" applyAlignment="1">
      <alignment horizontal="center" wrapText="1"/>
    </xf>
    <xf numFmtId="0" fontId="0" fillId="0" borderId="1" xfId="0" applyFont="1" applyFill="1" applyBorder="1" applyAlignment="1">
      <alignment horizontal="center"/>
    </xf>
    <xf numFmtId="1" fontId="0" fillId="0" borderId="1" xfId="0" applyNumberFormat="1" applyFont="1" applyBorder="1" applyAlignment="1">
      <alignment horizontal="center" wrapText="1"/>
    </xf>
    <xf numFmtId="0" fontId="0" fillId="0" borderId="1" xfId="0" applyFont="1" applyFill="1" applyBorder="1" applyAlignment="1">
      <alignment horizontal="center" wrapText="1"/>
    </xf>
    <xf numFmtId="0" fontId="3" fillId="0" borderId="1" xfId="0" applyFont="1" applyFill="1" applyBorder="1" applyAlignment="1">
      <alignment horizontal="center" wrapText="1"/>
    </xf>
    <xf numFmtId="0" fontId="3" fillId="0" borderId="0" xfId="0" applyFont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3" fontId="3" fillId="3" borderId="1" xfId="0" applyNumberFormat="1" applyFont="1" applyFill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0" fontId="8" fillId="0" borderId="0" xfId="0" applyFont="1"/>
    <xf numFmtId="0" fontId="14" fillId="0" borderId="1" xfId="0" applyFont="1" applyFill="1" applyBorder="1" applyAlignment="1">
      <alignment horizontal="center"/>
    </xf>
    <xf numFmtId="0" fontId="14" fillId="0" borderId="0" xfId="0" applyFont="1" applyFill="1"/>
    <xf numFmtId="164" fontId="3" fillId="4" borderId="1" xfId="3" applyNumberFormat="1" applyFont="1" applyFill="1" applyBorder="1" applyAlignment="1">
      <alignment wrapText="1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164" fontId="0" fillId="0" borderId="0" xfId="0" applyNumberFormat="1" applyFon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0" borderId="0" xfId="0" applyNumberFormat="1" applyFont="1" applyAlignment="1">
      <alignment horizontal="center" vertical="center"/>
    </xf>
    <xf numFmtId="1" fontId="0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1" fillId="0" borderId="1" xfId="3" applyNumberFormat="1" applyFont="1" applyFill="1" applyBorder="1" applyAlignment="1">
      <alignment horizontal="left" vertical="center" wrapText="1"/>
    </xf>
    <xf numFmtId="0" fontId="0" fillId="0" borderId="1" xfId="0" applyFont="1" applyFill="1" applyBorder="1" applyAlignment="1">
      <alignment horizontal="center" vertical="center"/>
    </xf>
    <xf numFmtId="164" fontId="0" fillId="0" borderId="1" xfId="0" applyNumberFormat="1" applyFont="1" applyBorder="1" applyAlignment="1">
      <alignment horizontal="center" vertical="center"/>
    </xf>
    <xf numFmtId="1" fontId="0" fillId="0" borderId="1" xfId="0" applyNumberFormat="1" applyFont="1" applyBorder="1" applyAlignment="1">
      <alignment horizontal="left" vertical="center" wrapText="1"/>
    </xf>
    <xf numFmtId="1" fontId="0" fillId="0" borderId="1" xfId="0" applyNumberFormat="1" applyFont="1" applyBorder="1" applyAlignment="1">
      <alignment horizontal="center" vertical="center"/>
    </xf>
    <xf numFmtId="1" fontId="0" fillId="0" borderId="1" xfId="0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Font="1" applyBorder="1" applyAlignment="1">
      <alignment vertical="center"/>
    </xf>
    <xf numFmtId="0" fontId="3" fillId="5" borderId="3" xfId="0" applyFont="1" applyFill="1" applyBorder="1"/>
    <xf numFmtId="164" fontId="3" fillId="5" borderId="3" xfId="3" applyNumberFormat="1" applyFont="1" applyFill="1" applyBorder="1"/>
    <xf numFmtId="0" fontId="0" fillId="0" borderId="11" xfId="0" applyFont="1" applyBorder="1"/>
    <xf numFmtId="164" fontId="0" fillId="0" borderId="0" xfId="0" applyNumberFormat="1" applyFont="1" applyBorder="1" applyAlignment="1">
      <alignment vertical="center"/>
    </xf>
    <xf numFmtId="0" fontId="0" fillId="0" borderId="4" xfId="0" applyFont="1" applyBorder="1" applyAlignment="1">
      <alignment horizontal="left" vertical="center" wrapText="1"/>
    </xf>
    <xf numFmtId="0" fontId="0" fillId="0" borderId="4" xfId="0" applyFont="1" applyBorder="1" applyAlignment="1">
      <alignment vertical="center"/>
    </xf>
    <xf numFmtId="0" fontId="0" fillId="0" borderId="10" xfId="0" applyFont="1" applyBorder="1" applyAlignment="1">
      <alignment horizontal="left" vertical="center" wrapText="1"/>
    </xf>
    <xf numFmtId="0" fontId="0" fillId="0" borderId="10" xfId="0" applyFont="1" applyBorder="1" applyAlignment="1">
      <alignment vertical="center"/>
    </xf>
    <xf numFmtId="164" fontId="3" fillId="0" borderId="10" xfId="3" applyNumberFormat="1" applyFont="1" applyFill="1" applyBorder="1"/>
    <xf numFmtId="0" fontId="3" fillId="0" borderId="10" xfId="0" applyFont="1" applyFill="1" applyBorder="1"/>
    <xf numFmtId="0" fontId="0" fillId="0" borderId="0" xfId="0" applyAlignment="1">
      <alignment horizontal="left"/>
    </xf>
    <xf numFmtId="0" fontId="14" fillId="0" borderId="0" xfId="0" applyFont="1" applyFill="1" applyAlignment="1">
      <alignment horizontal="left"/>
    </xf>
    <xf numFmtId="0" fontId="0" fillId="10" borderId="0" xfId="0" applyFont="1" applyFill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quotePrefix="1" applyFont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Font="1" applyFill="1" applyAlignment="1">
      <alignment horizontal="left"/>
    </xf>
    <xf numFmtId="164" fontId="3" fillId="0" borderId="0" xfId="0" applyNumberFormat="1" applyFont="1" applyFill="1" applyAlignment="1">
      <alignment horizontal="left"/>
    </xf>
    <xf numFmtId="165" fontId="3" fillId="0" borderId="0" xfId="0" applyNumberFormat="1" applyFont="1" applyFill="1" applyAlignment="1">
      <alignment horizontal="left"/>
    </xf>
    <xf numFmtId="0" fontId="3" fillId="0" borderId="0" xfId="0" applyFont="1" applyFill="1" applyBorder="1" applyAlignment="1">
      <alignment horizontal="left"/>
    </xf>
    <xf numFmtId="10" fontId="3" fillId="0" borderId="0" xfId="0" applyNumberFormat="1" applyFont="1" applyFill="1" applyBorder="1" applyAlignment="1">
      <alignment horizontal="left"/>
    </xf>
    <xf numFmtId="10" fontId="3" fillId="0" borderId="0" xfId="0" applyNumberFormat="1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left" vertical="center"/>
    </xf>
    <xf numFmtId="1" fontId="0" fillId="0" borderId="0" xfId="0" applyNumberFormat="1" applyFont="1" applyFill="1" applyBorder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horizontal="left"/>
    </xf>
    <xf numFmtId="164" fontId="0" fillId="0" borderId="0" xfId="0" applyNumberFormat="1" applyFont="1" applyFill="1" applyBorder="1" applyAlignment="1">
      <alignment horizontal="center" vertical="center"/>
    </xf>
    <xf numFmtId="0" fontId="16" fillId="0" borderId="0" xfId="0" applyFont="1"/>
    <xf numFmtId="0" fontId="16" fillId="0" borderId="0" xfId="0" applyFont="1" applyAlignment="1">
      <alignment horizontal="center"/>
    </xf>
    <xf numFmtId="164" fontId="16" fillId="0" borderId="0" xfId="0" applyNumberFormat="1" applyFont="1" applyAlignment="1">
      <alignment horizontal="center"/>
    </xf>
    <xf numFmtId="0" fontId="16" fillId="0" borderId="0" xfId="0" applyFont="1" applyAlignment="1">
      <alignment horizontal="center" wrapText="1"/>
    </xf>
    <xf numFmtId="6" fontId="16" fillId="0" borderId="0" xfId="0" applyNumberFormat="1" applyFont="1" applyAlignment="1">
      <alignment horizontal="center"/>
    </xf>
    <xf numFmtId="6" fontId="16" fillId="0" borderId="0" xfId="0" applyNumberFormat="1" applyFont="1"/>
    <xf numFmtId="0" fontId="11" fillId="0" borderId="0" xfId="481" applyFont="1" applyAlignment="1">
      <alignment horizontal="center" wrapText="1"/>
    </xf>
    <xf numFmtId="0" fontId="11" fillId="0" borderId="0" xfId="481" applyFont="1" applyAlignment="1">
      <alignment wrapText="1"/>
    </xf>
    <xf numFmtId="164" fontId="3" fillId="5" borderId="2" xfId="3" applyNumberFormat="1" applyFont="1" applyFill="1" applyBorder="1" applyAlignment="1">
      <alignment wrapText="1"/>
    </xf>
    <xf numFmtId="0" fontId="0" fillId="0" borderId="3" xfId="0" applyBorder="1" applyAlignment="1"/>
    <xf numFmtId="0" fontId="14" fillId="0" borderId="2" xfId="0" applyFont="1" applyFill="1" applyBorder="1" applyAlignment="1">
      <alignment horizontal="right"/>
    </xf>
    <xf numFmtId="0" fontId="15" fillId="0" borderId="3" xfId="0" applyFont="1" applyBorder="1" applyAlignment="1">
      <alignment horizontal="right"/>
    </xf>
    <xf numFmtId="0" fontId="3" fillId="0" borderId="4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3" fontId="8" fillId="3" borderId="2" xfId="0" applyNumberFormat="1" applyFont="1" applyFill="1" applyBorder="1" applyAlignment="1">
      <alignment horizontal="center" vertical="center"/>
    </xf>
    <xf numFmtId="0" fontId="13" fillId="0" borderId="10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164" fontId="8" fillId="2" borderId="2" xfId="0" applyNumberFormat="1" applyFont="1" applyFill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wrapText="1"/>
    </xf>
    <xf numFmtId="164" fontId="0" fillId="0" borderId="1" xfId="0" applyNumberFormat="1" applyBorder="1"/>
  </cellXfs>
  <cellStyles count="530">
    <cellStyle name="Comma 3" xfId="1"/>
    <cellStyle name="Currency 2" xfId="2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Normal" xfId="0" builtinId="0"/>
    <cellStyle name="Normal 2" xfId="3"/>
    <cellStyle name="Normal 2 2" xfId="4"/>
    <cellStyle name="Normal 2 3" xfId="466"/>
    <cellStyle name="Normal 3" xfId="481"/>
    <cellStyle name="Normal 4" xfId="5"/>
    <cellStyle name="Normal 5" xfId="6"/>
    <cellStyle name="Percent 2" xfId="7"/>
  </cellStyles>
  <dxfs count="1">
    <dxf>
      <font>
        <color rgb="FF9C0006"/>
      </font>
    </dxf>
  </dxfs>
  <tableStyles count="0" defaultTableStyle="TableStyleMedium2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externalLink" Target="externalLinks/externalLink1.xml"/><Relationship Id="rId7" Type="http://schemas.openxmlformats.org/officeDocument/2006/relationships/externalLink" Target="externalLinks/externalLink2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lean%20up%20-%20feb%202015/Macintosh%20HDESPC%20Project%20Data/Work%20Files/FEMP/Economics/Historical%20interest%20rat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8v/Documents/Bob's%20ORNL%20Work%20Files/Agencies/DOE/FEMP/ESPC%20Program/Program%20Reporting/Annual%20Report/2014/Macintosh%20HDESPC%20Project%20Data/Work%20Files/FEMP/Economics/Historical%20interest%20rates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hart3"/>
      <sheetName val="Chart4"/>
      <sheetName val="Sheet2"/>
      <sheetName val="older projects"/>
      <sheetName val="Sheet1"/>
      <sheetName val="Chart1"/>
      <sheetName val="recent projects"/>
      <sheetName val="Sheet4"/>
      <sheetName val="Swap rate"/>
      <sheetName val="T-bill rat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2">
          <cell r="A2" t="str">
            <v>Date</v>
          </cell>
          <cell r="B2">
            <v>1</v>
          </cell>
          <cell r="C2">
            <v>2</v>
          </cell>
          <cell r="D2">
            <v>3</v>
          </cell>
          <cell r="E2">
            <v>4</v>
          </cell>
          <cell r="F2">
            <v>5</v>
          </cell>
          <cell r="G2">
            <v>7</v>
          </cell>
        </row>
        <row r="3">
          <cell r="A3">
            <v>36710</v>
          </cell>
          <cell r="B3">
            <v>7.1</v>
          </cell>
          <cell r="C3">
            <v>7.16</v>
          </cell>
          <cell r="D3">
            <v>7.17E-2</v>
          </cell>
          <cell r="E3">
            <v>7.17E-2</v>
          </cell>
          <cell r="F3">
            <v>7.17E-2</v>
          </cell>
          <cell r="G3">
            <v>7.2000000000000008E-2</v>
          </cell>
        </row>
        <row r="4">
          <cell r="A4">
            <v>36711</v>
          </cell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</row>
        <row r="5">
          <cell r="A5">
            <v>36712</v>
          </cell>
          <cell r="B5">
            <v>7.03</v>
          </cell>
          <cell r="C5">
            <v>7.06</v>
          </cell>
          <cell r="D5">
            <v>7.0699999999999999E-2</v>
          </cell>
          <cell r="E5">
            <v>7.0699999999999999E-2</v>
          </cell>
          <cell r="F5">
            <v>7.0800000000000002E-2</v>
          </cell>
          <cell r="G5">
            <v>7.1099999999999997E-2</v>
          </cell>
        </row>
        <row r="6">
          <cell r="A6">
            <v>36713</v>
          </cell>
          <cell r="B6">
            <v>7.07</v>
          </cell>
          <cell r="C6">
            <v>7.13</v>
          </cell>
          <cell r="D6">
            <v>7.1399999999999991E-2</v>
          </cell>
          <cell r="E6">
            <v>7.1500000000000008E-2</v>
          </cell>
          <cell r="F6">
            <v>7.1599999999999997E-2</v>
          </cell>
          <cell r="G6">
            <v>7.1900000000000006E-2</v>
          </cell>
        </row>
        <row r="7">
          <cell r="A7">
            <v>36714</v>
          </cell>
          <cell r="B7">
            <v>7.01</v>
          </cell>
          <cell r="C7">
            <v>7.04</v>
          </cell>
          <cell r="D7">
            <v>7.0599999999999996E-2</v>
          </cell>
          <cell r="E7">
            <v>7.0599999999999996E-2</v>
          </cell>
          <cell r="F7">
            <v>7.0699999999999999E-2</v>
          </cell>
          <cell r="G7">
            <v>7.0999999999999994E-2</v>
          </cell>
        </row>
        <row r="8">
          <cell r="A8">
            <v>36717</v>
          </cell>
          <cell r="B8">
            <v>7.04</v>
          </cell>
          <cell r="C8">
            <v>7.09</v>
          </cell>
          <cell r="D8">
            <v>7.1099999999999997E-2</v>
          </cell>
          <cell r="E8">
            <v>7.1300000000000002E-2</v>
          </cell>
          <cell r="F8">
            <v>7.1399999999999991E-2</v>
          </cell>
          <cell r="G8">
            <v>7.17E-2</v>
          </cell>
        </row>
        <row r="9">
          <cell r="A9">
            <v>36718</v>
          </cell>
          <cell r="B9">
            <v>7.04</v>
          </cell>
          <cell r="C9">
            <v>7.1</v>
          </cell>
          <cell r="D9">
            <v>7.1099999999999997E-2</v>
          </cell>
          <cell r="E9">
            <v>7.1300000000000002E-2</v>
          </cell>
          <cell r="F9">
            <v>7.1399999999999991E-2</v>
          </cell>
          <cell r="G9">
            <v>7.1800000000000003E-2</v>
          </cell>
        </row>
        <row r="10">
          <cell r="A10">
            <v>36719</v>
          </cell>
          <cell r="B10">
            <v>7.06</v>
          </cell>
          <cell r="C10">
            <v>7.12</v>
          </cell>
          <cell r="D10">
            <v>7.1399999999999991E-2</v>
          </cell>
          <cell r="E10">
            <v>7.1500000000000008E-2</v>
          </cell>
          <cell r="F10">
            <v>7.17E-2</v>
          </cell>
          <cell r="G10">
            <v>7.2000000000000008E-2</v>
          </cell>
        </row>
        <row r="11">
          <cell r="A11">
            <v>36720</v>
          </cell>
          <cell r="B11">
            <v>7.04</v>
          </cell>
          <cell r="C11">
            <v>7.09</v>
          </cell>
          <cell r="D11">
            <v>7.0999999999999994E-2</v>
          </cell>
          <cell r="E11">
            <v>7.1199999999999999E-2</v>
          </cell>
          <cell r="F11">
            <v>7.1300000000000002E-2</v>
          </cell>
          <cell r="G11">
            <v>7.1599999999999997E-2</v>
          </cell>
        </row>
        <row r="12">
          <cell r="A12">
            <v>36721</v>
          </cell>
          <cell r="B12">
            <v>7.08</v>
          </cell>
          <cell r="C12">
            <v>7.14</v>
          </cell>
          <cell r="D12">
            <v>7.1599999999999997E-2</v>
          </cell>
          <cell r="E12">
            <v>7.17E-2</v>
          </cell>
          <cell r="F12">
            <v>7.1900000000000006E-2</v>
          </cell>
          <cell r="G12">
            <v>7.2099999999999997E-2</v>
          </cell>
        </row>
        <row r="13">
          <cell r="A13">
            <v>36724</v>
          </cell>
          <cell r="B13">
            <v>7.12</v>
          </cell>
          <cell r="C13">
            <v>7.21</v>
          </cell>
          <cell r="D13">
            <v>7.2300000000000003E-2</v>
          </cell>
          <cell r="E13">
            <v>7.2499999999999995E-2</v>
          </cell>
          <cell r="F13">
            <v>7.2800000000000004E-2</v>
          </cell>
          <cell r="G13">
            <v>7.3099999999999998E-2</v>
          </cell>
        </row>
        <row r="14">
          <cell r="A14">
            <v>36725</v>
          </cell>
          <cell r="B14">
            <v>7.12</v>
          </cell>
          <cell r="C14">
            <v>7.21</v>
          </cell>
          <cell r="D14">
            <v>7.2300000000000003E-2</v>
          </cell>
          <cell r="E14">
            <v>7.2499999999999995E-2</v>
          </cell>
          <cell r="F14">
            <v>7.2800000000000004E-2</v>
          </cell>
          <cell r="G14">
            <v>7.3099999999999998E-2</v>
          </cell>
        </row>
        <row r="15">
          <cell r="A15">
            <v>36726</v>
          </cell>
          <cell r="B15">
            <v>7.13</v>
          </cell>
          <cell r="C15">
            <v>7.22</v>
          </cell>
          <cell r="D15">
            <v>7.2499999999999995E-2</v>
          </cell>
          <cell r="E15">
            <v>7.2700000000000001E-2</v>
          </cell>
          <cell r="F15">
            <v>7.2900000000000006E-2</v>
          </cell>
          <cell r="G15">
            <v>7.3200000000000001E-2</v>
          </cell>
        </row>
        <row r="16">
          <cell r="A16">
            <v>36727</v>
          </cell>
          <cell r="B16">
            <v>7.07</v>
          </cell>
          <cell r="C16">
            <v>7.14</v>
          </cell>
          <cell r="D16">
            <v>7.1599999999999997E-2</v>
          </cell>
          <cell r="E16">
            <v>7.1800000000000003E-2</v>
          </cell>
          <cell r="F16">
            <v>7.2099999999999997E-2</v>
          </cell>
          <cell r="G16">
            <v>7.2400000000000006E-2</v>
          </cell>
        </row>
        <row r="17">
          <cell r="A17">
            <v>36728</v>
          </cell>
          <cell r="B17">
            <v>7.03</v>
          </cell>
          <cell r="C17">
            <v>7.09</v>
          </cell>
          <cell r="D17">
            <v>7.1099999999999997E-2</v>
          </cell>
          <cell r="E17">
            <v>7.1199999999999999E-2</v>
          </cell>
          <cell r="F17">
            <v>7.1399999999999991E-2</v>
          </cell>
          <cell r="G17">
            <v>7.1800000000000003E-2</v>
          </cell>
        </row>
        <row r="18">
          <cell r="A18">
            <v>36731</v>
          </cell>
          <cell r="B18">
            <v>7.04</v>
          </cell>
          <cell r="C18">
            <v>7.12</v>
          </cell>
          <cell r="D18">
            <v>7.1399999999999991E-2</v>
          </cell>
          <cell r="E18">
            <v>7.1599999999999997E-2</v>
          </cell>
          <cell r="F18">
            <v>7.17E-2</v>
          </cell>
          <cell r="G18">
            <v>7.2000000000000008E-2</v>
          </cell>
        </row>
        <row r="19">
          <cell r="A19">
            <v>36732</v>
          </cell>
          <cell r="B19">
            <v>7.03</v>
          </cell>
          <cell r="C19">
            <v>7.1</v>
          </cell>
          <cell r="D19">
            <v>7.1099999999999997E-2</v>
          </cell>
          <cell r="E19">
            <v>7.1300000000000002E-2</v>
          </cell>
          <cell r="F19">
            <v>7.1500000000000008E-2</v>
          </cell>
          <cell r="G19">
            <v>7.1800000000000003E-2</v>
          </cell>
        </row>
        <row r="20">
          <cell r="A20">
            <v>36733</v>
          </cell>
          <cell r="B20">
            <v>7.02</v>
          </cell>
          <cell r="C20">
            <v>7.08</v>
          </cell>
          <cell r="D20">
            <v>7.0999999999999994E-2</v>
          </cell>
          <cell r="E20">
            <v>7.1099999999999997E-2</v>
          </cell>
          <cell r="F20">
            <v>7.1300000000000002E-2</v>
          </cell>
          <cell r="G20">
            <v>7.17E-2</v>
          </cell>
        </row>
        <row r="21">
          <cell r="A21">
            <v>36734</v>
          </cell>
          <cell r="B21">
            <v>7.01</v>
          </cell>
          <cell r="C21">
            <v>7.07</v>
          </cell>
          <cell r="D21">
            <v>7.0900000000000005E-2</v>
          </cell>
          <cell r="E21">
            <v>7.0999999999999994E-2</v>
          </cell>
          <cell r="F21">
            <v>7.1099999999999997E-2</v>
          </cell>
          <cell r="G21">
            <v>7.1500000000000008E-2</v>
          </cell>
        </row>
        <row r="22">
          <cell r="A22">
            <v>36735</v>
          </cell>
          <cell r="B22">
            <v>7.03</v>
          </cell>
          <cell r="C22">
            <v>7.09</v>
          </cell>
          <cell r="D22">
            <v>7.1099999999999997E-2</v>
          </cell>
          <cell r="E22">
            <v>7.1300000000000002E-2</v>
          </cell>
          <cell r="F22">
            <v>7.1500000000000008E-2</v>
          </cell>
          <cell r="G22">
            <v>7.1900000000000006E-2</v>
          </cell>
        </row>
        <row r="23">
          <cell r="A23">
            <v>36738</v>
          </cell>
          <cell r="B23">
            <v>7.06</v>
          </cell>
          <cell r="C23">
            <v>7.12</v>
          </cell>
          <cell r="D23">
            <v>7.1399999999999991E-2</v>
          </cell>
          <cell r="E23">
            <v>7.1599999999999997E-2</v>
          </cell>
          <cell r="F23">
            <v>7.1800000000000003E-2</v>
          </cell>
          <cell r="G23">
            <v>7.22E-2</v>
          </cell>
        </row>
        <row r="24">
          <cell r="A24">
            <v>36739</v>
          </cell>
          <cell r="B24">
            <v>7.04</v>
          </cell>
          <cell r="C24">
            <v>7.08</v>
          </cell>
          <cell r="D24">
            <v>7.0999999999999994E-2</v>
          </cell>
          <cell r="E24">
            <v>7.1199999999999999E-2</v>
          </cell>
          <cell r="F24">
            <v>7.1399999999999991E-2</v>
          </cell>
          <cell r="G24">
            <v>7.1800000000000003E-2</v>
          </cell>
        </row>
        <row r="25">
          <cell r="A25">
            <v>36740</v>
          </cell>
          <cell r="B25">
            <v>7.02</v>
          </cell>
          <cell r="C25">
            <v>7.06</v>
          </cell>
          <cell r="D25">
            <v>7.0800000000000002E-2</v>
          </cell>
          <cell r="E25">
            <v>7.0999999999999994E-2</v>
          </cell>
          <cell r="F25">
            <v>7.1199999999999999E-2</v>
          </cell>
          <cell r="G25">
            <v>7.1599999999999997E-2</v>
          </cell>
        </row>
        <row r="26">
          <cell r="A26">
            <v>36741</v>
          </cell>
          <cell r="B26">
            <v>6.98</v>
          </cell>
          <cell r="C26">
            <v>7.02</v>
          </cell>
          <cell r="D26">
            <v>7.0400000000000004E-2</v>
          </cell>
          <cell r="E26">
            <v>7.0499999999999993E-2</v>
          </cell>
          <cell r="F26">
            <v>7.0699999999999999E-2</v>
          </cell>
          <cell r="G26">
            <v>7.1099999999999997E-2</v>
          </cell>
        </row>
        <row r="27">
          <cell r="A27">
            <v>36742</v>
          </cell>
          <cell r="B27">
            <v>6.94</v>
          </cell>
          <cell r="C27">
            <v>6.97</v>
          </cell>
          <cell r="D27">
            <v>6.9800000000000001E-2</v>
          </cell>
          <cell r="E27">
            <v>7.0000000000000007E-2</v>
          </cell>
          <cell r="F27">
            <v>7.0199999999999999E-2</v>
          </cell>
          <cell r="G27">
            <v>7.0599999999999996E-2</v>
          </cell>
        </row>
        <row r="28">
          <cell r="A28">
            <v>36745</v>
          </cell>
          <cell r="B28">
            <v>6.94</v>
          </cell>
          <cell r="C28">
            <v>6.97</v>
          </cell>
          <cell r="D28">
            <v>6.9800000000000001E-2</v>
          </cell>
          <cell r="E28">
            <v>7.0000000000000007E-2</v>
          </cell>
          <cell r="F28">
            <v>7.0300000000000001E-2</v>
          </cell>
          <cell r="G28">
            <v>7.0599999999999996E-2</v>
          </cell>
        </row>
        <row r="29">
          <cell r="A29">
            <v>36746</v>
          </cell>
          <cell r="B29">
            <v>6.94</v>
          </cell>
          <cell r="C29">
            <v>6.97</v>
          </cell>
          <cell r="D29">
            <v>6.9900000000000004E-2</v>
          </cell>
          <cell r="E29">
            <v>7.0099999999999996E-2</v>
          </cell>
          <cell r="F29">
            <v>7.0300000000000001E-2</v>
          </cell>
          <cell r="G29">
            <v>7.0599999999999996E-2</v>
          </cell>
        </row>
        <row r="30">
          <cell r="A30">
            <v>36747</v>
          </cell>
          <cell r="B30">
            <v>6.93</v>
          </cell>
          <cell r="C30">
            <v>6.96</v>
          </cell>
          <cell r="D30">
            <v>6.9699999999999998E-2</v>
          </cell>
          <cell r="E30">
            <v>7.0000000000000007E-2</v>
          </cell>
          <cell r="F30">
            <v>7.0199999999999999E-2</v>
          </cell>
          <cell r="G30">
            <v>7.0499999999999993E-2</v>
          </cell>
        </row>
        <row r="31">
          <cell r="A31">
            <v>36748</v>
          </cell>
          <cell r="B31">
            <v>6.9</v>
          </cell>
          <cell r="C31">
            <v>6.92</v>
          </cell>
          <cell r="D31">
            <v>6.9400000000000003E-2</v>
          </cell>
          <cell r="E31">
            <v>6.9599999999999995E-2</v>
          </cell>
          <cell r="F31">
            <v>6.9800000000000001E-2</v>
          </cell>
          <cell r="G31">
            <v>7.0099999999999996E-2</v>
          </cell>
        </row>
        <row r="32">
          <cell r="A32">
            <v>36749</v>
          </cell>
          <cell r="B32">
            <v>6.92</v>
          </cell>
          <cell r="C32">
            <v>6.94</v>
          </cell>
          <cell r="D32">
            <v>6.9500000000000006E-2</v>
          </cell>
          <cell r="E32">
            <v>6.9500000000000006E-2</v>
          </cell>
          <cell r="F32">
            <v>6.9699999999999998E-2</v>
          </cell>
          <cell r="G32">
            <v>6.9900000000000004E-2</v>
          </cell>
        </row>
        <row r="33">
          <cell r="A33">
            <v>36752</v>
          </cell>
          <cell r="B33">
            <v>6.96</v>
          </cell>
          <cell r="C33">
            <v>7</v>
          </cell>
          <cell r="D33">
            <v>7.0199999999999999E-2</v>
          </cell>
          <cell r="E33">
            <v>7.0400000000000004E-2</v>
          </cell>
          <cell r="F33">
            <v>7.0499999999999993E-2</v>
          </cell>
          <cell r="G33">
            <v>7.0699999999999999E-2</v>
          </cell>
        </row>
        <row r="34">
          <cell r="A34">
            <v>36753</v>
          </cell>
          <cell r="B34">
            <v>6.96</v>
          </cell>
          <cell r="C34">
            <v>6.99</v>
          </cell>
          <cell r="D34">
            <v>7.0000000000000007E-2</v>
          </cell>
          <cell r="E34">
            <v>7.0099999999999996E-2</v>
          </cell>
          <cell r="F34">
            <v>7.0300000000000001E-2</v>
          </cell>
          <cell r="G34">
            <v>7.0400000000000004E-2</v>
          </cell>
        </row>
        <row r="35">
          <cell r="A35">
            <v>36754</v>
          </cell>
          <cell r="B35">
            <v>6.96</v>
          </cell>
          <cell r="C35">
            <v>7.01</v>
          </cell>
          <cell r="D35">
            <v>7.0199999999999999E-2</v>
          </cell>
          <cell r="E35">
            <v>7.0300000000000001E-2</v>
          </cell>
          <cell r="F35">
            <v>7.0400000000000004E-2</v>
          </cell>
          <cell r="G35">
            <v>7.0599999999999996E-2</v>
          </cell>
        </row>
        <row r="36">
          <cell r="A36">
            <v>36755</v>
          </cell>
          <cell r="B36">
            <v>6.97</v>
          </cell>
          <cell r="C36">
            <v>7.01</v>
          </cell>
          <cell r="D36">
            <v>7.0199999999999999E-2</v>
          </cell>
          <cell r="E36">
            <v>7.0300000000000001E-2</v>
          </cell>
          <cell r="F36">
            <v>7.0400000000000004E-2</v>
          </cell>
          <cell r="G36">
            <v>7.0599999999999996E-2</v>
          </cell>
        </row>
        <row r="37">
          <cell r="A37">
            <v>36756</v>
          </cell>
          <cell r="B37">
            <v>6.96</v>
          </cell>
          <cell r="C37">
            <v>7.01</v>
          </cell>
          <cell r="D37">
            <v>7.0199999999999999E-2</v>
          </cell>
          <cell r="E37">
            <v>7.0300000000000001E-2</v>
          </cell>
          <cell r="F37">
            <v>7.0400000000000004E-2</v>
          </cell>
          <cell r="G37">
            <v>7.0699999999999999E-2</v>
          </cell>
        </row>
        <row r="38">
          <cell r="A38">
            <v>36759</v>
          </cell>
          <cell r="B38">
            <v>6.95</v>
          </cell>
          <cell r="C38">
            <v>6.98</v>
          </cell>
          <cell r="D38">
            <v>6.9900000000000004E-2</v>
          </cell>
          <cell r="E38">
            <v>7.0000000000000007E-2</v>
          </cell>
          <cell r="F38">
            <v>7.0199999999999999E-2</v>
          </cell>
          <cell r="G38">
            <v>7.0400000000000004E-2</v>
          </cell>
        </row>
        <row r="39">
          <cell r="A39">
            <v>36760</v>
          </cell>
          <cell r="B39">
            <v>6.95</v>
          </cell>
          <cell r="C39">
            <v>6.98</v>
          </cell>
          <cell r="D39">
            <v>6.9900000000000004E-2</v>
          </cell>
          <cell r="E39">
            <v>7.0099999999999996E-2</v>
          </cell>
          <cell r="F39">
            <v>7.0300000000000001E-2</v>
          </cell>
          <cell r="G39">
            <v>7.0499999999999993E-2</v>
          </cell>
        </row>
        <row r="40">
          <cell r="A40">
            <v>36761</v>
          </cell>
          <cell r="B40">
            <v>6.93</v>
          </cell>
          <cell r="C40">
            <v>6.95</v>
          </cell>
          <cell r="D40">
            <v>6.9500000000000006E-2</v>
          </cell>
          <cell r="E40">
            <v>6.9500000000000006E-2</v>
          </cell>
          <cell r="F40">
            <v>6.9599999999999995E-2</v>
          </cell>
          <cell r="G40">
            <v>6.9800000000000001E-2</v>
          </cell>
        </row>
        <row r="41">
          <cell r="A41">
            <v>36762</v>
          </cell>
          <cell r="B41">
            <v>6.91</v>
          </cell>
          <cell r="C41">
            <v>6.93</v>
          </cell>
          <cell r="D41">
            <v>6.93E-2</v>
          </cell>
          <cell r="E41">
            <v>6.9400000000000003E-2</v>
          </cell>
          <cell r="F41">
            <v>6.9400000000000003E-2</v>
          </cell>
          <cell r="G41">
            <v>6.9599999999999995E-2</v>
          </cell>
        </row>
        <row r="42">
          <cell r="A42">
            <v>36763</v>
          </cell>
          <cell r="B42">
            <v>6.9</v>
          </cell>
          <cell r="C42">
            <v>6.91</v>
          </cell>
          <cell r="D42">
            <v>6.9199999999999998E-2</v>
          </cell>
          <cell r="E42">
            <v>6.9199999999999998E-2</v>
          </cell>
          <cell r="F42">
            <v>6.9199999999999998E-2</v>
          </cell>
          <cell r="G42">
            <v>6.9400000000000003E-2</v>
          </cell>
        </row>
        <row r="43">
          <cell r="A43">
            <v>36766</v>
          </cell>
          <cell r="B43">
            <v>6.92</v>
          </cell>
          <cell r="C43">
            <v>6.94</v>
          </cell>
          <cell r="D43">
            <v>6.9400000000000003E-2</v>
          </cell>
          <cell r="E43">
            <v>6.9400000000000003E-2</v>
          </cell>
          <cell r="F43">
            <v>6.9400000000000003E-2</v>
          </cell>
          <cell r="G43">
            <v>6.9599999999999995E-2</v>
          </cell>
        </row>
        <row r="44">
          <cell r="A44">
            <v>36767</v>
          </cell>
          <cell r="B44">
            <v>6.93</v>
          </cell>
          <cell r="C44">
            <v>6.97</v>
          </cell>
          <cell r="D44">
            <v>6.9699999999999998E-2</v>
          </cell>
          <cell r="E44">
            <v>6.9800000000000001E-2</v>
          </cell>
          <cell r="F44">
            <v>6.9900000000000004E-2</v>
          </cell>
          <cell r="G44">
            <v>7.0199999999999999E-2</v>
          </cell>
        </row>
        <row r="45">
          <cell r="A45">
            <v>36768</v>
          </cell>
          <cell r="B45">
            <v>6.94</v>
          </cell>
          <cell r="C45">
            <v>6.99</v>
          </cell>
          <cell r="D45">
            <v>7.0000000000000007E-2</v>
          </cell>
          <cell r="E45">
            <v>7.0099999999999996E-2</v>
          </cell>
          <cell r="F45">
            <v>7.0300000000000001E-2</v>
          </cell>
          <cell r="G45">
            <v>7.0599999999999996E-2</v>
          </cell>
        </row>
        <row r="46">
          <cell r="A46">
            <v>36769</v>
          </cell>
          <cell r="B46">
            <v>6.91</v>
          </cell>
          <cell r="C46">
            <v>6.93</v>
          </cell>
          <cell r="D46">
            <v>6.9400000000000003E-2</v>
          </cell>
          <cell r="E46">
            <v>6.9500000000000006E-2</v>
          </cell>
          <cell r="F46">
            <v>6.9599999999999995E-2</v>
          </cell>
          <cell r="G46">
            <v>6.9900000000000004E-2</v>
          </cell>
        </row>
        <row r="47">
          <cell r="A47">
            <v>36770</v>
          </cell>
          <cell r="B47">
            <v>6.84</v>
          </cell>
          <cell r="C47">
            <v>6.85</v>
          </cell>
          <cell r="D47">
            <v>6.8499999999999991E-2</v>
          </cell>
          <cell r="E47">
            <v>6.8600000000000008E-2</v>
          </cell>
          <cell r="F47">
            <v>6.8699999999999997E-2</v>
          </cell>
          <cell r="G47">
            <v>6.9099999999999995E-2</v>
          </cell>
        </row>
        <row r="48">
          <cell r="A48">
            <v>36773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</row>
        <row r="49">
          <cell r="A49">
            <v>36774</v>
          </cell>
          <cell r="B49">
            <v>6.83</v>
          </cell>
          <cell r="C49">
            <v>6.83</v>
          </cell>
          <cell r="D49">
            <v>6.83E-2</v>
          </cell>
          <cell r="E49">
            <v>6.8400000000000002E-2</v>
          </cell>
          <cell r="F49">
            <v>6.8499999999999991E-2</v>
          </cell>
          <cell r="G49">
            <v>6.88E-2</v>
          </cell>
        </row>
        <row r="50">
          <cell r="A50">
            <v>36775</v>
          </cell>
          <cell r="B50">
            <v>6.85</v>
          </cell>
          <cell r="C50">
            <v>6.86</v>
          </cell>
          <cell r="D50">
            <v>6.8600000000000008E-2</v>
          </cell>
          <cell r="E50">
            <v>6.8699999999999997E-2</v>
          </cell>
          <cell r="F50">
            <v>6.88E-2</v>
          </cell>
          <cell r="G50">
            <v>6.9199999999999998E-2</v>
          </cell>
        </row>
        <row r="51">
          <cell r="A51">
            <v>36776</v>
          </cell>
          <cell r="B51">
            <v>6.84</v>
          </cell>
          <cell r="C51">
            <v>6.85</v>
          </cell>
          <cell r="D51">
            <v>6.8600000000000008E-2</v>
          </cell>
          <cell r="E51">
            <v>6.8699999999999997E-2</v>
          </cell>
          <cell r="F51">
            <v>6.8900000000000003E-2</v>
          </cell>
          <cell r="G51">
            <v>6.93E-2</v>
          </cell>
        </row>
        <row r="52">
          <cell r="A52">
            <v>36777</v>
          </cell>
          <cell r="B52">
            <v>6.84</v>
          </cell>
          <cell r="C52">
            <v>6.85</v>
          </cell>
          <cell r="D52">
            <v>6.8600000000000008E-2</v>
          </cell>
          <cell r="E52">
            <v>6.88E-2</v>
          </cell>
          <cell r="F52">
            <v>6.9099999999999995E-2</v>
          </cell>
          <cell r="G52">
            <v>6.9500000000000006E-2</v>
          </cell>
        </row>
        <row r="53">
          <cell r="A53">
            <v>36780</v>
          </cell>
          <cell r="B53">
            <v>6.85</v>
          </cell>
          <cell r="C53">
            <v>6.87</v>
          </cell>
          <cell r="D53">
            <v>6.88E-2</v>
          </cell>
          <cell r="E53">
            <v>6.9099999999999995E-2</v>
          </cell>
          <cell r="F53">
            <v>6.93E-2</v>
          </cell>
          <cell r="G53">
            <v>6.9800000000000001E-2</v>
          </cell>
        </row>
        <row r="54">
          <cell r="A54">
            <v>36781</v>
          </cell>
          <cell r="B54">
            <v>6.84</v>
          </cell>
          <cell r="C54">
            <v>6.86</v>
          </cell>
          <cell r="D54">
            <v>6.88E-2</v>
          </cell>
          <cell r="E54">
            <v>6.9000000000000006E-2</v>
          </cell>
          <cell r="F54">
            <v>6.93E-2</v>
          </cell>
          <cell r="G54">
            <v>6.9800000000000001E-2</v>
          </cell>
        </row>
        <row r="55">
          <cell r="A55">
            <v>36782</v>
          </cell>
          <cell r="B55">
            <v>6.82</v>
          </cell>
          <cell r="C55">
            <v>6.82</v>
          </cell>
          <cell r="D55">
            <v>6.83E-2</v>
          </cell>
          <cell r="E55">
            <v>6.8499999999999991E-2</v>
          </cell>
          <cell r="F55">
            <v>6.8699999999999997E-2</v>
          </cell>
          <cell r="G55">
            <v>6.93E-2</v>
          </cell>
        </row>
        <row r="56">
          <cell r="A56">
            <v>36783</v>
          </cell>
          <cell r="B56">
            <v>6.81</v>
          </cell>
          <cell r="C56">
            <v>6.8</v>
          </cell>
          <cell r="D56">
            <v>6.8000000000000005E-2</v>
          </cell>
          <cell r="E56">
            <v>6.8199999999999997E-2</v>
          </cell>
          <cell r="F56">
            <v>6.8400000000000002E-2</v>
          </cell>
          <cell r="G56">
            <v>6.9000000000000006E-2</v>
          </cell>
        </row>
        <row r="57">
          <cell r="A57">
            <v>36784</v>
          </cell>
          <cell r="B57">
            <v>6.79</v>
          </cell>
          <cell r="C57">
            <v>6.78</v>
          </cell>
          <cell r="D57">
            <v>6.7900000000000002E-2</v>
          </cell>
          <cell r="E57">
            <v>6.8199999999999997E-2</v>
          </cell>
          <cell r="F57">
            <v>6.8600000000000008E-2</v>
          </cell>
          <cell r="G57">
            <v>6.9400000000000003E-2</v>
          </cell>
        </row>
        <row r="58">
          <cell r="A58">
            <v>36787</v>
          </cell>
          <cell r="B58">
            <v>6.77</v>
          </cell>
          <cell r="C58">
            <v>6.76</v>
          </cell>
          <cell r="D58">
            <v>6.7699999999999996E-2</v>
          </cell>
          <cell r="E58">
            <v>6.8099999999999994E-2</v>
          </cell>
          <cell r="F58">
            <v>6.8600000000000008E-2</v>
          </cell>
          <cell r="G58">
            <v>6.9500000000000006E-2</v>
          </cell>
        </row>
        <row r="59">
          <cell r="A59">
            <v>36788</v>
          </cell>
          <cell r="B59">
            <v>6.77</v>
          </cell>
          <cell r="C59">
            <v>6.75</v>
          </cell>
          <cell r="D59">
            <v>6.7699999999999996E-2</v>
          </cell>
          <cell r="E59">
            <v>6.8099999999999994E-2</v>
          </cell>
          <cell r="F59">
            <v>6.8499999999999991E-2</v>
          </cell>
          <cell r="G59">
            <v>6.9400000000000003E-2</v>
          </cell>
        </row>
        <row r="60">
          <cell r="A60">
            <v>36789</v>
          </cell>
          <cell r="B60">
            <v>6.77</v>
          </cell>
          <cell r="C60">
            <v>6.75</v>
          </cell>
          <cell r="D60">
            <v>6.7699999999999996E-2</v>
          </cell>
          <cell r="E60">
            <v>6.8099999999999994E-2</v>
          </cell>
          <cell r="F60">
            <v>6.8499999999999991E-2</v>
          </cell>
          <cell r="G60">
            <v>6.9400000000000003E-2</v>
          </cell>
        </row>
        <row r="61">
          <cell r="A61">
            <v>36790</v>
          </cell>
          <cell r="B61">
            <v>6.78</v>
          </cell>
          <cell r="C61">
            <v>6.79</v>
          </cell>
          <cell r="D61">
            <v>6.8199999999999997E-2</v>
          </cell>
          <cell r="E61">
            <v>6.8600000000000008E-2</v>
          </cell>
          <cell r="F61">
            <v>6.9099999999999995E-2</v>
          </cell>
          <cell r="G61">
            <v>6.9900000000000004E-2</v>
          </cell>
        </row>
        <row r="62">
          <cell r="A62">
            <v>36791</v>
          </cell>
          <cell r="B62">
            <v>6.74</v>
          </cell>
          <cell r="C62">
            <v>6.73</v>
          </cell>
          <cell r="D62">
            <v>6.7599999999999993E-2</v>
          </cell>
          <cell r="E62">
            <v>6.8000000000000005E-2</v>
          </cell>
          <cell r="F62">
            <v>6.8400000000000002E-2</v>
          </cell>
          <cell r="G62">
            <v>6.9199999999999998E-2</v>
          </cell>
        </row>
        <row r="63">
          <cell r="A63">
            <v>36794</v>
          </cell>
          <cell r="B63">
            <v>6.78</v>
          </cell>
          <cell r="C63">
            <v>6.78</v>
          </cell>
          <cell r="D63">
            <v>6.8000000000000005E-2</v>
          </cell>
          <cell r="E63">
            <v>6.8199999999999997E-2</v>
          </cell>
          <cell r="F63">
            <v>6.8600000000000008E-2</v>
          </cell>
          <cell r="G63">
            <v>6.93E-2</v>
          </cell>
        </row>
        <row r="64">
          <cell r="A64">
            <v>36795</v>
          </cell>
          <cell r="B64">
            <v>6.78</v>
          </cell>
          <cell r="C64">
            <v>6.76</v>
          </cell>
          <cell r="D64">
            <v>6.7799999999999999E-2</v>
          </cell>
          <cell r="E64">
            <v>6.8099999999999994E-2</v>
          </cell>
          <cell r="F64">
            <v>6.8400000000000002E-2</v>
          </cell>
          <cell r="G64">
            <v>6.9099999999999995E-2</v>
          </cell>
        </row>
        <row r="65">
          <cell r="A65">
            <v>36796</v>
          </cell>
          <cell r="B65">
            <v>6.77</v>
          </cell>
          <cell r="C65">
            <v>6.75</v>
          </cell>
          <cell r="D65">
            <v>6.7699999999999996E-2</v>
          </cell>
          <cell r="E65">
            <v>6.8000000000000005E-2</v>
          </cell>
          <cell r="F65">
            <v>6.83E-2</v>
          </cell>
          <cell r="G65">
            <v>6.8900000000000003E-2</v>
          </cell>
        </row>
        <row r="66">
          <cell r="A66">
            <v>36797</v>
          </cell>
          <cell r="B66">
            <v>6.78</v>
          </cell>
          <cell r="C66">
            <v>6.74</v>
          </cell>
          <cell r="D66">
            <v>6.7500000000000004E-2</v>
          </cell>
          <cell r="E66">
            <v>6.7799999999999999E-2</v>
          </cell>
          <cell r="F66">
            <v>6.8099999999999994E-2</v>
          </cell>
          <cell r="G66">
            <v>6.88E-2</v>
          </cell>
        </row>
        <row r="67">
          <cell r="A67">
            <v>36798</v>
          </cell>
          <cell r="B67">
            <v>6.75</v>
          </cell>
          <cell r="C67">
            <v>6.69</v>
          </cell>
          <cell r="D67">
            <v>6.7000000000000004E-2</v>
          </cell>
          <cell r="E67">
            <v>6.7199999999999996E-2</v>
          </cell>
          <cell r="F67">
            <v>6.7500000000000004E-2</v>
          </cell>
          <cell r="G67">
            <v>6.8099999999999994E-2</v>
          </cell>
        </row>
        <row r="68">
          <cell r="A68">
            <v>36801</v>
          </cell>
          <cell r="B68">
            <v>6.77</v>
          </cell>
          <cell r="C68">
            <v>6.71</v>
          </cell>
          <cell r="D68">
            <v>6.7099999999999993E-2</v>
          </cell>
          <cell r="E68">
            <v>6.7400000000000002E-2</v>
          </cell>
          <cell r="F68">
            <v>6.7699999999999996E-2</v>
          </cell>
          <cell r="G68">
            <v>6.8499999999999991E-2</v>
          </cell>
        </row>
        <row r="69">
          <cell r="A69">
            <v>36802</v>
          </cell>
          <cell r="B69">
            <v>6.75</v>
          </cell>
          <cell r="C69">
            <v>6.68</v>
          </cell>
          <cell r="D69">
            <v>6.6900000000000001E-2</v>
          </cell>
          <cell r="E69">
            <v>6.7199999999999996E-2</v>
          </cell>
          <cell r="F69">
            <v>6.7500000000000004E-2</v>
          </cell>
          <cell r="G69">
            <v>6.8199999999999997E-2</v>
          </cell>
        </row>
        <row r="70">
          <cell r="A70">
            <v>36803</v>
          </cell>
          <cell r="B70">
            <v>6.78</v>
          </cell>
          <cell r="C70">
            <v>6.74</v>
          </cell>
          <cell r="D70">
            <v>6.7500000000000004E-2</v>
          </cell>
          <cell r="E70">
            <v>6.7799999999999999E-2</v>
          </cell>
          <cell r="F70">
            <v>6.8099999999999994E-2</v>
          </cell>
          <cell r="G70">
            <v>6.88E-2</v>
          </cell>
        </row>
        <row r="71">
          <cell r="A71">
            <v>36804</v>
          </cell>
          <cell r="B71">
            <v>6.78</v>
          </cell>
          <cell r="C71">
            <v>6.75</v>
          </cell>
          <cell r="D71">
            <v>6.7699999999999996E-2</v>
          </cell>
          <cell r="E71">
            <v>6.8099999999999994E-2</v>
          </cell>
          <cell r="F71">
            <v>6.8499999999999991E-2</v>
          </cell>
          <cell r="G71">
            <v>6.9199999999999998E-2</v>
          </cell>
        </row>
        <row r="72">
          <cell r="A72">
            <v>36805</v>
          </cell>
          <cell r="B72">
            <v>6.79</v>
          </cell>
          <cell r="C72">
            <v>6.76</v>
          </cell>
          <cell r="D72">
            <v>6.7799999999999999E-2</v>
          </cell>
          <cell r="E72">
            <v>6.8099999999999994E-2</v>
          </cell>
          <cell r="F72">
            <v>6.8499999999999991E-2</v>
          </cell>
          <cell r="G72">
            <v>6.9199999999999998E-2</v>
          </cell>
        </row>
        <row r="73">
          <cell r="A73">
            <v>36808</v>
          </cell>
          <cell r="B73">
            <v>0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</row>
        <row r="74">
          <cell r="A74">
            <v>36809</v>
          </cell>
          <cell r="B74">
            <v>6.78</v>
          </cell>
          <cell r="C74">
            <v>6.76</v>
          </cell>
          <cell r="D74">
            <v>6.7799999999999999E-2</v>
          </cell>
          <cell r="E74">
            <v>6.8099999999999994E-2</v>
          </cell>
          <cell r="F74">
            <v>6.8499999999999991E-2</v>
          </cell>
          <cell r="G74">
            <v>6.9199999999999998E-2</v>
          </cell>
        </row>
        <row r="75">
          <cell r="A75">
            <v>36810</v>
          </cell>
          <cell r="B75">
            <v>6.74</v>
          </cell>
          <cell r="C75">
            <v>6.69</v>
          </cell>
          <cell r="D75">
            <v>6.7099999999999993E-2</v>
          </cell>
          <cell r="E75">
            <v>6.7500000000000004E-2</v>
          </cell>
          <cell r="F75">
            <v>6.7900000000000002E-2</v>
          </cell>
          <cell r="G75">
            <v>6.8699999999999997E-2</v>
          </cell>
        </row>
        <row r="76">
          <cell r="A76">
            <v>36811</v>
          </cell>
          <cell r="B76">
            <v>6.71</v>
          </cell>
          <cell r="C76">
            <v>6.66</v>
          </cell>
          <cell r="D76">
            <v>6.6799999999999998E-2</v>
          </cell>
          <cell r="E76">
            <v>6.7199999999999996E-2</v>
          </cell>
          <cell r="F76">
            <v>6.7599999999999993E-2</v>
          </cell>
          <cell r="G76">
            <v>6.8400000000000002E-2</v>
          </cell>
        </row>
        <row r="77">
          <cell r="A77">
            <v>36812</v>
          </cell>
          <cell r="B77">
            <v>6.68</v>
          </cell>
          <cell r="C77">
            <v>6.63</v>
          </cell>
          <cell r="D77">
            <v>6.6500000000000004E-2</v>
          </cell>
          <cell r="E77">
            <v>6.7000000000000004E-2</v>
          </cell>
          <cell r="F77">
            <v>6.7400000000000002E-2</v>
          </cell>
          <cell r="G77">
            <v>6.83E-2</v>
          </cell>
        </row>
        <row r="78">
          <cell r="A78">
            <v>36815</v>
          </cell>
          <cell r="B78">
            <v>6.69</v>
          </cell>
          <cell r="C78">
            <v>6.65</v>
          </cell>
          <cell r="D78">
            <v>6.6699999999999995E-2</v>
          </cell>
          <cell r="E78">
            <v>6.7000000000000004E-2</v>
          </cell>
          <cell r="F78">
            <v>6.7400000000000002E-2</v>
          </cell>
          <cell r="G78">
            <v>6.8199999999999997E-2</v>
          </cell>
        </row>
        <row r="79">
          <cell r="A79">
            <v>36816</v>
          </cell>
          <cell r="B79">
            <v>6.68</v>
          </cell>
          <cell r="C79">
            <v>6.63</v>
          </cell>
          <cell r="D79">
            <v>6.6500000000000004E-2</v>
          </cell>
          <cell r="E79">
            <v>6.6799999999999998E-2</v>
          </cell>
          <cell r="F79">
            <v>6.7199999999999996E-2</v>
          </cell>
          <cell r="G79">
            <v>6.7900000000000002E-2</v>
          </cell>
        </row>
        <row r="80">
          <cell r="A80">
            <v>36817</v>
          </cell>
          <cell r="B80">
            <v>6.63</v>
          </cell>
          <cell r="C80">
            <v>6.57</v>
          </cell>
          <cell r="D80">
            <v>6.5799999999999997E-2</v>
          </cell>
          <cell r="E80">
            <v>6.6199999999999995E-2</v>
          </cell>
          <cell r="F80">
            <v>6.6600000000000006E-2</v>
          </cell>
          <cell r="G80">
            <v>6.7500000000000004E-2</v>
          </cell>
        </row>
        <row r="81">
          <cell r="A81">
            <v>36818</v>
          </cell>
          <cell r="B81">
            <v>6.64</v>
          </cell>
          <cell r="C81">
            <v>6.57</v>
          </cell>
          <cell r="D81">
            <v>6.59E-2</v>
          </cell>
          <cell r="E81">
            <v>6.6100000000000006E-2</v>
          </cell>
          <cell r="F81">
            <v>6.6500000000000004E-2</v>
          </cell>
          <cell r="G81">
            <v>6.7099999999999993E-2</v>
          </cell>
        </row>
        <row r="82">
          <cell r="A82">
            <v>36819</v>
          </cell>
          <cell r="B82">
            <v>6.65</v>
          </cell>
          <cell r="C82">
            <v>6.59</v>
          </cell>
          <cell r="D82">
            <v>6.6000000000000003E-2</v>
          </cell>
          <cell r="E82">
            <v>6.6199999999999995E-2</v>
          </cell>
          <cell r="F82">
            <v>6.6500000000000004E-2</v>
          </cell>
          <cell r="G82">
            <v>6.7099999999999993E-2</v>
          </cell>
        </row>
        <row r="83">
          <cell r="A83">
            <v>36822</v>
          </cell>
          <cell r="B83">
            <v>6.65</v>
          </cell>
          <cell r="C83">
            <v>6.57</v>
          </cell>
          <cell r="D83">
            <v>6.5700000000000008E-2</v>
          </cell>
          <cell r="E83">
            <v>6.59E-2</v>
          </cell>
          <cell r="F83">
            <v>6.6100000000000006E-2</v>
          </cell>
          <cell r="G83">
            <v>6.6699999999999995E-2</v>
          </cell>
        </row>
        <row r="84">
          <cell r="A84">
            <v>36823</v>
          </cell>
          <cell r="B84">
            <v>6.66</v>
          </cell>
          <cell r="C84">
            <v>6.59</v>
          </cell>
          <cell r="D84">
            <v>6.59E-2</v>
          </cell>
          <cell r="E84">
            <v>6.6100000000000006E-2</v>
          </cell>
          <cell r="F84">
            <v>6.6299999999999998E-2</v>
          </cell>
          <cell r="G84">
            <v>6.6799999999999998E-2</v>
          </cell>
        </row>
        <row r="85">
          <cell r="A85">
            <v>36824</v>
          </cell>
          <cell r="B85">
            <v>6.65</v>
          </cell>
          <cell r="C85">
            <v>6.59</v>
          </cell>
          <cell r="D85">
            <v>6.59E-2</v>
          </cell>
          <cell r="E85">
            <v>6.6199999999999995E-2</v>
          </cell>
          <cell r="F85">
            <v>6.6400000000000001E-2</v>
          </cell>
          <cell r="G85">
            <v>6.7000000000000004E-2</v>
          </cell>
        </row>
        <row r="86">
          <cell r="A86">
            <v>36825</v>
          </cell>
          <cell r="B86">
            <v>6.67</v>
          </cell>
          <cell r="C86">
            <v>6.61</v>
          </cell>
          <cell r="D86">
            <v>6.6199999999999995E-2</v>
          </cell>
          <cell r="E86">
            <v>6.6400000000000001E-2</v>
          </cell>
          <cell r="F86">
            <v>6.6699999999999995E-2</v>
          </cell>
          <cell r="G86">
            <v>6.7299999999999999E-2</v>
          </cell>
        </row>
        <row r="87">
          <cell r="A87">
            <v>36826</v>
          </cell>
          <cell r="B87">
            <v>6.69</v>
          </cell>
          <cell r="C87">
            <v>6.63</v>
          </cell>
          <cell r="D87">
            <v>6.6500000000000004E-2</v>
          </cell>
          <cell r="E87">
            <v>6.6699999999999995E-2</v>
          </cell>
          <cell r="F87">
            <v>6.7000000000000004E-2</v>
          </cell>
          <cell r="G87">
            <v>6.7599999999999993E-2</v>
          </cell>
        </row>
        <row r="88">
          <cell r="A88">
            <v>36829</v>
          </cell>
          <cell r="B88">
            <v>6.71</v>
          </cell>
          <cell r="C88">
            <v>6.67</v>
          </cell>
          <cell r="D88">
            <v>6.6799999999999998E-2</v>
          </cell>
          <cell r="E88">
            <v>6.7199999999999996E-2</v>
          </cell>
          <cell r="F88">
            <v>6.7599999999999993E-2</v>
          </cell>
          <cell r="G88">
            <v>6.8099999999999994E-2</v>
          </cell>
        </row>
        <row r="89">
          <cell r="A89">
            <v>36830</v>
          </cell>
          <cell r="B89">
            <v>6.69</v>
          </cell>
          <cell r="C89">
            <v>6.64</v>
          </cell>
          <cell r="D89">
            <v>6.6699999999999995E-2</v>
          </cell>
          <cell r="E89">
            <v>6.7000000000000004E-2</v>
          </cell>
          <cell r="F89">
            <v>6.7299999999999999E-2</v>
          </cell>
          <cell r="G89">
            <v>6.7799999999999999E-2</v>
          </cell>
        </row>
        <row r="90">
          <cell r="A90">
            <v>36831</v>
          </cell>
          <cell r="B90">
            <v>6.67</v>
          </cell>
          <cell r="C90">
            <v>6.61</v>
          </cell>
          <cell r="D90">
            <v>6.6400000000000001E-2</v>
          </cell>
          <cell r="E90">
            <v>6.6799999999999998E-2</v>
          </cell>
          <cell r="F90">
            <v>6.7199999999999996E-2</v>
          </cell>
          <cell r="G90">
            <v>6.7900000000000002E-2</v>
          </cell>
        </row>
        <row r="91">
          <cell r="A91">
            <v>36832</v>
          </cell>
          <cell r="B91">
            <v>6.66</v>
          </cell>
          <cell r="C91">
            <v>6.59</v>
          </cell>
          <cell r="D91">
            <v>6.6199999999999995E-2</v>
          </cell>
          <cell r="E91">
            <v>6.6600000000000006E-2</v>
          </cell>
          <cell r="F91">
            <v>6.7000000000000004E-2</v>
          </cell>
          <cell r="G91">
            <v>6.7599999999999993E-2</v>
          </cell>
        </row>
        <row r="92">
          <cell r="A92">
            <v>36833</v>
          </cell>
          <cell r="B92">
            <v>6.69</v>
          </cell>
          <cell r="C92">
            <v>6.63</v>
          </cell>
          <cell r="D92">
            <v>6.6600000000000006E-2</v>
          </cell>
          <cell r="E92">
            <v>6.7000000000000004E-2</v>
          </cell>
          <cell r="F92">
            <v>6.7500000000000004E-2</v>
          </cell>
          <cell r="G92">
            <v>6.8099999999999994E-2</v>
          </cell>
        </row>
        <row r="93">
          <cell r="A93">
            <v>36836</v>
          </cell>
          <cell r="B93">
            <v>6.71</v>
          </cell>
          <cell r="C93">
            <v>6.67</v>
          </cell>
          <cell r="D93">
            <v>6.7099999999999993E-2</v>
          </cell>
          <cell r="E93">
            <v>6.7599999999999993E-2</v>
          </cell>
          <cell r="F93">
            <v>6.8000000000000005E-2</v>
          </cell>
          <cell r="G93">
            <v>6.88E-2</v>
          </cell>
        </row>
        <row r="94">
          <cell r="A94">
            <v>36837</v>
          </cell>
          <cell r="B94">
            <v>6.71</v>
          </cell>
          <cell r="C94">
            <v>6.66</v>
          </cell>
          <cell r="D94">
            <v>6.7000000000000004E-2</v>
          </cell>
          <cell r="E94">
            <v>6.7599999999999993E-2</v>
          </cell>
          <cell r="F94">
            <v>6.8000000000000005E-2</v>
          </cell>
          <cell r="G94">
            <v>6.88E-2</v>
          </cell>
        </row>
        <row r="95">
          <cell r="A95">
            <v>36838</v>
          </cell>
          <cell r="B95">
            <v>6.72</v>
          </cell>
          <cell r="C95">
            <v>6.68</v>
          </cell>
          <cell r="D95">
            <v>6.7199999999999996E-2</v>
          </cell>
          <cell r="E95">
            <v>6.7699999999999996E-2</v>
          </cell>
          <cell r="F95">
            <v>6.8199999999999997E-2</v>
          </cell>
          <cell r="G95">
            <v>6.9000000000000006E-2</v>
          </cell>
        </row>
        <row r="96">
          <cell r="A96">
            <v>36839</v>
          </cell>
          <cell r="B96">
            <v>6.7</v>
          </cell>
          <cell r="C96">
            <v>6.64</v>
          </cell>
          <cell r="D96">
            <v>6.6799999999999998E-2</v>
          </cell>
          <cell r="E96">
            <v>6.7199999999999996E-2</v>
          </cell>
          <cell r="F96">
            <v>6.7699999999999996E-2</v>
          </cell>
          <cell r="G96">
            <v>6.8499999999999991E-2</v>
          </cell>
        </row>
        <row r="97">
          <cell r="A97">
            <v>36840</v>
          </cell>
          <cell r="B97">
            <v>6.67</v>
          </cell>
          <cell r="C97">
            <v>6.62</v>
          </cell>
          <cell r="D97">
            <v>6.6500000000000004E-2</v>
          </cell>
          <cell r="E97">
            <v>6.7099999999999993E-2</v>
          </cell>
          <cell r="F97">
            <v>6.7699999999999996E-2</v>
          </cell>
          <cell r="G97">
            <v>6.8499999999999991E-2</v>
          </cell>
        </row>
        <row r="98">
          <cell r="A98">
            <v>36843</v>
          </cell>
          <cell r="B98">
            <v>6.64</v>
          </cell>
          <cell r="C98">
            <v>6.58</v>
          </cell>
          <cell r="D98">
            <v>6.6100000000000006E-2</v>
          </cell>
          <cell r="E98">
            <v>6.6699999999999995E-2</v>
          </cell>
          <cell r="F98">
            <v>6.7199999999999996E-2</v>
          </cell>
          <cell r="G98">
            <v>6.8099999999999994E-2</v>
          </cell>
        </row>
        <row r="99">
          <cell r="A99">
            <v>36844</v>
          </cell>
          <cell r="B99">
            <v>6.67</v>
          </cell>
          <cell r="C99">
            <v>6.6</v>
          </cell>
          <cell r="D99">
            <v>6.6400000000000001E-2</v>
          </cell>
          <cell r="E99">
            <v>6.6900000000000001E-2</v>
          </cell>
          <cell r="F99">
            <v>6.7299999999999999E-2</v>
          </cell>
          <cell r="G99">
            <v>6.8099999999999994E-2</v>
          </cell>
        </row>
        <row r="100">
          <cell r="A100">
            <v>36845</v>
          </cell>
          <cell r="B100">
            <v>6.66</v>
          </cell>
          <cell r="C100">
            <v>6.59</v>
          </cell>
          <cell r="D100">
            <v>6.6199999999999995E-2</v>
          </cell>
          <cell r="E100">
            <v>6.6699999999999995E-2</v>
          </cell>
          <cell r="F100">
            <v>6.7099999999999993E-2</v>
          </cell>
          <cell r="G100">
            <v>6.7799999999999999E-2</v>
          </cell>
        </row>
        <row r="101">
          <cell r="A101">
            <v>36846</v>
          </cell>
          <cell r="B101">
            <v>6.65</v>
          </cell>
          <cell r="C101">
            <v>6.57</v>
          </cell>
          <cell r="D101">
            <v>6.6000000000000003E-2</v>
          </cell>
          <cell r="E101">
            <v>6.6400000000000001E-2</v>
          </cell>
          <cell r="F101">
            <v>6.6799999999999998E-2</v>
          </cell>
          <cell r="G101">
            <v>6.7500000000000004E-2</v>
          </cell>
        </row>
        <row r="102">
          <cell r="A102">
            <v>36847</v>
          </cell>
          <cell r="B102">
            <v>6.65</v>
          </cell>
          <cell r="C102">
            <v>6.57</v>
          </cell>
          <cell r="D102">
            <v>6.59E-2</v>
          </cell>
          <cell r="E102">
            <v>6.6400000000000001E-2</v>
          </cell>
          <cell r="F102">
            <v>6.6799999999999998E-2</v>
          </cell>
          <cell r="G102">
            <v>6.7500000000000004E-2</v>
          </cell>
        </row>
        <row r="103">
          <cell r="A103">
            <v>36850</v>
          </cell>
          <cell r="B103">
            <v>6.63</v>
          </cell>
          <cell r="C103">
            <v>6.55</v>
          </cell>
          <cell r="D103">
            <v>6.5799999999999997E-2</v>
          </cell>
          <cell r="E103">
            <v>6.6299999999999998E-2</v>
          </cell>
          <cell r="F103">
            <v>6.6799999999999998E-2</v>
          </cell>
          <cell r="G103">
            <v>6.7500000000000004E-2</v>
          </cell>
        </row>
        <row r="104">
          <cell r="A104">
            <v>36851</v>
          </cell>
          <cell r="B104">
            <v>6.64</v>
          </cell>
          <cell r="C104">
            <v>6.57</v>
          </cell>
          <cell r="D104">
            <v>6.6000000000000003E-2</v>
          </cell>
          <cell r="E104">
            <v>6.6500000000000004E-2</v>
          </cell>
          <cell r="F104">
            <v>6.7000000000000004E-2</v>
          </cell>
          <cell r="G104">
            <v>6.7699999999999996E-2</v>
          </cell>
        </row>
        <row r="105">
          <cell r="A105">
            <v>36852</v>
          </cell>
          <cell r="B105">
            <v>6.61</v>
          </cell>
          <cell r="C105">
            <v>6.53</v>
          </cell>
          <cell r="D105">
            <v>6.5599999999999992E-2</v>
          </cell>
          <cell r="E105">
            <v>6.6100000000000006E-2</v>
          </cell>
          <cell r="F105">
            <v>6.6600000000000006E-2</v>
          </cell>
          <cell r="G105">
            <v>6.7299999999999999E-2</v>
          </cell>
        </row>
        <row r="106">
          <cell r="A106">
            <v>36853</v>
          </cell>
          <cell r="B106">
            <v>0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</row>
        <row r="107">
          <cell r="A107">
            <v>36854</v>
          </cell>
          <cell r="B107">
            <v>6.63</v>
          </cell>
          <cell r="C107">
            <v>6.56</v>
          </cell>
          <cell r="D107">
            <v>6.59E-2</v>
          </cell>
          <cell r="E107">
            <v>6.6400000000000001E-2</v>
          </cell>
          <cell r="F107">
            <v>6.6799999999999998E-2</v>
          </cell>
          <cell r="G107">
            <v>6.7400000000000002E-2</v>
          </cell>
        </row>
        <row r="108">
          <cell r="A108">
            <v>36857</v>
          </cell>
          <cell r="B108">
            <v>6.63</v>
          </cell>
          <cell r="C108">
            <v>6.55</v>
          </cell>
          <cell r="D108">
            <v>6.5799999999999997E-2</v>
          </cell>
          <cell r="E108">
            <v>6.6299999999999998E-2</v>
          </cell>
          <cell r="F108">
            <v>6.6699999999999995E-2</v>
          </cell>
          <cell r="G108">
            <v>6.7400000000000002E-2</v>
          </cell>
        </row>
        <row r="109">
          <cell r="A109">
            <v>36858</v>
          </cell>
          <cell r="B109">
            <v>6.6</v>
          </cell>
          <cell r="C109">
            <v>6.51</v>
          </cell>
          <cell r="D109">
            <v>6.54E-2</v>
          </cell>
          <cell r="E109">
            <v>6.5799999999999997E-2</v>
          </cell>
          <cell r="F109">
            <v>6.6299999999999998E-2</v>
          </cell>
          <cell r="G109">
            <v>6.6900000000000001E-2</v>
          </cell>
        </row>
        <row r="110">
          <cell r="A110">
            <v>36859</v>
          </cell>
          <cell r="B110">
            <v>6.56</v>
          </cell>
          <cell r="C110">
            <v>6.47</v>
          </cell>
          <cell r="D110">
            <v>6.4899999999999999E-2</v>
          </cell>
          <cell r="E110">
            <v>6.54E-2</v>
          </cell>
          <cell r="F110">
            <v>6.5799999999999997E-2</v>
          </cell>
          <cell r="G110">
            <v>6.6600000000000006E-2</v>
          </cell>
        </row>
        <row r="111">
          <cell r="A111">
            <v>36860</v>
          </cell>
          <cell r="B111">
            <v>6.49</v>
          </cell>
          <cell r="C111">
            <v>6.38</v>
          </cell>
          <cell r="D111">
            <v>6.4100000000000004E-2</v>
          </cell>
          <cell r="E111">
            <v>6.4600000000000005E-2</v>
          </cell>
          <cell r="F111">
            <v>6.5099999999999991E-2</v>
          </cell>
          <cell r="G111">
            <v>6.59E-2</v>
          </cell>
        </row>
        <row r="112">
          <cell r="A112">
            <v>36861</v>
          </cell>
          <cell r="B112">
            <v>6.48</v>
          </cell>
          <cell r="C112">
            <v>6.38</v>
          </cell>
          <cell r="D112">
            <v>6.4000000000000001E-2</v>
          </cell>
          <cell r="E112">
            <v>6.4399999999999999E-2</v>
          </cell>
          <cell r="F112">
            <v>6.480000000000001E-2</v>
          </cell>
          <cell r="G112">
            <v>6.5599999999999992E-2</v>
          </cell>
        </row>
        <row r="113">
          <cell r="A113">
            <v>36864</v>
          </cell>
          <cell r="B113">
            <v>6.45</v>
          </cell>
          <cell r="C113">
            <v>6.34</v>
          </cell>
          <cell r="D113">
            <v>6.3600000000000004E-2</v>
          </cell>
          <cell r="E113">
            <v>6.4100000000000004E-2</v>
          </cell>
          <cell r="F113">
            <v>6.4600000000000005E-2</v>
          </cell>
          <cell r="G113">
            <v>6.54E-2</v>
          </cell>
        </row>
        <row r="114">
          <cell r="A114">
            <v>36865</v>
          </cell>
          <cell r="B114">
            <v>6.39</v>
          </cell>
          <cell r="C114">
            <v>6.28</v>
          </cell>
          <cell r="D114">
            <v>6.3E-2</v>
          </cell>
          <cell r="E114">
            <v>6.3600000000000004E-2</v>
          </cell>
          <cell r="F114">
            <v>6.4100000000000004E-2</v>
          </cell>
          <cell r="G114">
            <v>6.4899999999999999E-2</v>
          </cell>
        </row>
        <row r="115">
          <cell r="A115">
            <v>36866</v>
          </cell>
          <cell r="B115">
            <v>6.32</v>
          </cell>
          <cell r="C115">
            <v>6.2</v>
          </cell>
          <cell r="D115">
            <v>6.2100000000000002E-2</v>
          </cell>
          <cell r="E115">
            <v>6.25E-2</v>
          </cell>
          <cell r="F115">
            <v>6.2899999999999998E-2</v>
          </cell>
          <cell r="G115">
            <v>6.3600000000000004E-2</v>
          </cell>
        </row>
        <row r="116">
          <cell r="A116">
            <v>36867</v>
          </cell>
          <cell r="B116">
            <v>6.31</v>
          </cell>
          <cell r="C116">
            <v>6.19</v>
          </cell>
          <cell r="D116">
            <v>6.2E-2</v>
          </cell>
          <cell r="E116">
            <v>6.2300000000000001E-2</v>
          </cell>
          <cell r="F116">
            <v>6.2600000000000003E-2</v>
          </cell>
          <cell r="G116">
            <v>6.3299999999999995E-2</v>
          </cell>
        </row>
        <row r="117">
          <cell r="A117">
            <v>36868</v>
          </cell>
          <cell r="B117">
            <v>6.3</v>
          </cell>
          <cell r="C117">
            <v>6.17</v>
          </cell>
          <cell r="D117">
            <v>6.1699999999999998E-2</v>
          </cell>
          <cell r="E117">
            <v>6.2E-2</v>
          </cell>
          <cell r="F117">
            <v>6.2199999999999998E-2</v>
          </cell>
          <cell r="G117">
            <v>6.2800000000000009E-2</v>
          </cell>
        </row>
        <row r="118">
          <cell r="A118">
            <v>36871</v>
          </cell>
          <cell r="B118">
            <v>6.33</v>
          </cell>
          <cell r="C118">
            <v>6.21</v>
          </cell>
          <cell r="D118">
            <v>6.2100000000000002E-2</v>
          </cell>
          <cell r="E118">
            <v>6.2300000000000001E-2</v>
          </cell>
          <cell r="F118">
            <v>6.2600000000000003E-2</v>
          </cell>
          <cell r="G118">
            <v>6.3099999999999989E-2</v>
          </cell>
        </row>
        <row r="119">
          <cell r="A119">
            <v>36872</v>
          </cell>
          <cell r="B119">
            <v>6.33</v>
          </cell>
          <cell r="C119">
            <v>6.23</v>
          </cell>
          <cell r="D119">
            <v>6.2300000000000001E-2</v>
          </cell>
          <cell r="E119">
            <v>6.2600000000000003E-2</v>
          </cell>
          <cell r="F119">
            <v>6.2800000000000009E-2</v>
          </cell>
          <cell r="G119">
            <v>6.3299999999999995E-2</v>
          </cell>
        </row>
        <row r="120">
          <cell r="A120">
            <v>36873</v>
          </cell>
          <cell r="B120">
            <v>6.26</v>
          </cell>
          <cell r="C120">
            <v>6.15</v>
          </cell>
          <cell r="D120">
            <v>6.1500000000000006E-2</v>
          </cell>
          <cell r="E120">
            <v>6.1699999999999998E-2</v>
          </cell>
          <cell r="F120">
            <v>6.1900000000000004E-2</v>
          </cell>
          <cell r="G120">
            <v>6.2300000000000001E-2</v>
          </cell>
        </row>
        <row r="121">
          <cell r="A121">
            <v>36874</v>
          </cell>
          <cell r="B121">
            <v>6.19</v>
          </cell>
          <cell r="C121">
            <v>6.05</v>
          </cell>
          <cell r="D121">
            <v>6.0400000000000002E-2</v>
          </cell>
          <cell r="E121">
            <v>6.0499999999999998E-2</v>
          </cell>
          <cell r="F121">
            <v>6.0599999999999994E-2</v>
          </cell>
          <cell r="G121">
            <v>6.0999999999999999E-2</v>
          </cell>
        </row>
        <row r="122">
          <cell r="A122">
            <v>36875</v>
          </cell>
          <cell r="B122">
            <v>6.19</v>
          </cell>
          <cell r="C122">
            <v>6.05</v>
          </cell>
          <cell r="D122">
            <v>6.0499999999999998E-2</v>
          </cell>
          <cell r="E122">
            <v>6.0700000000000004E-2</v>
          </cell>
          <cell r="F122">
            <v>6.08E-2</v>
          </cell>
          <cell r="G122">
            <v>6.1200000000000004E-2</v>
          </cell>
        </row>
        <row r="123">
          <cell r="A123">
            <v>36878</v>
          </cell>
          <cell r="B123">
            <v>6.12</v>
          </cell>
          <cell r="C123">
            <v>5.96</v>
          </cell>
          <cell r="D123">
            <v>5.9500000000000004E-2</v>
          </cell>
          <cell r="E123">
            <v>5.96E-2</v>
          </cell>
          <cell r="F123">
            <v>5.9800000000000006E-2</v>
          </cell>
          <cell r="G123">
            <v>6.0100000000000001E-2</v>
          </cell>
        </row>
        <row r="124">
          <cell r="A124">
            <v>36879</v>
          </cell>
          <cell r="B124">
            <v>6.15</v>
          </cell>
          <cell r="C124">
            <v>6.02</v>
          </cell>
          <cell r="D124">
            <v>6.0299999999999999E-2</v>
          </cell>
          <cell r="E124">
            <v>6.0599999999999994E-2</v>
          </cell>
          <cell r="F124">
            <v>6.0899999999999996E-2</v>
          </cell>
          <cell r="G124">
            <v>6.1399999999999996E-2</v>
          </cell>
        </row>
        <row r="125">
          <cell r="A125">
            <v>36880</v>
          </cell>
          <cell r="B125">
            <v>6.07</v>
          </cell>
          <cell r="C125">
            <v>5.92</v>
          </cell>
          <cell r="D125">
            <v>5.9299999999999999E-2</v>
          </cell>
          <cell r="E125">
            <v>5.96E-2</v>
          </cell>
          <cell r="F125">
            <v>5.9900000000000002E-2</v>
          </cell>
          <cell r="G125">
            <v>6.0400000000000002E-2</v>
          </cell>
        </row>
        <row r="126">
          <cell r="A126">
            <v>36881</v>
          </cell>
          <cell r="B126">
            <v>6</v>
          </cell>
          <cell r="C126">
            <v>5.87</v>
          </cell>
          <cell r="D126">
            <v>5.8700000000000002E-2</v>
          </cell>
          <cell r="E126">
            <v>5.9000000000000004E-2</v>
          </cell>
          <cell r="F126">
            <v>5.9299999999999999E-2</v>
          </cell>
          <cell r="G126">
            <v>5.9900000000000002E-2</v>
          </cell>
        </row>
        <row r="127">
          <cell r="A127">
            <v>36882</v>
          </cell>
          <cell r="B127">
            <v>5.94</v>
          </cell>
          <cell r="C127">
            <v>5.81</v>
          </cell>
          <cell r="D127">
            <v>5.8299999999999998E-2</v>
          </cell>
          <cell r="E127">
            <v>5.8700000000000002E-2</v>
          </cell>
          <cell r="F127">
            <v>5.91E-2</v>
          </cell>
          <cell r="G127">
            <v>5.9699999999999996E-2</v>
          </cell>
        </row>
        <row r="128">
          <cell r="A128">
            <v>36885</v>
          </cell>
          <cell r="B128">
            <v>0</v>
          </cell>
          <cell r="C128">
            <v>0</v>
          </cell>
          <cell r="D128">
            <v>0</v>
          </cell>
          <cell r="E128">
            <v>0</v>
          </cell>
          <cell r="F128">
            <v>0</v>
          </cell>
          <cell r="G128">
            <v>0</v>
          </cell>
        </row>
        <row r="129">
          <cell r="A129">
            <v>36886</v>
          </cell>
          <cell r="B129">
            <v>5.93</v>
          </cell>
          <cell r="C129">
            <v>5.8</v>
          </cell>
          <cell r="D129">
            <v>5.8200000000000002E-2</v>
          </cell>
          <cell r="E129">
            <v>5.8600000000000006E-2</v>
          </cell>
          <cell r="F129">
            <v>5.9000000000000004E-2</v>
          </cell>
          <cell r="G129">
            <v>5.9699999999999996E-2</v>
          </cell>
        </row>
        <row r="130">
          <cell r="A130">
            <v>36887</v>
          </cell>
          <cell r="B130">
            <v>5.97</v>
          </cell>
          <cell r="C130">
            <v>5.87</v>
          </cell>
          <cell r="D130">
            <v>5.8899999999999994E-2</v>
          </cell>
          <cell r="E130">
            <v>5.9299999999999999E-2</v>
          </cell>
          <cell r="F130">
            <v>5.9699999999999996E-2</v>
          </cell>
          <cell r="G130">
            <v>6.0299999999999999E-2</v>
          </cell>
        </row>
        <row r="131">
          <cell r="A131">
            <v>36888</v>
          </cell>
          <cell r="B131">
            <v>5.99</v>
          </cell>
          <cell r="C131">
            <v>5.92</v>
          </cell>
          <cell r="D131">
            <v>5.96E-2</v>
          </cell>
          <cell r="E131">
            <v>6.0100000000000001E-2</v>
          </cell>
          <cell r="F131">
            <v>6.0499999999999998E-2</v>
          </cell>
          <cell r="G131">
            <v>6.1100000000000002E-2</v>
          </cell>
        </row>
        <row r="132">
          <cell r="A132">
            <v>36889</v>
          </cell>
          <cell r="B132">
            <v>5.95</v>
          </cell>
          <cell r="C132">
            <v>5.85</v>
          </cell>
          <cell r="D132">
            <v>5.8899999999999994E-2</v>
          </cell>
          <cell r="E132">
            <v>5.9400000000000001E-2</v>
          </cell>
          <cell r="F132">
            <v>5.9800000000000006E-2</v>
          </cell>
          <cell r="G132">
            <v>6.0499999999999998E-2</v>
          </cell>
        </row>
        <row r="133">
          <cell r="A133">
            <v>36892</v>
          </cell>
          <cell r="B133">
            <v>0</v>
          </cell>
          <cell r="C133">
            <v>0</v>
          </cell>
          <cell r="D133">
            <v>0</v>
          </cell>
          <cell r="E133">
            <v>0</v>
          </cell>
          <cell r="F133">
            <v>0</v>
          </cell>
          <cell r="G133">
            <v>0</v>
          </cell>
        </row>
        <row r="134">
          <cell r="A134">
            <v>36893</v>
          </cell>
          <cell r="B134">
            <v>5.81</v>
          </cell>
          <cell r="C134">
            <v>5.68</v>
          </cell>
          <cell r="D134">
            <v>5.7099999999999998E-2</v>
          </cell>
          <cell r="E134">
            <v>5.74E-2</v>
          </cell>
          <cell r="F134">
            <v>5.79E-2</v>
          </cell>
          <cell r="G134">
            <v>5.8499999999999996E-2</v>
          </cell>
        </row>
        <row r="135">
          <cell r="A135">
            <v>36894</v>
          </cell>
          <cell r="B135">
            <v>5.77</v>
          </cell>
          <cell r="C135">
            <v>5.66</v>
          </cell>
          <cell r="D135">
            <v>5.6900000000000006E-2</v>
          </cell>
          <cell r="E135">
            <v>5.7300000000000004E-2</v>
          </cell>
          <cell r="F135">
            <v>5.7800000000000004E-2</v>
          </cell>
          <cell r="G135">
            <v>5.8400000000000001E-2</v>
          </cell>
        </row>
        <row r="136">
          <cell r="A136">
            <v>36895</v>
          </cell>
          <cell r="B136">
            <v>5.48</v>
          </cell>
          <cell r="C136">
            <v>5.51</v>
          </cell>
          <cell r="D136">
            <v>5.6100000000000004E-2</v>
          </cell>
          <cell r="E136">
            <v>5.7099999999999998E-2</v>
          </cell>
          <cell r="F136">
            <v>5.7800000000000004E-2</v>
          </cell>
          <cell r="G136">
            <v>5.8799999999999998E-2</v>
          </cell>
        </row>
        <row r="137">
          <cell r="A137">
            <v>36896</v>
          </cell>
          <cell r="B137">
            <v>5.35</v>
          </cell>
          <cell r="C137">
            <v>5.38</v>
          </cell>
          <cell r="D137">
            <v>5.4800000000000001E-2</v>
          </cell>
          <cell r="E137">
            <v>5.5800000000000002E-2</v>
          </cell>
          <cell r="F137">
            <v>5.6399999999999999E-2</v>
          </cell>
          <cell r="G137">
            <v>5.7599999999999998E-2</v>
          </cell>
        </row>
        <row r="138">
          <cell r="A138">
            <v>36899</v>
          </cell>
          <cell r="B138">
            <v>5.27</v>
          </cell>
          <cell r="C138">
            <v>5.27</v>
          </cell>
          <cell r="D138">
            <v>5.3600000000000002E-2</v>
          </cell>
          <cell r="E138">
            <v>5.4400000000000004E-2</v>
          </cell>
          <cell r="F138">
            <v>5.5E-2</v>
          </cell>
          <cell r="G138">
            <v>5.62E-2</v>
          </cell>
        </row>
        <row r="139">
          <cell r="A139">
            <v>36900</v>
          </cell>
          <cell r="B139">
            <v>5.33</v>
          </cell>
          <cell r="C139">
            <v>5.34</v>
          </cell>
          <cell r="D139">
            <v>5.4199999999999998E-2</v>
          </cell>
          <cell r="E139">
            <v>5.5E-2</v>
          </cell>
          <cell r="F139">
            <v>5.57E-2</v>
          </cell>
          <cell r="G139">
            <v>5.7000000000000002E-2</v>
          </cell>
        </row>
        <row r="140">
          <cell r="A140">
            <v>36901</v>
          </cell>
          <cell r="B140">
            <v>5.37</v>
          </cell>
          <cell r="C140">
            <v>5.38</v>
          </cell>
          <cell r="D140">
            <v>5.4699999999999999E-2</v>
          </cell>
          <cell r="E140">
            <v>5.5500000000000001E-2</v>
          </cell>
          <cell r="F140">
            <v>5.62E-2</v>
          </cell>
          <cell r="G140">
            <v>5.7500000000000002E-2</v>
          </cell>
        </row>
        <row r="141">
          <cell r="A141">
            <v>36902</v>
          </cell>
          <cell r="B141">
            <v>5.39</v>
          </cell>
          <cell r="C141">
            <v>5.42</v>
          </cell>
          <cell r="D141">
            <v>5.5300000000000002E-2</v>
          </cell>
          <cell r="E141">
            <v>5.62E-2</v>
          </cell>
          <cell r="F141">
            <v>5.7000000000000002E-2</v>
          </cell>
          <cell r="G141">
            <v>5.8200000000000002E-2</v>
          </cell>
        </row>
        <row r="142">
          <cell r="A142">
            <v>36903</v>
          </cell>
          <cell r="B142">
            <v>5.48</v>
          </cell>
          <cell r="C142">
            <v>5.54</v>
          </cell>
          <cell r="D142">
            <v>5.6600000000000004E-2</v>
          </cell>
          <cell r="E142">
            <v>5.7699999999999994E-2</v>
          </cell>
          <cell r="F142">
            <v>5.8499999999999996E-2</v>
          </cell>
          <cell r="G142">
            <v>5.9800000000000006E-2</v>
          </cell>
        </row>
        <row r="143">
          <cell r="A143">
            <v>36906</v>
          </cell>
          <cell r="B143">
            <v>0</v>
          </cell>
          <cell r="C143">
            <v>0</v>
          </cell>
          <cell r="D143">
            <v>0</v>
          </cell>
          <cell r="E143">
            <v>0</v>
          </cell>
          <cell r="F143">
            <v>0</v>
          </cell>
          <cell r="G143">
            <v>0</v>
          </cell>
        </row>
        <row r="144">
          <cell r="A144">
            <v>36907</v>
          </cell>
          <cell r="B144">
            <v>5.47</v>
          </cell>
          <cell r="C144">
            <v>5.53</v>
          </cell>
          <cell r="D144">
            <v>5.6500000000000002E-2</v>
          </cell>
          <cell r="E144">
            <v>5.7599999999999998E-2</v>
          </cell>
          <cell r="F144">
            <v>5.8400000000000001E-2</v>
          </cell>
          <cell r="G144">
            <v>5.9699999999999996E-2</v>
          </cell>
        </row>
        <row r="145">
          <cell r="A145">
            <v>36908</v>
          </cell>
          <cell r="B145">
            <v>5.49</v>
          </cell>
          <cell r="C145">
            <v>5.55</v>
          </cell>
          <cell r="D145">
            <v>5.6600000000000004E-2</v>
          </cell>
          <cell r="E145">
            <v>5.7500000000000002E-2</v>
          </cell>
          <cell r="F145">
            <v>5.8200000000000002E-2</v>
          </cell>
          <cell r="G145">
            <v>5.9500000000000004E-2</v>
          </cell>
        </row>
        <row r="146">
          <cell r="A146">
            <v>36909</v>
          </cell>
          <cell r="B146">
            <v>5.33</v>
          </cell>
          <cell r="C146">
            <v>5.38</v>
          </cell>
          <cell r="D146">
            <v>5.4900000000000004E-2</v>
          </cell>
          <cell r="E146">
            <v>5.5899999999999998E-2</v>
          </cell>
          <cell r="F146">
            <v>5.6600000000000004E-2</v>
          </cell>
          <cell r="G146">
            <v>5.8099999999999999E-2</v>
          </cell>
        </row>
        <row r="147">
          <cell r="A147">
            <v>36910</v>
          </cell>
          <cell r="B147">
            <v>5.27</v>
          </cell>
          <cell r="C147">
            <v>5.34</v>
          </cell>
          <cell r="D147">
            <v>5.4900000000000004E-2</v>
          </cell>
          <cell r="E147">
            <v>5.5999999999999994E-2</v>
          </cell>
          <cell r="F147">
            <v>5.7000000000000002E-2</v>
          </cell>
          <cell r="G147">
            <v>5.8499999999999996E-2</v>
          </cell>
        </row>
        <row r="148">
          <cell r="A148">
            <v>36913</v>
          </cell>
          <cell r="B148">
            <v>5.29</v>
          </cell>
          <cell r="C148">
            <v>5.41</v>
          </cell>
          <cell r="D148">
            <v>5.57E-2</v>
          </cell>
          <cell r="E148">
            <v>5.7000000000000002E-2</v>
          </cell>
          <cell r="F148">
            <v>5.8099999999999999E-2</v>
          </cell>
          <cell r="G148">
            <v>5.96E-2</v>
          </cell>
        </row>
        <row r="149">
          <cell r="A149">
            <v>36914</v>
          </cell>
          <cell r="B149">
            <v>5.26</v>
          </cell>
          <cell r="C149">
            <v>5.36</v>
          </cell>
          <cell r="D149">
            <v>5.5199999999999999E-2</v>
          </cell>
          <cell r="E149">
            <v>5.6500000000000002E-2</v>
          </cell>
          <cell r="F149">
            <v>5.7500000000000002E-2</v>
          </cell>
          <cell r="G149">
            <v>5.91E-2</v>
          </cell>
        </row>
        <row r="150">
          <cell r="A150">
            <v>36915</v>
          </cell>
          <cell r="B150">
            <v>5.36</v>
          </cell>
          <cell r="C150">
            <v>5.47</v>
          </cell>
          <cell r="D150">
            <v>5.6299999999999996E-2</v>
          </cell>
          <cell r="E150">
            <v>5.7500000000000002E-2</v>
          </cell>
          <cell r="F150">
            <v>5.8499999999999996E-2</v>
          </cell>
          <cell r="G150">
            <v>0.06</v>
          </cell>
        </row>
        <row r="151">
          <cell r="A151">
            <v>36916</v>
          </cell>
          <cell r="B151">
            <v>5.42</v>
          </cell>
          <cell r="C151">
            <v>5.53</v>
          </cell>
          <cell r="D151">
            <v>5.6900000000000006E-2</v>
          </cell>
          <cell r="E151">
            <v>5.8200000000000002E-2</v>
          </cell>
          <cell r="F151">
            <v>5.91E-2</v>
          </cell>
          <cell r="G151">
            <v>6.0499999999999998E-2</v>
          </cell>
        </row>
        <row r="152">
          <cell r="A152">
            <v>36917</v>
          </cell>
          <cell r="B152">
            <v>5.32</v>
          </cell>
          <cell r="C152">
            <v>5.43</v>
          </cell>
          <cell r="D152">
            <v>5.5899999999999998E-2</v>
          </cell>
          <cell r="E152">
            <v>5.7099999999999998E-2</v>
          </cell>
          <cell r="F152">
            <v>5.8099999999999999E-2</v>
          </cell>
          <cell r="G152">
            <v>5.96E-2</v>
          </cell>
        </row>
        <row r="153">
          <cell r="A153">
            <v>36920</v>
          </cell>
          <cell r="B153">
            <v>5.26</v>
          </cell>
          <cell r="C153">
            <v>5.4</v>
          </cell>
          <cell r="D153">
            <v>5.5500000000000001E-2</v>
          </cell>
          <cell r="E153">
            <v>5.6799999999999996E-2</v>
          </cell>
          <cell r="F153">
            <v>5.7800000000000004E-2</v>
          </cell>
          <cell r="G153">
            <v>5.9299999999999999E-2</v>
          </cell>
        </row>
        <row r="154">
          <cell r="A154">
            <v>36921</v>
          </cell>
          <cell r="B154">
            <v>5.2</v>
          </cell>
          <cell r="C154">
            <v>5.31</v>
          </cell>
          <cell r="D154">
            <v>5.4800000000000001E-2</v>
          </cell>
          <cell r="E154">
            <v>5.6100000000000004E-2</v>
          </cell>
          <cell r="F154">
            <v>5.7200000000000001E-2</v>
          </cell>
          <cell r="G154">
            <v>5.8799999999999998E-2</v>
          </cell>
        </row>
        <row r="155">
          <cell r="A155">
            <v>36922</v>
          </cell>
          <cell r="B155">
            <v>5.17</v>
          </cell>
          <cell r="C155">
            <v>5.3</v>
          </cell>
          <cell r="D155">
            <v>5.4600000000000003E-2</v>
          </cell>
          <cell r="E155">
            <v>5.5899999999999998E-2</v>
          </cell>
          <cell r="F155">
            <v>5.7000000000000002E-2</v>
          </cell>
          <cell r="G155">
            <v>5.8499999999999996E-2</v>
          </cell>
        </row>
        <row r="156">
          <cell r="A156">
            <v>36923</v>
          </cell>
          <cell r="B156">
            <v>5.0999999999999996</v>
          </cell>
          <cell r="C156">
            <v>5.16</v>
          </cell>
          <cell r="D156">
            <v>5.3099999999999994E-2</v>
          </cell>
          <cell r="E156">
            <v>5.4299999999999994E-2</v>
          </cell>
          <cell r="F156">
            <v>5.5199999999999999E-2</v>
          </cell>
          <cell r="G156">
            <v>5.6900000000000006E-2</v>
          </cell>
        </row>
        <row r="157">
          <cell r="A157">
            <v>36924</v>
          </cell>
          <cell r="B157">
            <v>5.19</v>
          </cell>
          <cell r="C157">
            <v>5.29</v>
          </cell>
          <cell r="D157">
            <v>5.4299999999999994E-2</v>
          </cell>
          <cell r="E157">
            <v>5.5500000000000001E-2</v>
          </cell>
          <cell r="F157">
            <v>5.6299999999999996E-2</v>
          </cell>
          <cell r="G157">
            <v>5.7999999999999996E-2</v>
          </cell>
        </row>
        <row r="158">
          <cell r="A158">
            <v>36927</v>
          </cell>
          <cell r="B158">
            <v>5.18</v>
          </cell>
          <cell r="C158">
            <v>5.29</v>
          </cell>
          <cell r="D158">
            <v>5.4400000000000004E-2</v>
          </cell>
          <cell r="E158">
            <v>5.5599999999999997E-2</v>
          </cell>
          <cell r="F158">
            <v>5.6500000000000002E-2</v>
          </cell>
          <cell r="G158">
            <v>5.8200000000000002E-2</v>
          </cell>
        </row>
        <row r="159">
          <cell r="A159">
            <v>36928</v>
          </cell>
          <cell r="B159">
            <v>5.22</v>
          </cell>
          <cell r="C159">
            <v>5.35</v>
          </cell>
          <cell r="D159">
            <v>5.5E-2</v>
          </cell>
          <cell r="E159">
            <v>5.6299999999999996E-2</v>
          </cell>
          <cell r="F159">
            <v>5.74E-2</v>
          </cell>
          <cell r="G159">
            <v>5.9000000000000004E-2</v>
          </cell>
        </row>
        <row r="160">
          <cell r="A160">
            <v>36929</v>
          </cell>
          <cell r="B160">
            <v>5.19</v>
          </cell>
          <cell r="C160">
            <v>5.31</v>
          </cell>
          <cell r="D160">
            <v>5.4699999999999999E-2</v>
          </cell>
          <cell r="E160">
            <v>5.5899999999999998E-2</v>
          </cell>
          <cell r="F160">
            <v>5.6900000000000006E-2</v>
          </cell>
          <cell r="G160">
            <v>5.8499999999999996E-2</v>
          </cell>
        </row>
        <row r="161">
          <cell r="A161">
            <v>36930</v>
          </cell>
          <cell r="B161">
            <v>5.23</v>
          </cell>
          <cell r="C161">
            <v>5.37</v>
          </cell>
          <cell r="D161">
            <v>5.5399999999999998E-2</v>
          </cell>
          <cell r="E161">
            <v>5.67E-2</v>
          </cell>
          <cell r="F161">
            <v>5.7699999999999994E-2</v>
          </cell>
          <cell r="G161">
            <v>5.9299999999999999E-2</v>
          </cell>
        </row>
        <row r="162">
          <cell r="A162">
            <v>36931</v>
          </cell>
          <cell r="B162">
            <v>5.18</v>
          </cell>
          <cell r="C162">
            <v>5.29</v>
          </cell>
          <cell r="D162">
            <v>5.45E-2</v>
          </cell>
          <cell r="E162">
            <v>5.5800000000000002E-2</v>
          </cell>
          <cell r="F162">
            <v>5.6799999999999996E-2</v>
          </cell>
          <cell r="G162">
            <v>5.8299999999999998E-2</v>
          </cell>
        </row>
        <row r="163">
          <cell r="A163">
            <v>36934</v>
          </cell>
          <cell r="B163">
            <v>5.16</v>
          </cell>
          <cell r="C163">
            <v>5.27</v>
          </cell>
          <cell r="D163">
            <v>5.4199999999999998E-2</v>
          </cell>
          <cell r="E163">
            <v>5.5399999999999998E-2</v>
          </cell>
          <cell r="F163">
            <v>5.6399999999999999E-2</v>
          </cell>
          <cell r="G163">
            <v>5.8099999999999999E-2</v>
          </cell>
        </row>
        <row r="164">
          <cell r="A164">
            <v>36935</v>
          </cell>
          <cell r="B164">
            <v>5.17</v>
          </cell>
          <cell r="C164">
            <v>5.29</v>
          </cell>
          <cell r="D164">
            <v>5.4400000000000004E-2</v>
          </cell>
          <cell r="E164">
            <v>5.5500000000000001E-2</v>
          </cell>
          <cell r="F164">
            <v>5.6500000000000002E-2</v>
          </cell>
          <cell r="G164">
            <v>5.8099999999999999E-2</v>
          </cell>
        </row>
        <row r="165">
          <cell r="A165">
            <v>36936</v>
          </cell>
          <cell r="B165">
            <v>5.23</v>
          </cell>
          <cell r="C165">
            <v>5.35</v>
          </cell>
          <cell r="D165">
            <v>5.5E-2</v>
          </cell>
          <cell r="E165">
            <v>5.6299999999999996E-2</v>
          </cell>
          <cell r="F165">
            <v>5.7200000000000001E-2</v>
          </cell>
          <cell r="G165">
            <v>5.8799999999999998E-2</v>
          </cell>
        </row>
        <row r="166">
          <cell r="A166">
            <v>36937</v>
          </cell>
          <cell r="B166">
            <v>5.33</v>
          </cell>
          <cell r="C166">
            <v>5.49</v>
          </cell>
          <cell r="D166">
            <v>5.6399999999999999E-2</v>
          </cell>
          <cell r="E166">
            <v>5.7800000000000004E-2</v>
          </cell>
          <cell r="F166">
            <v>5.8799999999999998E-2</v>
          </cell>
          <cell r="G166">
            <v>6.0199999999999997E-2</v>
          </cell>
        </row>
        <row r="167">
          <cell r="A167">
            <v>36938</v>
          </cell>
          <cell r="B167">
            <v>5.23</v>
          </cell>
          <cell r="C167">
            <v>5.37</v>
          </cell>
          <cell r="D167">
            <v>5.5300000000000002E-2</v>
          </cell>
          <cell r="E167">
            <v>5.6600000000000004E-2</v>
          </cell>
          <cell r="F167">
            <v>5.7599999999999998E-2</v>
          </cell>
          <cell r="G167">
            <v>5.9200000000000003E-2</v>
          </cell>
        </row>
        <row r="168">
          <cell r="A168">
            <v>36941</v>
          </cell>
          <cell r="B168">
            <v>0</v>
          </cell>
          <cell r="C168">
            <v>0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</row>
        <row r="169">
          <cell r="A169">
            <v>36942</v>
          </cell>
          <cell r="B169">
            <v>5.21</v>
          </cell>
          <cell r="C169">
            <v>5.34</v>
          </cell>
          <cell r="D169">
            <v>5.5E-2</v>
          </cell>
          <cell r="E169">
            <v>5.6299999999999996E-2</v>
          </cell>
          <cell r="F169">
            <v>5.74E-2</v>
          </cell>
          <cell r="G169">
            <v>5.9000000000000004E-2</v>
          </cell>
        </row>
        <row r="170">
          <cell r="A170">
            <v>36943</v>
          </cell>
          <cell r="B170">
            <v>5.16</v>
          </cell>
          <cell r="C170">
            <v>5.29</v>
          </cell>
          <cell r="D170">
            <v>5.4600000000000003E-2</v>
          </cell>
          <cell r="E170">
            <v>5.5999999999999994E-2</v>
          </cell>
          <cell r="F170">
            <v>5.7099999999999998E-2</v>
          </cell>
          <cell r="G170">
            <v>5.8799999999999998E-2</v>
          </cell>
        </row>
        <row r="171">
          <cell r="A171">
            <v>36944</v>
          </cell>
          <cell r="B171">
            <v>5.12</v>
          </cell>
          <cell r="C171">
            <v>5.26</v>
          </cell>
          <cell r="D171">
            <v>5.45E-2</v>
          </cell>
          <cell r="E171">
            <v>5.5999999999999994E-2</v>
          </cell>
          <cell r="F171">
            <v>5.7099999999999998E-2</v>
          </cell>
          <cell r="G171">
            <v>5.8899999999999994E-2</v>
          </cell>
        </row>
        <row r="172">
          <cell r="A172">
            <v>36945</v>
          </cell>
          <cell r="B172">
            <v>5.0599999999999996</v>
          </cell>
          <cell r="C172">
            <v>5.21</v>
          </cell>
          <cell r="D172">
            <v>5.4000000000000006E-2</v>
          </cell>
          <cell r="E172">
            <v>5.5599999999999997E-2</v>
          </cell>
          <cell r="F172">
            <v>5.6900000000000006E-2</v>
          </cell>
          <cell r="G172">
            <v>5.8799999999999998E-2</v>
          </cell>
        </row>
        <row r="173">
          <cell r="A173">
            <v>36948</v>
          </cell>
          <cell r="B173">
            <v>4.97</v>
          </cell>
          <cell r="C173">
            <v>5.15</v>
          </cell>
          <cell r="D173">
            <v>5.3600000000000002E-2</v>
          </cell>
          <cell r="E173">
            <v>5.5300000000000002E-2</v>
          </cell>
          <cell r="F173">
            <v>5.6600000000000004E-2</v>
          </cell>
          <cell r="G173">
            <v>5.8600000000000006E-2</v>
          </cell>
        </row>
        <row r="174">
          <cell r="A174">
            <v>36949</v>
          </cell>
          <cell r="B174">
            <v>4.8899999999999997</v>
          </cell>
          <cell r="C174">
            <v>5.0599999999999996</v>
          </cell>
          <cell r="D174">
            <v>5.2499999999999998E-2</v>
          </cell>
          <cell r="E174">
            <v>5.4000000000000006E-2</v>
          </cell>
          <cell r="F174">
            <v>5.5199999999999999E-2</v>
          </cell>
          <cell r="G174">
            <v>5.7000000000000002E-2</v>
          </cell>
        </row>
        <row r="175">
          <cell r="A175">
            <v>36950</v>
          </cell>
          <cell r="B175">
            <v>4.9400000000000004</v>
          </cell>
          <cell r="C175">
            <v>5.08</v>
          </cell>
          <cell r="D175">
            <v>5.2699999999999997E-2</v>
          </cell>
          <cell r="E175">
            <v>5.4100000000000002E-2</v>
          </cell>
          <cell r="F175">
            <v>5.5099999999999996E-2</v>
          </cell>
          <cell r="G175">
            <v>5.6900000000000006E-2</v>
          </cell>
        </row>
        <row r="176">
          <cell r="A176">
            <v>36951</v>
          </cell>
          <cell r="B176">
            <v>4.91</v>
          </cell>
          <cell r="C176">
            <v>5.05</v>
          </cell>
          <cell r="D176">
            <v>5.2199999999999996E-2</v>
          </cell>
          <cell r="E176">
            <v>5.3499999999999999E-2</v>
          </cell>
          <cell r="F176">
            <v>5.4600000000000003E-2</v>
          </cell>
          <cell r="G176">
            <v>5.62E-2</v>
          </cell>
        </row>
        <row r="177">
          <cell r="A177">
            <v>36952</v>
          </cell>
          <cell r="B177">
            <v>4.93</v>
          </cell>
          <cell r="C177">
            <v>5.07</v>
          </cell>
          <cell r="D177">
            <v>5.2600000000000001E-2</v>
          </cell>
          <cell r="E177">
            <v>5.3899999999999997E-2</v>
          </cell>
          <cell r="F177">
            <v>5.5E-2</v>
          </cell>
          <cell r="G177">
            <v>5.6600000000000004E-2</v>
          </cell>
        </row>
        <row r="178">
          <cell r="A178">
            <v>36955</v>
          </cell>
          <cell r="B178">
            <v>4.96</v>
          </cell>
          <cell r="C178">
            <v>5.13</v>
          </cell>
          <cell r="D178">
            <v>5.3200000000000004E-2</v>
          </cell>
          <cell r="E178">
            <v>5.4600000000000003E-2</v>
          </cell>
          <cell r="F178">
            <v>5.5800000000000002E-2</v>
          </cell>
          <cell r="G178">
            <v>5.74E-2</v>
          </cell>
        </row>
        <row r="179">
          <cell r="A179">
            <v>36956</v>
          </cell>
          <cell r="B179">
            <v>4.96</v>
          </cell>
          <cell r="C179">
            <v>5.13</v>
          </cell>
          <cell r="D179">
            <v>5.3200000000000004E-2</v>
          </cell>
          <cell r="E179">
            <v>5.4699999999999999E-2</v>
          </cell>
          <cell r="F179">
            <v>5.5899999999999998E-2</v>
          </cell>
          <cell r="G179">
            <v>5.7500000000000002E-2</v>
          </cell>
        </row>
        <row r="180">
          <cell r="A180">
            <v>36957</v>
          </cell>
          <cell r="B180">
            <v>4.92</v>
          </cell>
          <cell r="C180">
            <v>5.09</v>
          </cell>
          <cell r="D180">
            <v>5.28E-2</v>
          </cell>
          <cell r="E180">
            <v>5.4299999999999994E-2</v>
          </cell>
          <cell r="F180">
            <v>5.5399999999999998E-2</v>
          </cell>
          <cell r="G180">
            <v>5.7099999999999998E-2</v>
          </cell>
        </row>
        <row r="181">
          <cell r="A181">
            <v>36958</v>
          </cell>
          <cell r="B181">
            <v>4.8600000000000003</v>
          </cell>
          <cell r="C181">
            <v>5.01</v>
          </cell>
          <cell r="D181">
            <v>5.21E-2</v>
          </cell>
          <cell r="E181">
            <v>5.3499999999999999E-2</v>
          </cell>
          <cell r="F181">
            <v>5.4699999999999999E-2</v>
          </cell>
          <cell r="G181">
            <v>5.6399999999999999E-2</v>
          </cell>
        </row>
        <row r="182">
          <cell r="A182">
            <v>36959</v>
          </cell>
          <cell r="B182">
            <v>4.91</v>
          </cell>
          <cell r="C182">
            <v>5.08</v>
          </cell>
          <cell r="D182">
            <v>5.2699999999999997E-2</v>
          </cell>
          <cell r="E182">
            <v>5.4199999999999998E-2</v>
          </cell>
          <cell r="F182">
            <v>5.5399999999999998E-2</v>
          </cell>
          <cell r="G182">
            <v>5.7099999999999998E-2</v>
          </cell>
        </row>
        <row r="183">
          <cell r="A183">
            <v>36962</v>
          </cell>
          <cell r="B183">
            <v>4.8899999999999997</v>
          </cell>
          <cell r="C183">
            <v>5.05</v>
          </cell>
          <cell r="D183">
            <v>5.2600000000000001E-2</v>
          </cell>
          <cell r="E183">
            <v>5.4100000000000002E-2</v>
          </cell>
          <cell r="F183">
            <v>5.5300000000000002E-2</v>
          </cell>
          <cell r="G183">
            <v>5.7099999999999998E-2</v>
          </cell>
        </row>
        <row r="184">
          <cell r="A184">
            <v>36963</v>
          </cell>
          <cell r="B184">
            <v>4.88</v>
          </cell>
          <cell r="C184">
            <v>5.05</v>
          </cell>
          <cell r="D184">
            <v>5.2699999999999997E-2</v>
          </cell>
          <cell r="E184">
            <v>5.4299999999999994E-2</v>
          </cell>
          <cell r="F184">
            <v>5.5599999999999997E-2</v>
          </cell>
          <cell r="G184">
            <v>5.74E-2</v>
          </cell>
        </row>
        <row r="185">
          <cell r="A185">
            <v>36964</v>
          </cell>
          <cell r="B185">
            <v>4.8</v>
          </cell>
          <cell r="C185">
            <v>4.99</v>
          </cell>
          <cell r="D185">
            <v>5.2000000000000005E-2</v>
          </cell>
          <cell r="E185">
            <v>5.3699999999999998E-2</v>
          </cell>
          <cell r="F185">
            <v>5.5E-2</v>
          </cell>
          <cell r="G185">
            <v>5.6900000000000006E-2</v>
          </cell>
        </row>
        <row r="186">
          <cell r="A186">
            <v>36965</v>
          </cell>
          <cell r="B186">
            <v>4.72</v>
          </cell>
          <cell r="C186">
            <v>4.9000000000000004</v>
          </cell>
          <cell r="D186">
            <v>5.1200000000000002E-2</v>
          </cell>
          <cell r="E186">
            <v>5.2900000000000003E-2</v>
          </cell>
          <cell r="F186">
            <v>5.4199999999999998E-2</v>
          </cell>
          <cell r="G186">
            <v>5.62E-2</v>
          </cell>
        </row>
        <row r="187">
          <cell r="A187">
            <v>36966</v>
          </cell>
          <cell r="B187">
            <v>4.6500000000000004</v>
          </cell>
          <cell r="C187">
            <v>4.83</v>
          </cell>
          <cell r="D187">
            <v>5.0599999999999999E-2</v>
          </cell>
          <cell r="E187">
            <v>5.2199999999999996E-2</v>
          </cell>
          <cell r="F187">
            <v>5.3399999999999996E-2</v>
          </cell>
          <cell r="G187">
            <v>5.5300000000000002E-2</v>
          </cell>
        </row>
        <row r="188">
          <cell r="A188">
            <v>36969</v>
          </cell>
          <cell r="B188">
            <v>4.7</v>
          </cell>
          <cell r="C188">
            <v>4.9000000000000004</v>
          </cell>
          <cell r="D188">
            <v>5.1200000000000002E-2</v>
          </cell>
          <cell r="E188">
            <v>5.28E-2</v>
          </cell>
          <cell r="F188">
            <v>5.4000000000000006E-2</v>
          </cell>
          <cell r="G188">
            <v>5.5899999999999998E-2</v>
          </cell>
        </row>
        <row r="189">
          <cell r="A189">
            <v>36970</v>
          </cell>
          <cell r="B189">
            <v>4.7300000000000004</v>
          </cell>
          <cell r="C189">
            <v>4.93</v>
          </cell>
          <cell r="D189">
            <v>5.1500000000000004E-2</v>
          </cell>
          <cell r="E189">
            <v>5.3099999999999994E-2</v>
          </cell>
          <cell r="F189">
            <v>5.4299999999999994E-2</v>
          </cell>
          <cell r="G189">
            <v>5.62E-2</v>
          </cell>
        </row>
        <row r="190">
          <cell r="A190">
            <v>36971</v>
          </cell>
          <cell r="B190">
            <v>4.6100000000000003</v>
          </cell>
          <cell r="C190">
            <v>4.79</v>
          </cell>
          <cell r="D190">
            <v>5.0099999999999999E-2</v>
          </cell>
          <cell r="E190">
            <v>5.1799999999999999E-2</v>
          </cell>
          <cell r="F190">
            <v>5.3099999999999994E-2</v>
          </cell>
          <cell r="G190">
            <v>5.5E-2</v>
          </cell>
        </row>
        <row r="191">
          <cell r="A191">
            <v>36972</v>
          </cell>
          <cell r="B191">
            <v>4.5599999999999996</v>
          </cell>
          <cell r="C191">
            <v>4.7300000000000004</v>
          </cell>
          <cell r="D191">
            <v>4.9500000000000002E-2</v>
          </cell>
          <cell r="E191">
            <v>5.1299999999999998E-2</v>
          </cell>
          <cell r="F191">
            <v>5.2499999999999998E-2</v>
          </cell>
          <cell r="G191">
            <v>5.45E-2</v>
          </cell>
        </row>
        <row r="192">
          <cell r="A192">
            <v>36973</v>
          </cell>
          <cell r="B192">
            <v>4.5999999999999996</v>
          </cell>
          <cell r="C192">
            <v>4.78</v>
          </cell>
          <cell r="D192">
            <v>5.0099999999999999E-2</v>
          </cell>
          <cell r="E192">
            <v>5.1799999999999999E-2</v>
          </cell>
          <cell r="F192">
            <v>5.3200000000000004E-2</v>
          </cell>
          <cell r="G192">
            <v>5.5199999999999999E-2</v>
          </cell>
        </row>
        <row r="193">
          <cell r="A193">
            <v>36976</v>
          </cell>
          <cell r="B193">
            <v>4.66</v>
          </cell>
          <cell r="C193">
            <v>4.84</v>
          </cell>
          <cell r="D193">
            <v>5.0799999999999998E-2</v>
          </cell>
          <cell r="E193">
            <v>5.2600000000000001E-2</v>
          </cell>
          <cell r="F193">
            <v>5.4000000000000006E-2</v>
          </cell>
          <cell r="G193">
            <v>5.6100000000000004E-2</v>
          </cell>
        </row>
        <row r="194">
          <cell r="A194">
            <v>36977</v>
          </cell>
          <cell r="B194">
            <v>4.71</v>
          </cell>
          <cell r="C194">
            <v>4.93</v>
          </cell>
          <cell r="D194">
            <v>5.1699999999999996E-2</v>
          </cell>
          <cell r="E194">
            <v>5.3499999999999999E-2</v>
          </cell>
          <cell r="F194">
            <v>5.5E-2</v>
          </cell>
          <cell r="G194">
            <v>5.7200000000000001E-2</v>
          </cell>
        </row>
        <row r="195">
          <cell r="A195">
            <v>36978</v>
          </cell>
          <cell r="B195">
            <v>4.71</v>
          </cell>
          <cell r="C195">
            <v>4.93</v>
          </cell>
          <cell r="D195">
            <v>5.1699999999999996E-2</v>
          </cell>
          <cell r="E195">
            <v>5.3600000000000002E-2</v>
          </cell>
          <cell r="F195">
            <v>5.5E-2</v>
          </cell>
          <cell r="G195">
            <v>5.7200000000000001E-2</v>
          </cell>
        </row>
        <row r="196">
          <cell r="A196">
            <v>36979</v>
          </cell>
          <cell r="B196">
            <v>4.6900000000000004</v>
          </cell>
          <cell r="C196">
            <v>4.92</v>
          </cell>
          <cell r="D196">
            <v>5.1699999999999996E-2</v>
          </cell>
          <cell r="E196">
            <v>5.3600000000000002E-2</v>
          </cell>
          <cell r="F196">
            <v>5.5099999999999996E-2</v>
          </cell>
          <cell r="G196">
            <v>5.74E-2</v>
          </cell>
        </row>
        <row r="197">
          <cell r="A197">
            <v>36980</v>
          </cell>
          <cell r="B197">
            <v>4.5999999999999996</v>
          </cell>
          <cell r="C197">
            <v>4.8</v>
          </cell>
          <cell r="D197">
            <v>5.0700000000000002E-2</v>
          </cell>
          <cell r="E197">
            <v>5.2699999999999997E-2</v>
          </cell>
          <cell r="F197">
            <v>5.4199999999999998E-2</v>
          </cell>
          <cell r="G197">
            <v>5.6500000000000002E-2</v>
          </cell>
        </row>
        <row r="198">
          <cell r="A198">
            <v>36983</v>
          </cell>
          <cell r="B198">
            <v>4.6399999999999997</v>
          </cell>
          <cell r="C198">
            <v>4.8600000000000003</v>
          </cell>
          <cell r="D198">
            <v>5.1299999999999998E-2</v>
          </cell>
          <cell r="E198">
            <v>5.3200000000000004E-2</v>
          </cell>
          <cell r="F198">
            <v>5.4699999999999999E-2</v>
          </cell>
          <cell r="G198">
            <v>5.7000000000000002E-2</v>
          </cell>
        </row>
        <row r="199">
          <cell r="A199">
            <v>36984</v>
          </cell>
          <cell r="B199">
            <v>4.5999999999999996</v>
          </cell>
          <cell r="C199">
            <v>4.8099999999999996</v>
          </cell>
          <cell r="D199">
            <v>5.0799999999999998E-2</v>
          </cell>
          <cell r="E199">
            <v>5.2699999999999997E-2</v>
          </cell>
          <cell r="F199">
            <v>5.4299999999999994E-2</v>
          </cell>
          <cell r="G199">
            <v>5.6600000000000004E-2</v>
          </cell>
        </row>
        <row r="200">
          <cell r="A200">
            <v>36985</v>
          </cell>
          <cell r="B200">
            <v>4.5599999999999996</v>
          </cell>
          <cell r="C200">
            <v>4.78</v>
          </cell>
          <cell r="D200">
            <v>5.0499999999999996E-2</v>
          </cell>
          <cell r="E200">
            <v>5.2499999999999998E-2</v>
          </cell>
          <cell r="F200">
            <v>5.4000000000000006E-2</v>
          </cell>
          <cell r="G200">
            <v>5.6299999999999996E-2</v>
          </cell>
        </row>
        <row r="201">
          <cell r="A201">
            <v>36986</v>
          </cell>
          <cell r="B201">
            <v>4.55</v>
          </cell>
          <cell r="C201">
            <v>4.78</v>
          </cell>
          <cell r="D201">
            <v>5.0599999999999999E-2</v>
          </cell>
          <cell r="E201">
            <v>5.2499999999999998E-2</v>
          </cell>
          <cell r="F201">
            <v>5.4100000000000002E-2</v>
          </cell>
          <cell r="G201">
            <v>5.6399999999999999E-2</v>
          </cell>
        </row>
        <row r="202">
          <cell r="A202">
            <v>36987</v>
          </cell>
          <cell r="B202">
            <v>4.49</v>
          </cell>
          <cell r="C202">
            <v>4.71</v>
          </cell>
          <cell r="D202">
            <v>4.9800000000000004E-2</v>
          </cell>
          <cell r="E202">
            <v>5.1799999999999999E-2</v>
          </cell>
          <cell r="F202">
            <v>5.33E-2</v>
          </cell>
          <cell r="G202">
            <v>5.5599999999999997E-2</v>
          </cell>
        </row>
        <row r="203">
          <cell r="A203">
            <v>36990</v>
          </cell>
          <cell r="B203">
            <v>4.4800000000000004</v>
          </cell>
          <cell r="C203">
            <v>4.7</v>
          </cell>
          <cell r="D203">
            <v>4.9800000000000004E-2</v>
          </cell>
          <cell r="E203">
            <v>5.1799999999999999E-2</v>
          </cell>
          <cell r="F203">
            <v>5.3399999999999996E-2</v>
          </cell>
          <cell r="G203">
            <v>5.5800000000000002E-2</v>
          </cell>
        </row>
        <row r="204">
          <cell r="A204">
            <v>36991</v>
          </cell>
          <cell r="B204">
            <v>4.53</v>
          </cell>
          <cell r="C204">
            <v>4.76</v>
          </cell>
          <cell r="D204">
            <v>5.0300000000000004E-2</v>
          </cell>
          <cell r="E204">
            <v>5.2400000000000002E-2</v>
          </cell>
          <cell r="F204">
            <v>5.4000000000000006E-2</v>
          </cell>
          <cell r="G204">
            <v>5.6600000000000004E-2</v>
          </cell>
        </row>
        <row r="205">
          <cell r="A205">
            <v>36992</v>
          </cell>
          <cell r="B205">
            <v>4.6500000000000004</v>
          </cell>
          <cell r="C205">
            <v>4.9000000000000004</v>
          </cell>
          <cell r="D205">
            <v>5.1900000000000002E-2</v>
          </cell>
          <cell r="E205">
            <v>5.3899999999999997E-2</v>
          </cell>
          <cell r="F205">
            <v>5.5500000000000001E-2</v>
          </cell>
          <cell r="G205">
            <v>5.79E-2</v>
          </cell>
        </row>
        <row r="206">
          <cell r="A206">
            <v>36993</v>
          </cell>
          <cell r="B206">
            <v>4.62</v>
          </cell>
          <cell r="C206">
            <v>4.87</v>
          </cell>
          <cell r="D206">
            <v>5.16E-2</v>
          </cell>
          <cell r="E206">
            <v>5.3600000000000002E-2</v>
          </cell>
          <cell r="F206">
            <v>5.5199999999999999E-2</v>
          </cell>
          <cell r="G206">
            <v>5.7599999999999998E-2</v>
          </cell>
        </row>
        <row r="207">
          <cell r="A207">
            <v>36994</v>
          </cell>
          <cell r="B207">
            <v>0</v>
          </cell>
          <cell r="C207">
            <v>0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</row>
        <row r="208">
          <cell r="A208">
            <v>36997</v>
          </cell>
          <cell r="B208">
            <v>4.7</v>
          </cell>
          <cell r="C208">
            <v>4.97</v>
          </cell>
          <cell r="D208">
            <v>5.2699999999999997E-2</v>
          </cell>
          <cell r="E208">
            <v>5.4699999999999999E-2</v>
          </cell>
          <cell r="F208">
            <v>5.6399999999999999E-2</v>
          </cell>
          <cell r="G208">
            <v>5.8600000000000006E-2</v>
          </cell>
        </row>
        <row r="209">
          <cell r="A209">
            <v>36998</v>
          </cell>
          <cell r="B209">
            <v>4.76</v>
          </cell>
          <cell r="C209">
            <v>5.03</v>
          </cell>
          <cell r="D209">
            <v>5.3200000000000004E-2</v>
          </cell>
          <cell r="E209">
            <v>5.5199999999999999E-2</v>
          </cell>
          <cell r="F209">
            <v>5.67E-2</v>
          </cell>
          <cell r="G209">
            <v>5.91E-2</v>
          </cell>
        </row>
        <row r="210">
          <cell r="A210">
            <v>36999</v>
          </cell>
          <cell r="B210">
            <v>4.62</v>
          </cell>
          <cell r="C210">
            <v>4.9400000000000004</v>
          </cell>
          <cell r="D210">
            <v>5.2300000000000006E-2</v>
          </cell>
          <cell r="E210">
            <v>5.4699999999999999E-2</v>
          </cell>
          <cell r="F210">
            <v>5.6399999999999999E-2</v>
          </cell>
          <cell r="G210">
            <v>5.8899999999999994E-2</v>
          </cell>
        </row>
        <row r="211">
          <cell r="A211">
            <v>37000</v>
          </cell>
          <cell r="B211">
            <v>4.42</v>
          </cell>
          <cell r="C211">
            <v>4.7699999999999996</v>
          </cell>
          <cell r="D211">
            <v>5.0999999999999997E-2</v>
          </cell>
          <cell r="E211">
            <v>5.3200000000000004E-2</v>
          </cell>
          <cell r="F211">
            <v>5.5E-2</v>
          </cell>
          <cell r="G211">
            <v>5.7599999999999998E-2</v>
          </cell>
        </row>
        <row r="212">
          <cell r="A212">
            <v>37001</v>
          </cell>
          <cell r="B212">
            <v>4.4000000000000004</v>
          </cell>
          <cell r="C212">
            <v>4.7699999999999996</v>
          </cell>
          <cell r="D212">
            <v>5.1200000000000002E-2</v>
          </cell>
          <cell r="E212">
            <v>5.3499999999999999E-2</v>
          </cell>
          <cell r="F212">
            <v>5.5300000000000002E-2</v>
          </cell>
          <cell r="G212">
            <v>5.79E-2</v>
          </cell>
        </row>
        <row r="213">
          <cell r="A213">
            <v>37004</v>
          </cell>
          <cell r="B213">
            <v>4.34</v>
          </cell>
          <cell r="C213">
            <v>4.7300000000000004</v>
          </cell>
          <cell r="D213">
            <v>5.0700000000000002E-2</v>
          </cell>
          <cell r="E213">
            <v>5.2999999999999999E-2</v>
          </cell>
          <cell r="F213">
            <v>5.4800000000000001E-2</v>
          </cell>
          <cell r="G213">
            <v>5.7599999999999998E-2</v>
          </cell>
        </row>
        <row r="214">
          <cell r="A214">
            <v>37005</v>
          </cell>
          <cell r="B214">
            <v>4.3499999999999996</v>
          </cell>
          <cell r="C214">
            <v>4.74</v>
          </cell>
          <cell r="D214">
            <v>5.0900000000000001E-2</v>
          </cell>
          <cell r="E214">
            <v>5.33E-2</v>
          </cell>
          <cell r="F214">
            <v>5.5099999999999996E-2</v>
          </cell>
          <cell r="G214">
            <v>5.79E-2</v>
          </cell>
        </row>
        <row r="215">
          <cell r="A215">
            <v>37006</v>
          </cell>
          <cell r="B215">
            <v>4.34</v>
          </cell>
          <cell r="C215">
            <v>4.7300000000000004</v>
          </cell>
          <cell r="D215">
            <v>5.0700000000000002E-2</v>
          </cell>
          <cell r="E215">
            <v>5.3099999999999994E-2</v>
          </cell>
          <cell r="F215">
            <v>5.4900000000000004E-2</v>
          </cell>
          <cell r="G215">
            <v>5.7800000000000004E-2</v>
          </cell>
        </row>
        <row r="216">
          <cell r="A216">
            <v>37007</v>
          </cell>
          <cell r="B216">
            <v>4.37</v>
          </cell>
          <cell r="C216">
            <v>4.7699999999999996</v>
          </cell>
          <cell r="D216">
            <v>5.1100000000000007E-2</v>
          </cell>
          <cell r="E216">
            <v>5.3499999999999999E-2</v>
          </cell>
          <cell r="F216">
            <v>5.5199999999999999E-2</v>
          </cell>
          <cell r="G216">
            <v>5.7999999999999996E-2</v>
          </cell>
        </row>
        <row r="217">
          <cell r="A217">
            <v>37008</v>
          </cell>
          <cell r="B217">
            <v>4.4000000000000004</v>
          </cell>
          <cell r="C217">
            <v>4.8</v>
          </cell>
          <cell r="D217">
            <v>5.1399999999999994E-2</v>
          </cell>
          <cell r="E217">
            <v>5.3800000000000001E-2</v>
          </cell>
          <cell r="F217">
            <v>5.5599999999999997E-2</v>
          </cell>
          <cell r="G217">
            <v>5.8299999999999998E-2</v>
          </cell>
        </row>
        <row r="218">
          <cell r="A218">
            <v>37011</v>
          </cell>
          <cell r="B218">
            <v>4.47</v>
          </cell>
          <cell r="C218">
            <v>4.88</v>
          </cell>
          <cell r="D218">
            <v>5.2199999999999996E-2</v>
          </cell>
          <cell r="E218">
            <v>5.4600000000000003E-2</v>
          </cell>
          <cell r="F218">
            <v>5.6399999999999999E-2</v>
          </cell>
          <cell r="G218">
            <v>5.9000000000000004E-2</v>
          </cell>
        </row>
        <row r="219">
          <cell r="A219">
            <v>37012</v>
          </cell>
          <cell r="B219">
            <v>4.41</v>
          </cell>
          <cell r="C219">
            <v>4.83</v>
          </cell>
          <cell r="D219">
            <v>5.1799999999999999E-2</v>
          </cell>
          <cell r="E219">
            <v>5.4199999999999998E-2</v>
          </cell>
          <cell r="F219">
            <v>5.5999999999999994E-2</v>
          </cell>
          <cell r="G219">
            <v>5.8600000000000006E-2</v>
          </cell>
        </row>
        <row r="220">
          <cell r="A220">
            <v>37013</v>
          </cell>
          <cell r="B220">
            <v>4.3899999999999997</v>
          </cell>
          <cell r="C220">
            <v>4.82</v>
          </cell>
          <cell r="D220">
            <v>5.16E-2</v>
          </cell>
          <cell r="E220">
            <v>5.4000000000000006E-2</v>
          </cell>
          <cell r="F220">
            <v>5.5800000000000002E-2</v>
          </cell>
          <cell r="G220">
            <v>5.8400000000000001E-2</v>
          </cell>
        </row>
        <row r="221">
          <cell r="A221">
            <v>37014</v>
          </cell>
          <cell r="B221">
            <v>4.3899999999999997</v>
          </cell>
          <cell r="C221">
            <v>4.8</v>
          </cell>
          <cell r="D221">
            <v>5.1299999999999998E-2</v>
          </cell>
          <cell r="E221">
            <v>5.3499999999999999E-2</v>
          </cell>
          <cell r="F221">
            <v>5.5099999999999996E-2</v>
          </cell>
          <cell r="G221">
            <v>5.7599999999999998E-2</v>
          </cell>
        </row>
        <row r="222">
          <cell r="A222">
            <v>37015</v>
          </cell>
          <cell r="B222">
            <v>4.28</v>
          </cell>
          <cell r="C222">
            <v>4.68</v>
          </cell>
          <cell r="D222">
            <v>5.0199999999999995E-2</v>
          </cell>
          <cell r="E222">
            <v>5.2400000000000002E-2</v>
          </cell>
          <cell r="F222">
            <v>5.4199999999999998E-2</v>
          </cell>
          <cell r="G222">
            <v>5.6799999999999996E-2</v>
          </cell>
        </row>
        <row r="223">
          <cell r="A223">
            <v>37018</v>
          </cell>
          <cell r="B223">
            <v>4.26</v>
          </cell>
          <cell r="C223">
            <v>4.68</v>
          </cell>
          <cell r="D223">
            <v>5.04E-2</v>
          </cell>
          <cell r="E223">
            <v>5.2900000000000003E-2</v>
          </cell>
          <cell r="F223">
            <v>5.4800000000000001E-2</v>
          </cell>
          <cell r="G223">
            <v>5.7300000000000004E-2</v>
          </cell>
        </row>
        <row r="224">
          <cell r="A224">
            <v>37019</v>
          </cell>
          <cell r="B224">
            <v>4.1900000000000004</v>
          </cell>
          <cell r="C224">
            <v>4.6100000000000003</v>
          </cell>
          <cell r="D224">
            <v>4.9800000000000004E-2</v>
          </cell>
          <cell r="E224">
            <v>5.2300000000000006E-2</v>
          </cell>
          <cell r="F224">
            <v>5.4199999999999998E-2</v>
          </cell>
          <cell r="G224">
            <v>5.6900000000000006E-2</v>
          </cell>
        </row>
        <row r="225">
          <cell r="A225">
            <v>37020</v>
          </cell>
          <cell r="B225">
            <v>4.18</v>
          </cell>
          <cell r="C225">
            <v>4.6100000000000003</v>
          </cell>
          <cell r="D225">
            <v>4.99E-2</v>
          </cell>
          <cell r="E225">
            <v>5.2499999999999998E-2</v>
          </cell>
          <cell r="F225">
            <v>5.4400000000000004E-2</v>
          </cell>
          <cell r="G225">
            <v>5.7099999999999998E-2</v>
          </cell>
        </row>
        <row r="226">
          <cell r="A226">
            <v>37021</v>
          </cell>
          <cell r="B226">
            <v>4.22</v>
          </cell>
          <cell r="C226">
            <v>4.66</v>
          </cell>
          <cell r="D226">
            <v>5.0300000000000004E-2</v>
          </cell>
          <cell r="E226">
            <v>5.28E-2</v>
          </cell>
          <cell r="F226">
            <v>5.4699999999999999E-2</v>
          </cell>
          <cell r="G226">
            <v>5.7300000000000004E-2</v>
          </cell>
        </row>
        <row r="227">
          <cell r="A227">
            <v>37022</v>
          </cell>
          <cell r="B227">
            <v>4.3099999999999996</v>
          </cell>
          <cell r="C227">
            <v>4.79</v>
          </cell>
          <cell r="D227">
            <v>5.2000000000000005E-2</v>
          </cell>
          <cell r="E227">
            <v>5.4699999999999999E-2</v>
          </cell>
          <cell r="F227">
            <v>5.67E-2</v>
          </cell>
          <cell r="G227">
            <v>5.9299999999999999E-2</v>
          </cell>
        </row>
        <row r="228">
          <cell r="A228">
            <v>37025</v>
          </cell>
          <cell r="B228">
            <v>4.3099999999999996</v>
          </cell>
          <cell r="C228">
            <v>4.8099999999999996</v>
          </cell>
          <cell r="D228">
            <v>5.2300000000000006E-2</v>
          </cell>
          <cell r="E228">
            <v>5.5E-2</v>
          </cell>
          <cell r="F228">
            <v>5.7000000000000002E-2</v>
          </cell>
          <cell r="G228">
            <v>5.9699999999999996E-2</v>
          </cell>
        </row>
        <row r="229">
          <cell r="A229">
            <v>37026</v>
          </cell>
          <cell r="B229">
            <v>4.33</v>
          </cell>
          <cell r="C229">
            <v>4.8600000000000003</v>
          </cell>
          <cell r="D229">
            <v>5.28E-2</v>
          </cell>
          <cell r="E229">
            <v>5.5500000000000001E-2</v>
          </cell>
          <cell r="F229">
            <v>5.7500000000000002E-2</v>
          </cell>
          <cell r="G229">
            <v>6.0199999999999997E-2</v>
          </cell>
        </row>
        <row r="230">
          <cell r="A230">
            <v>37027</v>
          </cell>
          <cell r="B230">
            <v>4.22</v>
          </cell>
          <cell r="C230">
            <v>4.7699999999999996</v>
          </cell>
          <cell r="D230">
            <v>5.2199999999999996E-2</v>
          </cell>
          <cell r="E230">
            <v>5.5099999999999996E-2</v>
          </cell>
          <cell r="F230">
            <v>5.7300000000000004E-2</v>
          </cell>
          <cell r="G230">
            <v>6.0199999999999997E-2</v>
          </cell>
        </row>
        <row r="231">
          <cell r="A231">
            <v>37028</v>
          </cell>
          <cell r="B231">
            <v>4.29</v>
          </cell>
          <cell r="C231">
            <v>4.84</v>
          </cell>
          <cell r="D231">
            <v>5.2699999999999997E-2</v>
          </cell>
          <cell r="E231">
            <v>5.5500000000000001E-2</v>
          </cell>
          <cell r="F231">
            <v>5.74E-2</v>
          </cell>
          <cell r="G231">
            <v>6.0100000000000001E-2</v>
          </cell>
        </row>
        <row r="232">
          <cell r="A232">
            <v>37029</v>
          </cell>
          <cell r="B232">
            <v>4.34</v>
          </cell>
          <cell r="C232">
            <v>4.9000000000000004</v>
          </cell>
          <cell r="D232">
            <v>5.2900000000000003E-2</v>
          </cell>
          <cell r="E232">
            <v>5.5399999999999998E-2</v>
          </cell>
          <cell r="F232">
            <v>5.7099999999999998E-2</v>
          </cell>
          <cell r="G232">
            <v>5.9500000000000004E-2</v>
          </cell>
        </row>
        <row r="233">
          <cell r="A233">
            <v>37032</v>
          </cell>
          <cell r="B233">
            <v>4.3600000000000003</v>
          </cell>
          <cell r="C233">
            <v>4.92</v>
          </cell>
          <cell r="D233">
            <v>5.3099999999999994E-2</v>
          </cell>
          <cell r="E233">
            <v>5.5599999999999997E-2</v>
          </cell>
          <cell r="F233">
            <v>5.74E-2</v>
          </cell>
          <cell r="G233">
            <v>5.9800000000000006E-2</v>
          </cell>
        </row>
        <row r="234">
          <cell r="A234">
            <v>37033</v>
          </cell>
          <cell r="B234">
            <v>4.33</v>
          </cell>
          <cell r="C234">
            <v>4.88</v>
          </cell>
          <cell r="D234">
            <v>5.28E-2</v>
          </cell>
          <cell r="E234">
            <v>5.5199999999999999E-2</v>
          </cell>
          <cell r="F234">
            <v>5.6900000000000006E-2</v>
          </cell>
          <cell r="G234">
            <v>5.9299999999999999E-2</v>
          </cell>
        </row>
        <row r="235">
          <cell r="A235">
            <v>37034</v>
          </cell>
          <cell r="B235">
            <v>4.3099999999999996</v>
          </cell>
          <cell r="C235">
            <v>4.8499999999999996</v>
          </cell>
          <cell r="D235">
            <v>5.2499999999999998E-2</v>
          </cell>
          <cell r="E235">
            <v>5.5E-2</v>
          </cell>
          <cell r="F235">
            <v>5.6799999999999996E-2</v>
          </cell>
          <cell r="G235">
            <v>5.9299999999999999E-2</v>
          </cell>
        </row>
        <row r="236">
          <cell r="A236">
            <v>37035</v>
          </cell>
          <cell r="B236">
            <v>4.2699999999999996</v>
          </cell>
          <cell r="C236">
            <v>4.8099999999999996</v>
          </cell>
          <cell r="D236">
            <v>5.2199999999999996E-2</v>
          </cell>
          <cell r="E236">
            <v>5.4900000000000004E-2</v>
          </cell>
          <cell r="F236">
            <v>5.67E-2</v>
          </cell>
          <cell r="G236">
            <v>5.9299999999999999E-2</v>
          </cell>
        </row>
        <row r="237">
          <cell r="A237">
            <v>37036</v>
          </cell>
          <cell r="B237">
            <v>4.3</v>
          </cell>
          <cell r="C237">
            <v>4.8899999999999997</v>
          </cell>
          <cell r="D237">
            <v>5.3099999999999994E-2</v>
          </cell>
          <cell r="E237">
            <v>5.5800000000000002E-2</v>
          </cell>
          <cell r="F237">
            <v>5.7699999999999994E-2</v>
          </cell>
          <cell r="G237">
            <v>6.0299999999999999E-2</v>
          </cell>
        </row>
        <row r="238">
          <cell r="A238">
            <v>37039</v>
          </cell>
          <cell r="B238">
            <v>0</v>
          </cell>
          <cell r="C238">
            <v>0</v>
          </cell>
          <cell r="D238">
            <v>0</v>
          </cell>
          <cell r="E238">
            <v>0</v>
          </cell>
          <cell r="F238">
            <v>0</v>
          </cell>
          <cell r="G238">
            <v>0</v>
          </cell>
        </row>
        <row r="239">
          <cell r="A239">
            <v>37040</v>
          </cell>
          <cell r="B239">
            <v>4.25</v>
          </cell>
          <cell r="C239">
            <v>4.8499999999999996</v>
          </cell>
          <cell r="D239">
            <v>5.28E-2</v>
          </cell>
          <cell r="E239">
            <v>5.5599999999999997E-2</v>
          </cell>
          <cell r="F239">
            <v>5.7500000000000002E-2</v>
          </cell>
          <cell r="G239">
            <v>6.0199999999999997E-2</v>
          </cell>
        </row>
        <row r="240">
          <cell r="A240">
            <v>37041</v>
          </cell>
          <cell r="B240">
            <v>4.26</v>
          </cell>
          <cell r="C240">
            <v>4.88</v>
          </cell>
          <cell r="D240">
            <v>5.3200000000000004E-2</v>
          </cell>
          <cell r="E240">
            <v>5.5999999999999994E-2</v>
          </cell>
          <cell r="F240">
            <v>5.7999999999999996E-2</v>
          </cell>
          <cell r="G240">
            <v>6.0700000000000004E-2</v>
          </cell>
        </row>
        <row r="241">
          <cell r="A241">
            <v>37042</v>
          </cell>
          <cell r="B241">
            <v>4.21</v>
          </cell>
          <cell r="C241">
            <v>4.79</v>
          </cell>
          <cell r="D241">
            <v>5.2199999999999996E-2</v>
          </cell>
          <cell r="E241">
            <v>5.5E-2</v>
          </cell>
          <cell r="F241">
            <v>5.7000000000000002E-2</v>
          </cell>
          <cell r="G241">
            <v>5.96E-2</v>
          </cell>
        </row>
        <row r="242">
          <cell r="A242">
            <v>37043</v>
          </cell>
          <cell r="B242">
            <v>4.1500000000000004</v>
          </cell>
          <cell r="C242">
            <v>4.71</v>
          </cell>
          <cell r="D242">
            <v>5.1500000000000004E-2</v>
          </cell>
          <cell r="E242">
            <v>5.4299999999999994E-2</v>
          </cell>
          <cell r="F242">
            <v>5.6299999999999996E-2</v>
          </cell>
          <cell r="G242">
            <v>5.8899999999999994E-2</v>
          </cell>
        </row>
        <row r="243">
          <cell r="A243">
            <v>37046</v>
          </cell>
          <cell r="B243">
            <v>4.1900000000000004</v>
          </cell>
          <cell r="C243">
            <v>4.76</v>
          </cell>
          <cell r="D243">
            <v>5.1799999999999999E-2</v>
          </cell>
          <cell r="E243">
            <v>5.4600000000000003E-2</v>
          </cell>
          <cell r="F243">
            <v>5.6500000000000002E-2</v>
          </cell>
          <cell r="G243">
            <v>5.9000000000000004E-2</v>
          </cell>
        </row>
        <row r="244">
          <cell r="A244">
            <v>37047</v>
          </cell>
          <cell r="B244">
            <v>4.17</v>
          </cell>
          <cell r="C244">
            <v>4.72</v>
          </cell>
          <cell r="D244">
            <v>5.1399999999999994E-2</v>
          </cell>
          <cell r="E244">
            <v>5.4100000000000002E-2</v>
          </cell>
          <cell r="F244">
            <v>5.5999999999999994E-2</v>
          </cell>
          <cell r="G244">
            <v>5.8499999999999996E-2</v>
          </cell>
        </row>
        <row r="245">
          <cell r="A245">
            <v>37048</v>
          </cell>
          <cell r="B245">
            <v>4.18</v>
          </cell>
          <cell r="C245">
            <v>4.7300000000000004</v>
          </cell>
          <cell r="D245">
            <v>5.16E-2</v>
          </cell>
          <cell r="E245">
            <v>5.4199999999999998E-2</v>
          </cell>
          <cell r="F245">
            <v>5.6100000000000004E-2</v>
          </cell>
          <cell r="G245">
            <v>5.8499999999999996E-2</v>
          </cell>
        </row>
        <row r="246">
          <cell r="A246">
            <v>37049</v>
          </cell>
          <cell r="B246">
            <v>4.1500000000000004</v>
          </cell>
          <cell r="C246">
            <v>4.7</v>
          </cell>
          <cell r="D246">
            <v>5.1200000000000002E-2</v>
          </cell>
          <cell r="E246">
            <v>5.4000000000000006E-2</v>
          </cell>
          <cell r="F246">
            <v>5.5899999999999998E-2</v>
          </cell>
          <cell r="G246">
            <v>5.8400000000000001E-2</v>
          </cell>
        </row>
        <row r="247">
          <cell r="A247">
            <v>37050</v>
          </cell>
          <cell r="B247">
            <v>4.1500000000000004</v>
          </cell>
          <cell r="C247">
            <v>4.72</v>
          </cell>
          <cell r="D247">
            <v>5.16E-2</v>
          </cell>
          <cell r="E247">
            <v>5.4400000000000004E-2</v>
          </cell>
          <cell r="F247">
            <v>5.6399999999999999E-2</v>
          </cell>
          <cell r="G247">
            <v>5.8899999999999994E-2</v>
          </cell>
        </row>
        <row r="248">
          <cell r="A248">
            <v>37053</v>
          </cell>
          <cell r="B248">
            <v>4.12</v>
          </cell>
          <cell r="C248">
            <v>4.7</v>
          </cell>
          <cell r="D248">
            <v>5.1399999999999994E-2</v>
          </cell>
          <cell r="E248">
            <v>5.4299999999999994E-2</v>
          </cell>
          <cell r="F248">
            <v>5.62E-2</v>
          </cell>
          <cell r="G248">
            <v>5.8700000000000002E-2</v>
          </cell>
        </row>
        <row r="249">
          <cell r="A249">
            <v>37054</v>
          </cell>
          <cell r="B249">
            <v>4.1100000000000003</v>
          </cell>
          <cell r="C249">
            <v>4.67</v>
          </cell>
          <cell r="D249">
            <v>5.0900000000000001E-2</v>
          </cell>
          <cell r="E249">
            <v>5.3699999999999998E-2</v>
          </cell>
          <cell r="F249">
            <v>5.57E-2</v>
          </cell>
          <cell r="G249">
            <v>5.8200000000000002E-2</v>
          </cell>
        </row>
        <row r="250">
          <cell r="A250">
            <v>37055</v>
          </cell>
          <cell r="B250">
            <v>4.12</v>
          </cell>
          <cell r="C250">
            <v>4.68</v>
          </cell>
          <cell r="D250">
            <v>5.1100000000000007E-2</v>
          </cell>
          <cell r="E250">
            <v>5.3899999999999997E-2</v>
          </cell>
          <cell r="F250">
            <v>5.5899999999999998E-2</v>
          </cell>
          <cell r="G250">
            <v>5.8499999999999996E-2</v>
          </cell>
        </row>
        <row r="251">
          <cell r="A251">
            <v>37056</v>
          </cell>
          <cell r="B251">
            <v>4.04</v>
          </cell>
          <cell r="C251">
            <v>4.58</v>
          </cell>
          <cell r="D251">
            <v>5.0099999999999999E-2</v>
          </cell>
          <cell r="E251">
            <v>5.2999999999999999E-2</v>
          </cell>
          <cell r="F251">
            <v>5.5E-2</v>
          </cell>
          <cell r="G251">
            <v>5.7699999999999994E-2</v>
          </cell>
        </row>
        <row r="252">
          <cell r="A252">
            <v>37057</v>
          </cell>
          <cell r="B252">
            <v>4.0199999999999996</v>
          </cell>
          <cell r="C252">
            <v>4.5599999999999996</v>
          </cell>
          <cell r="D252">
            <v>5.0099999999999999E-2</v>
          </cell>
          <cell r="E252">
            <v>5.3099999999999994E-2</v>
          </cell>
          <cell r="F252">
            <v>5.5199999999999999E-2</v>
          </cell>
          <cell r="G252">
            <v>5.8099999999999999E-2</v>
          </cell>
        </row>
        <row r="253">
          <cell r="A253">
            <v>37060</v>
          </cell>
          <cell r="B253">
            <v>3.97</v>
          </cell>
          <cell r="C253">
            <v>4.54</v>
          </cell>
          <cell r="D253">
            <v>5.0099999999999999E-2</v>
          </cell>
          <cell r="E253">
            <v>5.3200000000000004E-2</v>
          </cell>
          <cell r="F253">
            <v>5.5399999999999998E-2</v>
          </cell>
          <cell r="G253">
            <v>5.8299999999999998E-2</v>
          </cell>
        </row>
        <row r="254">
          <cell r="A254">
            <v>37061</v>
          </cell>
          <cell r="B254">
            <v>3.97</v>
          </cell>
          <cell r="C254">
            <v>4.57</v>
          </cell>
          <cell r="D254">
            <v>5.0499999999999996E-2</v>
          </cell>
          <cell r="E254">
            <v>5.3600000000000002E-2</v>
          </cell>
          <cell r="F254">
            <v>5.5899999999999998E-2</v>
          </cell>
          <cell r="G254">
            <v>5.8899999999999994E-2</v>
          </cell>
        </row>
        <row r="255">
          <cell r="A255">
            <v>37062</v>
          </cell>
          <cell r="B255">
            <v>3.95</v>
          </cell>
          <cell r="C255">
            <v>4.53</v>
          </cell>
          <cell r="D255">
            <v>0.05</v>
          </cell>
          <cell r="E255">
            <v>5.3200000000000004E-2</v>
          </cell>
          <cell r="F255">
            <v>5.5399999999999998E-2</v>
          </cell>
          <cell r="G255">
            <v>5.8299999999999998E-2</v>
          </cell>
        </row>
        <row r="256">
          <cell r="A256">
            <v>37063</v>
          </cell>
          <cell r="B256">
            <v>3.93</v>
          </cell>
          <cell r="C256">
            <v>4.51</v>
          </cell>
          <cell r="D256">
            <v>4.9699999999999994E-2</v>
          </cell>
          <cell r="E256">
            <v>5.28E-2</v>
          </cell>
          <cell r="F256">
            <v>5.4900000000000004E-2</v>
          </cell>
          <cell r="G256">
            <v>5.7800000000000004E-2</v>
          </cell>
        </row>
        <row r="257">
          <cell r="A257">
            <v>37064</v>
          </cell>
          <cell r="B257">
            <v>3.94</v>
          </cell>
          <cell r="C257">
            <v>4.5199999999999996</v>
          </cell>
          <cell r="D257">
            <v>4.9800000000000004E-2</v>
          </cell>
          <cell r="E257">
            <v>5.28E-2</v>
          </cell>
          <cell r="F257">
            <v>5.4800000000000001E-2</v>
          </cell>
          <cell r="G257">
            <v>5.7599999999999998E-2</v>
          </cell>
        </row>
        <row r="258">
          <cell r="A258">
            <v>37067</v>
          </cell>
          <cell r="B258">
            <v>3.91</v>
          </cell>
          <cell r="C258">
            <v>4.4800000000000004</v>
          </cell>
          <cell r="D258">
            <v>4.9400000000000006E-2</v>
          </cell>
          <cell r="E258">
            <v>5.2499999999999998E-2</v>
          </cell>
          <cell r="F258">
            <v>5.4600000000000003E-2</v>
          </cell>
          <cell r="G258">
            <v>5.74E-2</v>
          </cell>
        </row>
        <row r="259">
          <cell r="A259">
            <v>37068</v>
          </cell>
          <cell r="B259">
            <v>3.95</v>
          </cell>
          <cell r="C259">
            <v>4.54</v>
          </cell>
          <cell r="D259">
            <v>4.99E-2</v>
          </cell>
          <cell r="E259">
            <v>5.2999999999999999E-2</v>
          </cell>
          <cell r="F259">
            <v>5.5099999999999996E-2</v>
          </cell>
          <cell r="G259">
            <v>5.79E-2</v>
          </cell>
        </row>
        <row r="260">
          <cell r="A260">
            <v>37069</v>
          </cell>
          <cell r="B260">
            <v>3.93</v>
          </cell>
          <cell r="C260">
            <v>4.5199999999999996</v>
          </cell>
          <cell r="D260">
            <v>0.05</v>
          </cell>
          <cell r="E260">
            <v>5.3200000000000004E-2</v>
          </cell>
          <cell r="F260">
            <v>5.5399999999999998E-2</v>
          </cell>
          <cell r="G260">
            <v>5.8299999999999998E-2</v>
          </cell>
        </row>
        <row r="261">
          <cell r="A261">
            <v>37070</v>
          </cell>
          <cell r="B261">
            <v>4.12</v>
          </cell>
          <cell r="C261">
            <v>4.71</v>
          </cell>
          <cell r="D261">
            <v>5.16E-2</v>
          </cell>
          <cell r="E261">
            <v>5.45E-2</v>
          </cell>
          <cell r="F261">
            <v>5.6500000000000002E-2</v>
          </cell>
          <cell r="G261">
            <v>5.9000000000000004E-2</v>
          </cell>
        </row>
        <row r="262">
          <cell r="A262">
            <v>37071</v>
          </cell>
          <cell r="B262">
            <v>4.2300000000000004</v>
          </cell>
          <cell r="C262">
            <v>4.88</v>
          </cell>
          <cell r="D262">
            <v>5.3499999999999999E-2</v>
          </cell>
          <cell r="E262">
            <v>5.6399999999999999E-2</v>
          </cell>
          <cell r="F262">
            <v>5.8499999999999996E-2</v>
          </cell>
          <cell r="G262">
            <v>6.0999999999999999E-2</v>
          </cell>
        </row>
        <row r="263">
          <cell r="A263">
            <v>37074</v>
          </cell>
          <cell r="B263">
            <v>4.18</v>
          </cell>
          <cell r="C263">
            <v>4.8099999999999996</v>
          </cell>
          <cell r="D263">
            <v>5.28E-2</v>
          </cell>
          <cell r="E263">
            <v>5.5800000000000002E-2</v>
          </cell>
          <cell r="F263">
            <v>5.79E-2</v>
          </cell>
          <cell r="G263">
            <v>6.0499999999999998E-2</v>
          </cell>
        </row>
        <row r="264">
          <cell r="A264">
            <v>37075</v>
          </cell>
          <cell r="B264">
            <v>4.17</v>
          </cell>
          <cell r="C264">
            <v>4.8</v>
          </cell>
          <cell r="D264">
            <v>5.2600000000000001E-2</v>
          </cell>
          <cell r="E264">
            <v>5.5599999999999997E-2</v>
          </cell>
          <cell r="F264">
            <v>5.7699999999999994E-2</v>
          </cell>
          <cell r="G264">
            <v>6.0299999999999999E-2</v>
          </cell>
        </row>
        <row r="265">
          <cell r="A265">
            <v>37076</v>
          </cell>
          <cell r="B265">
            <v>0</v>
          </cell>
          <cell r="C265">
            <v>0</v>
          </cell>
          <cell r="D265">
            <v>0</v>
          </cell>
          <cell r="E265">
            <v>0</v>
          </cell>
          <cell r="F265">
            <v>0</v>
          </cell>
          <cell r="G265">
            <v>0</v>
          </cell>
        </row>
        <row r="266">
          <cell r="A266">
            <v>37077</v>
          </cell>
          <cell r="B266">
            <v>4.17</v>
          </cell>
          <cell r="C266">
            <v>4.8099999999999996</v>
          </cell>
          <cell r="D266">
            <v>5.2900000000000003E-2</v>
          </cell>
          <cell r="E266">
            <v>5.5899999999999998E-2</v>
          </cell>
          <cell r="F266">
            <v>5.79E-2</v>
          </cell>
          <cell r="G266">
            <v>6.0499999999999998E-2</v>
          </cell>
        </row>
        <row r="267">
          <cell r="A267">
            <v>37078</v>
          </cell>
          <cell r="B267">
            <v>4.1100000000000003</v>
          </cell>
          <cell r="C267">
            <v>4.74</v>
          </cell>
          <cell r="D267">
            <v>5.2199999999999996E-2</v>
          </cell>
          <cell r="E267">
            <v>5.5300000000000002E-2</v>
          </cell>
          <cell r="F267">
            <v>5.74E-2</v>
          </cell>
          <cell r="G267">
            <v>6.0100000000000001E-2</v>
          </cell>
        </row>
        <row r="268">
          <cell r="A268">
            <v>37081</v>
          </cell>
          <cell r="B268">
            <v>4.08</v>
          </cell>
          <cell r="C268">
            <v>4.72</v>
          </cell>
          <cell r="D268">
            <v>5.2000000000000005E-2</v>
          </cell>
          <cell r="E268">
            <v>5.5099999999999996E-2</v>
          </cell>
          <cell r="F268">
            <v>5.7300000000000004E-2</v>
          </cell>
          <cell r="G268">
            <v>5.9900000000000002E-2</v>
          </cell>
        </row>
        <row r="269">
          <cell r="A269">
            <v>37082</v>
          </cell>
          <cell r="B269">
            <v>4.0599999999999996</v>
          </cell>
          <cell r="C269">
            <v>4.66</v>
          </cell>
          <cell r="D269">
            <v>5.1399999999999994E-2</v>
          </cell>
          <cell r="E269">
            <v>5.45E-2</v>
          </cell>
          <cell r="F269">
            <v>5.67E-2</v>
          </cell>
          <cell r="G269">
            <v>5.9299999999999999E-2</v>
          </cell>
        </row>
        <row r="270">
          <cell r="A270">
            <v>37083</v>
          </cell>
          <cell r="B270">
            <v>3.99</v>
          </cell>
          <cell r="C270">
            <v>4.6100000000000003</v>
          </cell>
          <cell r="D270">
            <v>5.0900000000000001E-2</v>
          </cell>
          <cell r="E270">
            <v>5.4100000000000002E-2</v>
          </cell>
          <cell r="F270">
            <v>5.62E-2</v>
          </cell>
          <cell r="G270">
            <v>5.8899999999999994E-2</v>
          </cell>
        </row>
        <row r="271">
          <cell r="A271">
            <v>37084</v>
          </cell>
          <cell r="B271">
            <v>4.03</v>
          </cell>
          <cell r="C271">
            <v>4.66</v>
          </cell>
          <cell r="D271">
            <v>5.1399999999999994E-2</v>
          </cell>
          <cell r="E271">
            <v>5.45E-2</v>
          </cell>
          <cell r="F271">
            <v>5.6500000000000002E-2</v>
          </cell>
          <cell r="G271">
            <v>5.9200000000000003E-2</v>
          </cell>
        </row>
        <row r="272">
          <cell r="A272">
            <v>37085</v>
          </cell>
          <cell r="B272">
            <v>4.04</v>
          </cell>
          <cell r="C272">
            <v>4.67</v>
          </cell>
          <cell r="D272">
            <v>5.1399999999999994E-2</v>
          </cell>
          <cell r="E272">
            <v>5.4400000000000004E-2</v>
          </cell>
          <cell r="F272">
            <v>5.6500000000000002E-2</v>
          </cell>
          <cell r="G272">
            <v>5.91E-2</v>
          </cell>
        </row>
        <row r="273">
          <cell r="A273">
            <v>37088</v>
          </cell>
          <cell r="B273">
            <v>4.04</v>
          </cell>
          <cell r="C273">
            <v>4.6500000000000004</v>
          </cell>
          <cell r="D273">
            <v>5.1200000000000002E-2</v>
          </cell>
          <cell r="E273">
            <v>5.4100000000000002E-2</v>
          </cell>
          <cell r="F273">
            <v>5.6100000000000004E-2</v>
          </cell>
          <cell r="G273">
            <v>5.8600000000000006E-2</v>
          </cell>
        </row>
        <row r="274">
          <cell r="A274">
            <v>37089</v>
          </cell>
          <cell r="B274">
            <v>4.03</v>
          </cell>
          <cell r="C274">
            <v>4.6399999999999997</v>
          </cell>
          <cell r="D274">
            <v>5.0900000000000001E-2</v>
          </cell>
          <cell r="E274">
            <v>5.3899999999999997E-2</v>
          </cell>
          <cell r="F274">
            <v>5.5800000000000002E-2</v>
          </cell>
          <cell r="G274">
            <v>5.8400000000000001E-2</v>
          </cell>
        </row>
        <row r="275">
          <cell r="A275">
            <v>37090</v>
          </cell>
          <cell r="B275">
            <v>3.95</v>
          </cell>
          <cell r="C275">
            <v>4.53</v>
          </cell>
          <cell r="D275">
            <v>0.05</v>
          </cell>
          <cell r="E275">
            <v>5.2999999999999999E-2</v>
          </cell>
          <cell r="F275">
            <v>5.5099999999999996E-2</v>
          </cell>
          <cell r="G275">
            <v>5.7699999999999994E-2</v>
          </cell>
        </row>
        <row r="276">
          <cell r="A276">
            <v>37091</v>
          </cell>
          <cell r="B276">
            <v>3.93</v>
          </cell>
          <cell r="C276">
            <v>4.51</v>
          </cell>
          <cell r="D276">
            <v>4.9699999999999994E-2</v>
          </cell>
          <cell r="E276">
            <v>5.2699999999999997E-2</v>
          </cell>
          <cell r="F276">
            <v>5.4800000000000001E-2</v>
          </cell>
          <cell r="G276">
            <v>5.7300000000000004E-2</v>
          </cell>
        </row>
        <row r="277">
          <cell r="A277">
            <v>37092</v>
          </cell>
          <cell r="B277">
            <v>3.9</v>
          </cell>
          <cell r="C277">
            <v>4.49</v>
          </cell>
          <cell r="D277">
            <v>4.9599999999999998E-2</v>
          </cell>
          <cell r="E277">
            <v>5.2699999999999997E-2</v>
          </cell>
          <cell r="F277">
            <v>5.4800000000000001E-2</v>
          </cell>
          <cell r="G277">
            <v>5.7300000000000004E-2</v>
          </cell>
        </row>
        <row r="278">
          <cell r="A278">
            <v>37095</v>
          </cell>
          <cell r="B278">
            <v>3.91</v>
          </cell>
          <cell r="C278">
            <v>4.49</v>
          </cell>
          <cell r="D278">
            <v>4.9599999999999998E-2</v>
          </cell>
          <cell r="E278">
            <v>5.2600000000000001E-2</v>
          </cell>
          <cell r="F278">
            <v>5.4600000000000003E-2</v>
          </cell>
          <cell r="G278">
            <v>5.7200000000000001E-2</v>
          </cell>
        </row>
        <row r="279">
          <cell r="A279">
            <v>37096</v>
          </cell>
          <cell r="B279">
            <v>3.91</v>
          </cell>
          <cell r="C279">
            <v>4.4800000000000004</v>
          </cell>
          <cell r="D279">
            <v>4.9500000000000002E-2</v>
          </cell>
          <cell r="E279">
            <v>5.2499999999999998E-2</v>
          </cell>
          <cell r="F279">
            <v>5.4600000000000003E-2</v>
          </cell>
          <cell r="G279">
            <v>5.7099999999999998E-2</v>
          </cell>
        </row>
        <row r="280">
          <cell r="A280">
            <v>37097</v>
          </cell>
          <cell r="B280">
            <v>3.92</v>
          </cell>
          <cell r="C280">
            <v>4.49</v>
          </cell>
          <cell r="D280">
            <v>4.9500000000000002E-2</v>
          </cell>
          <cell r="E280">
            <v>5.2600000000000001E-2</v>
          </cell>
          <cell r="F280">
            <v>5.4699999999999999E-2</v>
          </cell>
          <cell r="G280">
            <v>5.7300000000000004E-2</v>
          </cell>
        </row>
        <row r="281">
          <cell r="A281">
            <v>37098</v>
          </cell>
          <cell r="B281">
            <v>3.9</v>
          </cell>
          <cell r="C281">
            <v>4.46</v>
          </cell>
          <cell r="D281">
            <v>4.9200000000000001E-2</v>
          </cell>
          <cell r="E281">
            <v>5.2400000000000002E-2</v>
          </cell>
          <cell r="F281">
            <v>5.4699999999999999E-2</v>
          </cell>
          <cell r="G281">
            <v>5.7500000000000002E-2</v>
          </cell>
        </row>
        <row r="282">
          <cell r="A282">
            <v>37099</v>
          </cell>
          <cell r="B282">
            <v>3.86</v>
          </cell>
          <cell r="C282">
            <v>4.38</v>
          </cell>
          <cell r="D282">
            <v>4.8399999999999999E-2</v>
          </cell>
          <cell r="E282">
            <v>5.1699999999999996E-2</v>
          </cell>
          <cell r="F282">
            <v>5.4100000000000002E-2</v>
          </cell>
          <cell r="G282">
            <v>5.6799999999999996E-2</v>
          </cell>
        </row>
        <row r="283">
          <cell r="A283">
            <v>37102</v>
          </cell>
          <cell r="B283">
            <v>3.84</v>
          </cell>
          <cell r="C283">
            <v>4.38</v>
          </cell>
          <cell r="D283">
            <v>4.8399999999999999E-2</v>
          </cell>
          <cell r="E283">
            <v>5.16E-2</v>
          </cell>
          <cell r="F283">
            <v>5.3899999999999997E-2</v>
          </cell>
          <cell r="G283">
            <v>5.6799999999999996E-2</v>
          </cell>
        </row>
        <row r="284">
          <cell r="A284">
            <v>37103</v>
          </cell>
          <cell r="B284">
            <v>3.82</v>
          </cell>
          <cell r="C284">
            <v>4.32</v>
          </cell>
          <cell r="D284">
            <v>4.7800000000000002E-2</v>
          </cell>
          <cell r="E284">
            <v>5.0999999999999997E-2</v>
          </cell>
          <cell r="F284">
            <v>5.3200000000000004E-2</v>
          </cell>
          <cell r="G284">
            <v>5.6100000000000004E-2</v>
          </cell>
        </row>
        <row r="285">
          <cell r="A285">
            <v>37104</v>
          </cell>
          <cell r="B285">
            <v>3.83</v>
          </cell>
          <cell r="C285">
            <v>4.3499999999999996</v>
          </cell>
          <cell r="D285">
            <v>4.8099999999999997E-2</v>
          </cell>
          <cell r="E285">
            <v>5.1299999999999998E-2</v>
          </cell>
          <cell r="F285">
            <v>5.3600000000000002E-2</v>
          </cell>
          <cell r="G285">
            <v>5.6500000000000002E-2</v>
          </cell>
        </row>
        <row r="286">
          <cell r="A286">
            <v>37105</v>
          </cell>
          <cell r="B286">
            <v>3.84</v>
          </cell>
          <cell r="C286">
            <v>4.3899999999999997</v>
          </cell>
          <cell r="D286">
            <v>4.8499999999999995E-2</v>
          </cell>
          <cell r="E286">
            <v>5.1699999999999996E-2</v>
          </cell>
          <cell r="F286">
            <v>5.4000000000000006E-2</v>
          </cell>
          <cell r="G286">
            <v>5.6799999999999996E-2</v>
          </cell>
        </row>
        <row r="287">
          <cell r="A287">
            <v>37106</v>
          </cell>
          <cell r="B287">
            <v>3.85</v>
          </cell>
          <cell r="C287">
            <v>4.4400000000000004</v>
          </cell>
          <cell r="D287">
            <v>4.9100000000000005E-2</v>
          </cell>
          <cell r="E287">
            <v>5.2300000000000006E-2</v>
          </cell>
          <cell r="F287">
            <v>5.4699999999999999E-2</v>
          </cell>
          <cell r="G287">
            <v>5.7599999999999998E-2</v>
          </cell>
        </row>
        <row r="288">
          <cell r="A288">
            <v>37109</v>
          </cell>
          <cell r="B288">
            <v>3.83</v>
          </cell>
          <cell r="C288">
            <v>4.4000000000000004</v>
          </cell>
          <cell r="D288">
            <v>4.8799999999999996E-2</v>
          </cell>
          <cell r="E288">
            <v>5.2199999999999996E-2</v>
          </cell>
          <cell r="F288">
            <v>5.4600000000000003E-2</v>
          </cell>
          <cell r="G288">
            <v>5.7500000000000002E-2</v>
          </cell>
        </row>
        <row r="289">
          <cell r="A289">
            <v>37110</v>
          </cell>
          <cell r="B289">
            <v>3.83</v>
          </cell>
          <cell r="C289">
            <v>4.4000000000000004</v>
          </cell>
          <cell r="D289">
            <v>4.8799999999999996E-2</v>
          </cell>
          <cell r="E289">
            <v>5.21E-2</v>
          </cell>
          <cell r="F289">
            <v>5.45E-2</v>
          </cell>
          <cell r="G289">
            <v>5.7300000000000004E-2</v>
          </cell>
        </row>
        <row r="290">
          <cell r="A290">
            <v>37111</v>
          </cell>
          <cell r="B290">
            <v>3.82</v>
          </cell>
          <cell r="C290">
            <v>4.37</v>
          </cell>
          <cell r="D290">
            <v>4.8499999999999995E-2</v>
          </cell>
          <cell r="E290">
            <v>5.1900000000000002E-2</v>
          </cell>
          <cell r="F290">
            <v>5.4299999999999994E-2</v>
          </cell>
          <cell r="G290">
            <v>5.7200000000000001E-2</v>
          </cell>
        </row>
        <row r="291">
          <cell r="A291">
            <v>37112</v>
          </cell>
          <cell r="B291">
            <v>3.73</v>
          </cell>
          <cell r="C291">
            <v>4.26</v>
          </cell>
          <cell r="D291">
            <v>4.7300000000000002E-2</v>
          </cell>
          <cell r="E291">
            <v>5.0599999999999999E-2</v>
          </cell>
          <cell r="F291">
            <v>5.2999999999999999E-2</v>
          </cell>
          <cell r="G291">
            <v>5.5800000000000002E-2</v>
          </cell>
        </row>
        <row r="292">
          <cell r="A292">
            <v>37113</v>
          </cell>
          <cell r="B292">
            <v>3.7</v>
          </cell>
          <cell r="C292">
            <v>4.24</v>
          </cell>
          <cell r="D292">
            <v>4.7300000000000002E-2</v>
          </cell>
          <cell r="E292">
            <v>5.0700000000000002E-2</v>
          </cell>
          <cell r="F292">
            <v>5.3099999999999994E-2</v>
          </cell>
          <cell r="G292">
            <v>5.5999999999999994E-2</v>
          </cell>
        </row>
        <row r="293">
          <cell r="A293">
            <v>37116</v>
          </cell>
          <cell r="B293">
            <v>3.69</v>
          </cell>
          <cell r="C293">
            <v>4.2</v>
          </cell>
          <cell r="D293">
            <v>4.6799999999999994E-2</v>
          </cell>
          <cell r="E293">
            <v>5.0099999999999999E-2</v>
          </cell>
          <cell r="F293">
            <v>5.2400000000000002E-2</v>
          </cell>
          <cell r="G293">
            <v>5.5399999999999998E-2</v>
          </cell>
        </row>
        <row r="294">
          <cell r="A294">
            <v>37117</v>
          </cell>
          <cell r="B294">
            <v>3.71</v>
          </cell>
          <cell r="C294">
            <v>4.25</v>
          </cell>
          <cell r="D294">
            <v>4.7199999999999999E-2</v>
          </cell>
          <cell r="E294">
            <v>5.0499999999999996E-2</v>
          </cell>
          <cell r="F294">
            <v>5.28E-2</v>
          </cell>
          <cell r="G294">
            <v>5.57E-2</v>
          </cell>
        </row>
        <row r="295">
          <cell r="A295">
            <v>37118</v>
          </cell>
          <cell r="B295">
            <v>3.77</v>
          </cell>
          <cell r="C295">
            <v>4.32</v>
          </cell>
          <cell r="D295">
            <v>4.7800000000000002E-2</v>
          </cell>
          <cell r="E295">
            <v>5.0900000000000001E-2</v>
          </cell>
          <cell r="F295">
            <v>5.3200000000000004E-2</v>
          </cell>
          <cell r="G295">
            <v>5.5999999999999994E-2</v>
          </cell>
        </row>
        <row r="296">
          <cell r="A296">
            <v>37119</v>
          </cell>
          <cell r="B296">
            <v>3.76</v>
          </cell>
          <cell r="C296">
            <v>4.3099999999999996</v>
          </cell>
          <cell r="D296">
            <v>4.7699999999999992E-2</v>
          </cell>
          <cell r="E296">
            <v>5.0999999999999997E-2</v>
          </cell>
          <cell r="F296">
            <v>5.3200000000000004E-2</v>
          </cell>
          <cell r="G296">
            <v>5.5899999999999998E-2</v>
          </cell>
        </row>
        <row r="297">
          <cell r="A297">
            <v>37120</v>
          </cell>
          <cell r="B297">
            <v>3.68</v>
          </cell>
          <cell r="C297">
            <v>4.22</v>
          </cell>
          <cell r="D297">
            <v>4.6900000000000004E-2</v>
          </cell>
          <cell r="E297">
            <v>0.05</v>
          </cell>
          <cell r="F297">
            <v>5.2199999999999996E-2</v>
          </cell>
          <cell r="G297">
            <v>5.5E-2</v>
          </cell>
        </row>
        <row r="298">
          <cell r="A298">
            <v>37123</v>
          </cell>
          <cell r="B298">
            <v>3.71</v>
          </cell>
          <cell r="C298">
            <v>4.26</v>
          </cell>
          <cell r="D298">
            <v>4.7300000000000002E-2</v>
          </cell>
          <cell r="E298">
            <v>5.0499999999999996E-2</v>
          </cell>
          <cell r="F298">
            <v>5.2699999999999997E-2</v>
          </cell>
          <cell r="G298">
            <v>5.5500000000000001E-2</v>
          </cell>
        </row>
        <row r="299">
          <cell r="A299">
            <v>37124</v>
          </cell>
          <cell r="B299">
            <v>3.72</v>
          </cell>
          <cell r="C299">
            <v>4.28</v>
          </cell>
          <cell r="D299">
            <v>4.7500000000000001E-2</v>
          </cell>
          <cell r="E299">
            <v>5.0599999999999999E-2</v>
          </cell>
          <cell r="F299">
            <v>5.28E-2</v>
          </cell>
          <cell r="G299">
            <v>5.5500000000000001E-2</v>
          </cell>
        </row>
        <row r="300">
          <cell r="A300">
            <v>37125</v>
          </cell>
          <cell r="B300">
            <v>3.68</v>
          </cell>
          <cell r="C300">
            <v>4.24</v>
          </cell>
          <cell r="D300">
            <v>4.7100000000000003E-2</v>
          </cell>
          <cell r="E300">
            <v>5.0300000000000004E-2</v>
          </cell>
          <cell r="F300">
            <v>5.2499999999999998E-2</v>
          </cell>
          <cell r="G300">
            <v>5.5399999999999998E-2</v>
          </cell>
        </row>
        <row r="301">
          <cell r="A301">
            <v>37126</v>
          </cell>
          <cell r="B301">
            <v>3.68</v>
          </cell>
          <cell r="C301">
            <v>4.24</v>
          </cell>
          <cell r="D301">
            <v>4.7E-2</v>
          </cell>
          <cell r="E301">
            <v>5.0099999999999999E-2</v>
          </cell>
          <cell r="F301">
            <v>5.2199999999999996E-2</v>
          </cell>
          <cell r="G301">
            <v>5.5E-2</v>
          </cell>
        </row>
        <row r="302">
          <cell r="A302">
            <v>37127</v>
          </cell>
          <cell r="B302">
            <v>3.72</v>
          </cell>
          <cell r="C302">
            <v>4.28</v>
          </cell>
          <cell r="D302">
            <v>4.7500000000000001E-2</v>
          </cell>
          <cell r="E302">
            <v>5.0499999999999996E-2</v>
          </cell>
          <cell r="F302">
            <v>5.2600000000000001E-2</v>
          </cell>
          <cell r="G302">
            <v>5.5500000000000001E-2</v>
          </cell>
        </row>
        <row r="303">
          <cell r="A303">
            <v>37130</v>
          </cell>
          <cell r="B303">
            <v>3.72</v>
          </cell>
          <cell r="C303">
            <v>4.28</v>
          </cell>
          <cell r="D303">
            <v>4.7400000000000005E-2</v>
          </cell>
          <cell r="E303">
            <v>5.04E-2</v>
          </cell>
          <cell r="F303">
            <v>5.2499999999999998E-2</v>
          </cell>
          <cell r="G303">
            <v>5.5399999999999998E-2</v>
          </cell>
        </row>
        <row r="304">
          <cell r="A304">
            <v>37131</v>
          </cell>
          <cell r="B304">
            <v>3.65</v>
          </cell>
          <cell r="C304">
            <v>4.1900000000000004</v>
          </cell>
          <cell r="D304">
            <v>4.6500000000000007E-2</v>
          </cell>
          <cell r="E304">
            <v>4.9500000000000002E-2</v>
          </cell>
          <cell r="F304">
            <v>5.16E-2</v>
          </cell>
          <cell r="G304">
            <v>5.4400000000000004E-2</v>
          </cell>
        </row>
        <row r="305">
          <cell r="A305">
            <v>37132</v>
          </cell>
          <cell r="B305">
            <v>3.61</v>
          </cell>
          <cell r="C305">
            <v>4.1399999999999997</v>
          </cell>
          <cell r="D305">
            <v>4.5999999999999999E-2</v>
          </cell>
          <cell r="E305">
            <v>4.9000000000000002E-2</v>
          </cell>
          <cell r="F305">
            <v>5.1100000000000007E-2</v>
          </cell>
          <cell r="G305">
            <v>5.3800000000000001E-2</v>
          </cell>
        </row>
        <row r="306">
          <cell r="A306">
            <v>37133</v>
          </cell>
          <cell r="B306">
            <v>3.59</v>
          </cell>
          <cell r="C306">
            <v>4.0999999999999996</v>
          </cell>
          <cell r="D306">
            <v>4.5599999999999995E-2</v>
          </cell>
          <cell r="E306">
            <v>4.87E-2</v>
          </cell>
          <cell r="F306">
            <v>5.0799999999999998E-2</v>
          </cell>
          <cell r="G306">
            <v>5.3499999999999999E-2</v>
          </cell>
        </row>
        <row r="307">
          <cell r="A307">
            <v>37134</v>
          </cell>
          <cell r="B307">
            <v>3.59</v>
          </cell>
          <cell r="C307">
            <v>4.12</v>
          </cell>
          <cell r="D307">
            <v>4.5899999999999996E-2</v>
          </cell>
          <cell r="E307">
            <v>4.9200000000000001E-2</v>
          </cell>
          <cell r="F307">
            <v>5.1399999999999994E-2</v>
          </cell>
          <cell r="G307">
            <v>5.4199999999999998E-2</v>
          </cell>
        </row>
        <row r="308">
          <cell r="A308">
            <v>37137</v>
          </cell>
          <cell r="B308">
            <v>0</v>
          </cell>
          <cell r="C308">
            <v>0</v>
          </cell>
          <cell r="D308">
            <v>0</v>
          </cell>
          <cell r="E308">
            <v>0</v>
          </cell>
          <cell r="F308">
            <v>0</v>
          </cell>
          <cell r="G308">
            <v>0</v>
          </cell>
        </row>
        <row r="309">
          <cell r="A309">
            <v>37138</v>
          </cell>
          <cell r="B309">
            <v>3.74</v>
          </cell>
          <cell r="C309">
            <v>4.29</v>
          </cell>
          <cell r="D309">
            <v>4.7400000000000005E-2</v>
          </cell>
          <cell r="E309">
            <v>5.0499999999999996E-2</v>
          </cell>
          <cell r="F309">
            <v>5.28E-2</v>
          </cell>
          <cell r="G309">
            <v>5.5500000000000001E-2</v>
          </cell>
        </row>
        <row r="310">
          <cell r="A310">
            <v>37139</v>
          </cell>
          <cell r="B310">
            <v>3.73</v>
          </cell>
          <cell r="C310">
            <v>4.2699999999999996</v>
          </cell>
          <cell r="D310">
            <v>4.7300000000000002E-2</v>
          </cell>
          <cell r="E310">
            <v>5.04E-2</v>
          </cell>
          <cell r="F310">
            <v>5.2699999999999997E-2</v>
          </cell>
          <cell r="G310">
            <v>5.5500000000000001E-2</v>
          </cell>
        </row>
        <row r="311">
          <cell r="A311">
            <v>37140</v>
          </cell>
          <cell r="B311">
            <v>3.66</v>
          </cell>
          <cell r="C311">
            <v>4.1900000000000004</v>
          </cell>
          <cell r="D311">
            <v>4.6500000000000007E-2</v>
          </cell>
          <cell r="E311">
            <v>4.9599999999999998E-2</v>
          </cell>
          <cell r="F311">
            <v>5.1900000000000002E-2</v>
          </cell>
          <cell r="G311">
            <v>5.4800000000000001E-2</v>
          </cell>
        </row>
        <row r="312">
          <cell r="A312">
            <v>37141</v>
          </cell>
          <cell r="B312">
            <v>3.5</v>
          </cell>
          <cell r="C312">
            <v>4.01</v>
          </cell>
          <cell r="D312">
            <v>4.4699999999999997E-2</v>
          </cell>
          <cell r="E312">
            <v>4.7800000000000002E-2</v>
          </cell>
          <cell r="F312">
            <v>5.0199999999999995E-2</v>
          </cell>
          <cell r="G312">
            <v>5.3099999999999994E-2</v>
          </cell>
        </row>
        <row r="313">
          <cell r="A313">
            <v>37144</v>
          </cell>
          <cell r="B313">
            <v>3.47</v>
          </cell>
          <cell r="C313">
            <v>4.0199999999999996</v>
          </cell>
          <cell r="D313">
            <v>4.4900000000000002E-2</v>
          </cell>
          <cell r="E313">
            <v>4.82E-2</v>
          </cell>
          <cell r="F313">
            <v>5.0599999999999999E-2</v>
          </cell>
          <cell r="G313">
            <v>5.3600000000000002E-2</v>
          </cell>
        </row>
        <row r="314">
          <cell r="A314">
            <v>37145</v>
          </cell>
          <cell r="B314">
            <v>0</v>
          </cell>
          <cell r="C314">
            <v>0</v>
          </cell>
          <cell r="D314">
            <v>0</v>
          </cell>
          <cell r="E314">
            <v>0</v>
          </cell>
          <cell r="F314">
            <v>0</v>
          </cell>
          <cell r="G314">
            <v>0</v>
          </cell>
        </row>
        <row r="315">
          <cell r="A315">
            <v>37146</v>
          </cell>
          <cell r="B315">
            <v>0</v>
          </cell>
          <cell r="C315">
            <v>0</v>
          </cell>
          <cell r="D315">
            <v>0</v>
          </cell>
          <cell r="E315">
            <v>0</v>
          </cell>
          <cell r="F315">
            <v>0</v>
          </cell>
          <cell r="G315">
            <v>0</v>
          </cell>
        </row>
        <row r="316">
          <cell r="A316">
            <v>37147</v>
          </cell>
          <cell r="B316">
            <v>0</v>
          </cell>
          <cell r="C316">
            <v>0</v>
          </cell>
          <cell r="D316">
            <v>0</v>
          </cell>
          <cell r="E316">
            <v>0</v>
          </cell>
          <cell r="F316">
            <v>0</v>
          </cell>
          <cell r="G316">
            <v>0</v>
          </cell>
        </row>
        <row r="317">
          <cell r="A317">
            <v>37148</v>
          </cell>
          <cell r="B317">
            <v>3.06</v>
          </cell>
          <cell r="C317">
            <v>3.62</v>
          </cell>
          <cell r="D317">
            <v>4.1399999999999999E-2</v>
          </cell>
          <cell r="E317">
            <v>4.5100000000000001E-2</v>
          </cell>
          <cell r="F317">
            <v>4.7500000000000001E-2</v>
          </cell>
          <cell r="G317">
            <v>5.1299999999999998E-2</v>
          </cell>
        </row>
        <row r="318">
          <cell r="A318">
            <v>37151</v>
          </cell>
          <cell r="B318">
            <v>3.01</v>
          </cell>
          <cell r="C318">
            <v>3.61</v>
          </cell>
          <cell r="D318">
            <v>4.1399999999999999E-2</v>
          </cell>
          <cell r="E318">
            <v>4.4999999999999998E-2</v>
          </cell>
          <cell r="F318">
            <v>4.7599999999999996E-2</v>
          </cell>
          <cell r="G318">
            <v>5.1299999999999998E-2</v>
          </cell>
        </row>
        <row r="319">
          <cell r="A319">
            <v>37152</v>
          </cell>
          <cell r="B319">
            <v>2.93</v>
          </cell>
          <cell r="C319">
            <v>3.63</v>
          </cell>
          <cell r="D319">
            <v>4.1799999999999997E-2</v>
          </cell>
          <cell r="E319">
            <v>4.5499999999999999E-2</v>
          </cell>
          <cell r="F319">
            <v>4.82E-2</v>
          </cell>
          <cell r="G319">
            <v>5.2000000000000005E-2</v>
          </cell>
        </row>
        <row r="320">
          <cell r="A320">
            <v>37153</v>
          </cell>
          <cell r="B320">
            <v>2.78</v>
          </cell>
          <cell r="C320">
            <v>3.47</v>
          </cell>
          <cell r="D320">
            <v>4.0199999999999993E-2</v>
          </cell>
          <cell r="E320">
            <v>4.41E-2</v>
          </cell>
          <cell r="F320">
            <v>4.6900000000000004E-2</v>
          </cell>
          <cell r="G320">
            <v>5.0999999999999997E-2</v>
          </cell>
        </row>
        <row r="321">
          <cell r="A321">
            <v>37154</v>
          </cell>
          <cell r="B321">
            <v>2.76</v>
          </cell>
          <cell r="C321">
            <v>3.48</v>
          </cell>
          <cell r="D321">
            <v>4.0300000000000002E-2</v>
          </cell>
          <cell r="E321">
            <v>4.41E-2</v>
          </cell>
          <cell r="F321">
            <v>4.6799999999999994E-2</v>
          </cell>
          <cell r="G321">
            <v>5.0900000000000001E-2</v>
          </cell>
        </row>
        <row r="322">
          <cell r="A322">
            <v>37155</v>
          </cell>
          <cell r="B322">
            <v>2.73</v>
          </cell>
          <cell r="C322">
            <v>3.46</v>
          </cell>
          <cell r="D322">
            <v>4.0099999999999997E-2</v>
          </cell>
          <cell r="E322">
            <v>4.3700000000000003E-2</v>
          </cell>
          <cell r="F322">
            <v>4.6399999999999997E-2</v>
          </cell>
          <cell r="G322">
            <v>5.04E-2</v>
          </cell>
        </row>
        <row r="323">
          <cell r="A323">
            <v>37158</v>
          </cell>
          <cell r="B323">
            <v>2.76</v>
          </cell>
          <cell r="C323">
            <v>3.48</v>
          </cell>
          <cell r="D323">
            <v>4.0199999999999993E-2</v>
          </cell>
          <cell r="E323">
            <v>4.4000000000000004E-2</v>
          </cell>
          <cell r="F323">
            <v>4.6699999999999998E-2</v>
          </cell>
          <cell r="G323">
            <v>5.0700000000000002E-2</v>
          </cell>
        </row>
        <row r="324">
          <cell r="A324">
            <v>37159</v>
          </cell>
          <cell r="B324">
            <v>2.68</v>
          </cell>
          <cell r="C324">
            <v>3.39</v>
          </cell>
          <cell r="D324">
            <v>3.9399999999999998E-2</v>
          </cell>
          <cell r="E324">
            <v>4.2999999999999997E-2</v>
          </cell>
          <cell r="F324">
            <v>4.58E-2</v>
          </cell>
          <cell r="G324">
            <v>4.99E-2</v>
          </cell>
        </row>
        <row r="325">
          <cell r="A325">
            <v>37160</v>
          </cell>
          <cell r="B325">
            <v>2.69</v>
          </cell>
          <cell r="C325">
            <v>3.4</v>
          </cell>
          <cell r="D325">
            <v>3.9599999999999996E-2</v>
          </cell>
          <cell r="E325">
            <v>4.3299999999999998E-2</v>
          </cell>
          <cell r="F325">
            <v>4.6100000000000002E-2</v>
          </cell>
          <cell r="G325">
            <v>5.0199999999999995E-2</v>
          </cell>
        </row>
        <row r="326">
          <cell r="A326">
            <v>37161</v>
          </cell>
          <cell r="B326">
            <v>2.63</v>
          </cell>
          <cell r="C326">
            <v>3.29</v>
          </cell>
          <cell r="D326">
            <v>3.8399999999999997E-2</v>
          </cell>
          <cell r="E326">
            <v>4.2199999999999994E-2</v>
          </cell>
          <cell r="F326">
            <v>4.4999999999999998E-2</v>
          </cell>
          <cell r="G326">
            <v>4.9100000000000005E-2</v>
          </cell>
        </row>
        <row r="327">
          <cell r="A327">
            <v>37162</v>
          </cell>
          <cell r="B327">
            <v>2.71</v>
          </cell>
          <cell r="C327">
            <v>3.36</v>
          </cell>
          <cell r="D327">
            <v>3.8900000000000004E-2</v>
          </cell>
          <cell r="E327">
            <v>4.2599999999999999E-2</v>
          </cell>
          <cell r="F327">
            <v>4.6199999999999998E-2</v>
          </cell>
          <cell r="G327">
            <v>4.9000000000000002E-2</v>
          </cell>
        </row>
        <row r="328">
          <cell r="A328">
            <v>37165</v>
          </cell>
          <cell r="B328">
            <v>2.68</v>
          </cell>
          <cell r="C328">
            <v>3.35</v>
          </cell>
          <cell r="D328">
            <v>3.8900000000000004E-2</v>
          </cell>
          <cell r="E328">
            <v>4.2699999999999995E-2</v>
          </cell>
          <cell r="F328">
            <v>4.5400000000000003E-2</v>
          </cell>
          <cell r="G328">
            <v>4.9200000000000001E-2</v>
          </cell>
        </row>
        <row r="329">
          <cell r="A329">
            <v>37166</v>
          </cell>
          <cell r="B329">
            <v>2.66</v>
          </cell>
          <cell r="C329">
            <v>3.33</v>
          </cell>
          <cell r="D329">
            <v>3.8699999999999998E-2</v>
          </cell>
          <cell r="E329">
            <v>4.2500000000000003E-2</v>
          </cell>
          <cell r="F329">
            <v>4.53E-2</v>
          </cell>
          <cell r="G329">
            <v>4.8899999999999999E-2</v>
          </cell>
        </row>
        <row r="330">
          <cell r="A330">
            <v>37167</v>
          </cell>
          <cell r="B330">
            <v>2.5499999999999998</v>
          </cell>
          <cell r="C330">
            <v>3.21</v>
          </cell>
          <cell r="D330">
            <v>3.7699999999999997E-2</v>
          </cell>
          <cell r="E330">
            <v>4.1700000000000001E-2</v>
          </cell>
          <cell r="F330">
            <v>4.4400000000000002E-2</v>
          </cell>
          <cell r="G330">
            <v>4.82E-2</v>
          </cell>
        </row>
        <row r="331">
          <cell r="A331">
            <v>37168</v>
          </cell>
          <cell r="B331">
            <v>2.56</v>
          </cell>
          <cell r="C331">
            <v>3.23</v>
          </cell>
          <cell r="D331">
            <v>3.8100000000000002E-2</v>
          </cell>
          <cell r="E331">
            <v>4.2000000000000003E-2</v>
          </cell>
          <cell r="F331">
            <v>4.4699999999999997E-2</v>
          </cell>
          <cell r="G331">
            <v>4.8300000000000003E-2</v>
          </cell>
        </row>
        <row r="332">
          <cell r="A332">
            <v>37169</v>
          </cell>
          <cell r="B332">
            <v>2.5</v>
          </cell>
          <cell r="C332">
            <v>3.17</v>
          </cell>
          <cell r="D332">
            <v>3.7699999999999997E-2</v>
          </cell>
          <cell r="E332">
            <v>4.1700000000000001E-2</v>
          </cell>
          <cell r="F332">
            <v>4.4600000000000001E-2</v>
          </cell>
          <cell r="G332">
            <v>4.8399999999999999E-2</v>
          </cell>
        </row>
        <row r="333">
          <cell r="A333">
            <v>37172</v>
          </cell>
          <cell r="B333">
            <v>0</v>
          </cell>
          <cell r="C333">
            <v>0</v>
          </cell>
          <cell r="D333">
            <v>0</v>
          </cell>
          <cell r="E333">
            <v>0</v>
          </cell>
          <cell r="F333">
            <v>0</v>
          </cell>
          <cell r="G333">
            <v>0</v>
          </cell>
        </row>
        <row r="334">
          <cell r="A334">
            <v>37173</v>
          </cell>
          <cell r="B334">
            <v>2.52</v>
          </cell>
          <cell r="C334">
            <v>3.2</v>
          </cell>
          <cell r="D334">
            <v>3.7999999999999999E-2</v>
          </cell>
          <cell r="E334">
            <v>4.2099999999999999E-2</v>
          </cell>
          <cell r="F334">
            <v>4.5100000000000001E-2</v>
          </cell>
          <cell r="G334">
            <v>4.9200000000000001E-2</v>
          </cell>
        </row>
        <row r="335">
          <cell r="A335">
            <v>37174</v>
          </cell>
          <cell r="B335">
            <v>2.56</v>
          </cell>
          <cell r="C335">
            <v>3.25</v>
          </cell>
          <cell r="D335">
            <v>3.85E-2</v>
          </cell>
          <cell r="E335">
            <v>4.2599999999999999E-2</v>
          </cell>
          <cell r="F335">
            <v>4.5599999999999995E-2</v>
          </cell>
          <cell r="G335">
            <v>4.9599999999999998E-2</v>
          </cell>
        </row>
        <row r="336">
          <cell r="A336">
            <v>37175</v>
          </cell>
          <cell r="B336">
            <v>2.61</v>
          </cell>
          <cell r="C336">
            <v>3.32</v>
          </cell>
          <cell r="D336">
            <v>3.9100000000000003E-2</v>
          </cell>
          <cell r="E336">
            <v>4.3200000000000002E-2</v>
          </cell>
          <cell r="F336">
            <v>4.6199999999999998E-2</v>
          </cell>
          <cell r="G336">
            <v>5.0199999999999995E-2</v>
          </cell>
        </row>
        <row r="337">
          <cell r="A337">
            <v>37176</v>
          </cell>
          <cell r="B337">
            <v>2.62</v>
          </cell>
          <cell r="C337">
            <v>3.33</v>
          </cell>
          <cell r="D337">
            <v>3.9399999999999998E-2</v>
          </cell>
          <cell r="E337">
            <v>4.3499999999999997E-2</v>
          </cell>
          <cell r="F337">
            <v>4.6500000000000007E-2</v>
          </cell>
          <cell r="G337">
            <v>5.0599999999999999E-2</v>
          </cell>
        </row>
        <row r="338">
          <cell r="A338">
            <v>37179</v>
          </cell>
          <cell r="B338">
            <v>2.57</v>
          </cell>
          <cell r="C338">
            <v>3.28</v>
          </cell>
          <cell r="D338">
            <v>3.8800000000000001E-2</v>
          </cell>
          <cell r="E338">
            <v>4.2999999999999997E-2</v>
          </cell>
          <cell r="F338">
            <v>4.5999999999999999E-2</v>
          </cell>
          <cell r="G338">
            <v>0.05</v>
          </cell>
        </row>
        <row r="339">
          <cell r="A339">
            <v>37180</v>
          </cell>
          <cell r="B339">
            <v>2.54</v>
          </cell>
          <cell r="C339">
            <v>3.24</v>
          </cell>
          <cell r="D339">
            <v>3.8300000000000001E-2</v>
          </cell>
          <cell r="E339">
            <v>4.2300000000000004E-2</v>
          </cell>
          <cell r="F339">
            <v>4.53E-2</v>
          </cell>
          <cell r="G339">
            <v>4.9299999999999997E-2</v>
          </cell>
        </row>
        <row r="340">
          <cell r="A340">
            <v>37181</v>
          </cell>
          <cell r="B340">
            <v>2.58</v>
          </cell>
          <cell r="C340">
            <v>3.26</v>
          </cell>
          <cell r="D340">
            <v>3.85E-2</v>
          </cell>
          <cell r="E340">
            <v>4.2500000000000003E-2</v>
          </cell>
          <cell r="F340">
            <v>4.53E-2</v>
          </cell>
          <cell r="G340">
            <v>4.9299999999999997E-2</v>
          </cell>
        </row>
        <row r="341">
          <cell r="A341">
            <v>37182</v>
          </cell>
          <cell r="B341">
            <v>2.5499999999999998</v>
          </cell>
          <cell r="C341">
            <v>3.26</v>
          </cell>
          <cell r="D341">
            <v>3.85E-2</v>
          </cell>
          <cell r="E341">
            <v>4.24E-2</v>
          </cell>
          <cell r="F341">
            <v>4.53E-2</v>
          </cell>
          <cell r="G341">
            <v>4.9200000000000001E-2</v>
          </cell>
        </row>
        <row r="342">
          <cell r="A342">
            <v>37183</v>
          </cell>
          <cell r="B342">
            <v>2.5</v>
          </cell>
          <cell r="C342">
            <v>3.19</v>
          </cell>
          <cell r="D342">
            <v>3.7900000000000003E-2</v>
          </cell>
          <cell r="E342">
            <v>4.2000000000000003E-2</v>
          </cell>
          <cell r="F342">
            <v>4.4900000000000002E-2</v>
          </cell>
          <cell r="G342">
            <v>4.9000000000000002E-2</v>
          </cell>
        </row>
        <row r="343">
          <cell r="A343">
            <v>37186</v>
          </cell>
          <cell r="B343">
            <v>2.5299999999999998</v>
          </cell>
          <cell r="C343">
            <v>3.23</v>
          </cell>
          <cell r="D343">
            <v>3.8199999999999998E-2</v>
          </cell>
          <cell r="E343">
            <v>4.2300000000000004E-2</v>
          </cell>
          <cell r="F343">
            <v>4.53E-2</v>
          </cell>
          <cell r="G343">
            <v>4.9299999999999997E-2</v>
          </cell>
        </row>
        <row r="344">
          <cell r="A344">
            <v>37187</v>
          </cell>
          <cell r="B344">
            <v>2.54</v>
          </cell>
          <cell r="C344">
            <v>3.26</v>
          </cell>
          <cell r="D344">
            <v>3.8599999999999995E-2</v>
          </cell>
          <cell r="E344">
            <v>4.2800000000000005E-2</v>
          </cell>
          <cell r="F344">
            <v>4.58E-2</v>
          </cell>
          <cell r="G344">
            <v>4.99E-2</v>
          </cell>
        </row>
        <row r="345">
          <cell r="A345">
            <v>37188</v>
          </cell>
          <cell r="B345">
            <v>2.5099999999999998</v>
          </cell>
          <cell r="C345">
            <v>3.22</v>
          </cell>
          <cell r="D345">
            <v>3.8300000000000001E-2</v>
          </cell>
          <cell r="E345">
            <v>4.2500000000000003E-2</v>
          </cell>
          <cell r="F345">
            <v>4.5499999999999999E-2</v>
          </cell>
          <cell r="G345">
            <v>4.9599999999999998E-2</v>
          </cell>
        </row>
        <row r="346">
          <cell r="A346">
            <v>37189</v>
          </cell>
          <cell r="B346">
            <v>2.41</v>
          </cell>
          <cell r="C346">
            <v>3.09</v>
          </cell>
          <cell r="D346">
            <v>3.7100000000000001E-2</v>
          </cell>
          <cell r="E346">
            <v>4.1399999999999999E-2</v>
          </cell>
          <cell r="F346">
            <v>4.4500000000000005E-2</v>
          </cell>
          <cell r="G346">
            <v>4.87E-2</v>
          </cell>
        </row>
        <row r="347">
          <cell r="A347">
            <v>37190</v>
          </cell>
          <cell r="B347">
            <v>2.41</v>
          </cell>
          <cell r="C347">
            <v>3.09</v>
          </cell>
          <cell r="D347">
            <v>3.7200000000000004E-2</v>
          </cell>
          <cell r="E347">
            <v>4.1599999999999998E-2</v>
          </cell>
          <cell r="F347">
            <v>4.4800000000000006E-2</v>
          </cell>
          <cell r="G347">
            <v>4.8899999999999999E-2</v>
          </cell>
        </row>
        <row r="348">
          <cell r="A348">
            <v>37193</v>
          </cell>
          <cell r="B348">
            <v>2.37</v>
          </cell>
          <cell r="C348">
            <v>3.03</v>
          </cell>
          <cell r="D348">
            <v>3.6499999999999998E-2</v>
          </cell>
          <cell r="E348">
            <v>4.0899999999999999E-2</v>
          </cell>
          <cell r="F348">
            <v>4.3899999999999995E-2</v>
          </cell>
          <cell r="G348">
            <v>4.8000000000000001E-2</v>
          </cell>
        </row>
        <row r="349">
          <cell r="A349">
            <v>37194</v>
          </cell>
          <cell r="B349">
            <v>2.2799999999999998</v>
          </cell>
          <cell r="C349">
            <v>2.93</v>
          </cell>
          <cell r="D349">
            <v>3.5400000000000001E-2</v>
          </cell>
          <cell r="E349">
            <v>3.9900000000000005E-2</v>
          </cell>
          <cell r="F349">
            <v>4.3099999999999999E-2</v>
          </cell>
          <cell r="G349">
            <v>4.7300000000000002E-2</v>
          </cell>
        </row>
        <row r="350">
          <cell r="A350">
            <v>37195</v>
          </cell>
          <cell r="B350">
            <v>2.3199999999999998</v>
          </cell>
          <cell r="C350">
            <v>2.98</v>
          </cell>
          <cell r="D350">
            <v>3.5900000000000001E-2</v>
          </cell>
          <cell r="E350">
            <v>4.0399999999999998E-2</v>
          </cell>
          <cell r="F350">
            <v>4.3499999999999997E-2</v>
          </cell>
          <cell r="G350">
            <v>4.7599999999999996E-2</v>
          </cell>
        </row>
        <row r="351">
          <cell r="A351">
            <v>37196</v>
          </cell>
          <cell r="B351">
            <v>2.3199999999999998</v>
          </cell>
          <cell r="C351">
            <v>2.9</v>
          </cell>
          <cell r="D351">
            <v>3.4700000000000002E-2</v>
          </cell>
          <cell r="E351">
            <v>3.8699999999999998E-2</v>
          </cell>
          <cell r="F351">
            <v>4.1700000000000001E-2</v>
          </cell>
          <cell r="G351">
            <v>4.5199999999999997E-2</v>
          </cell>
        </row>
        <row r="352">
          <cell r="A352">
            <v>37197</v>
          </cell>
          <cell r="B352">
            <v>2.2799999999999998</v>
          </cell>
          <cell r="C352">
            <v>2.92</v>
          </cell>
          <cell r="D352">
            <v>3.5200000000000002E-2</v>
          </cell>
          <cell r="E352">
            <v>3.95E-2</v>
          </cell>
          <cell r="F352">
            <v>4.2699999999999995E-2</v>
          </cell>
          <cell r="G352">
            <v>4.6500000000000007E-2</v>
          </cell>
        </row>
        <row r="353">
          <cell r="A353">
            <v>37200</v>
          </cell>
          <cell r="B353">
            <v>2.25</v>
          </cell>
          <cell r="C353">
            <v>2.9</v>
          </cell>
          <cell r="D353">
            <v>3.5200000000000002E-2</v>
          </cell>
          <cell r="E353">
            <v>3.9699999999999999E-2</v>
          </cell>
          <cell r="F353">
            <v>4.2800000000000005E-2</v>
          </cell>
          <cell r="G353">
            <v>4.6699999999999998E-2</v>
          </cell>
        </row>
        <row r="354">
          <cell r="A354">
            <v>37201</v>
          </cell>
          <cell r="B354">
            <v>2.2599999999999998</v>
          </cell>
          <cell r="C354">
            <v>2.93</v>
          </cell>
          <cell r="D354">
            <v>3.5299999999999998E-2</v>
          </cell>
          <cell r="E354">
            <v>3.9599999999999996E-2</v>
          </cell>
          <cell r="F354">
            <v>4.2500000000000003E-2</v>
          </cell>
          <cell r="G354">
            <v>4.6199999999999998E-2</v>
          </cell>
        </row>
        <row r="355">
          <cell r="A355">
            <v>37202</v>
          </cell>
          <cell r="B355">
            <v>2.08</v>
          </cell>
          <cell r="C355">
            <v>2.72</v>
          </cell>
          <cell r="D355">
            <v>3.3300000000000003E-2</v>
          </cell>
          <cell r="E355">
            <v>3.7699999999999997E-2</v>
          </cell>
          <cell r="F355">
            <v>4.07E-2</v>
          </cell>
          <cell r="G355">
            <v>4.4699999999999997E-2</v>
          </cell>
        </row>
        <row r="356">
          <cell r="A356">
            <v>37203</v>
          </cell>
          <cell r="B356">
            <v>2.13</v>
          </cell>
          <cell r="C356">
            <v>2.78</v>
          </cell>
          <cell r="D356">
            <v>3.4000000000000002E-2</v>
          </cell>
          <cell r="E356">
            <v>3.8300000000000001E-2</v>
          </cell>
          <cell r="F356">
            <v>4.1299999999999996E-2</v>
          </cell>
          <cell r="G356">
            <v>4.53E-2</v>
          </cell>
        </row>
        <row r="357">
          <cell r="A357">
            <v>37204</v>
          </cell>
          <cell r="B357">
            <v>2.15</v>
          </cell>
          <cell r="C357">
            <v>2.82</v>
          </cell>
          <cell r="D357">
            <v>3.44E-2</v>
          </cell>
          <cell r="E357">
            <v>3.8699999999999998E-2</v>
          </cell>
          <cell r="F357">
            <v>4.1700000000000001E-2</v>
          </cell>
          <cell r="G357">
            <v>4.5599999999999995E-2</v>
          </cell>
        </row>
        <row r="358">
          <cell r="A358">
            <v>37207</v>
          </cell>
          <cell r="B358">
            <v>0</v>
          </cell>
          <cell r="C358">
            <v>0</v>
          </cell>
          <cell r="D358">
            <v>0</v>
          </cell>
          <cell r="E358">
            <v>0</v>
          </cell>
          <cell r="F358">
            <v>0</v>
          </cell>
          <cell r="G358">
            <v>0</v>
          </cell>
        </row>
        <row r="359">
          <cell r="A359">
            <v>37208</v>
          </cell>
          <cell r="B359">
            <v>2.2000000000000002</v>
          </cell>
          <cell r="C359">
            <v>2.91</v>
          </cell>
          <cell r="D359">
            <v>3.5299999999999998E-2</v>
          </cell>
          <cell r="E359">
            <v>3.9699999999999999E-2</v>
          </cell>
          <cell r="F359">
            <v>4.2699999999999995E-2</v>
          </cell>
          <cell r="G359">
            <v>4.6600000000000003E-2</v>
          </cell>
        </row>
        <row r="360">
          <cell r="A360">
            <v>37209</v>
          </cell>
          <cell r="B360">
            <v>2.2599999999999998</v>
          </cell>
          <cell r="C360">
            <v>3.01</v>
          </cell>
          <cell r="D360">
            <v>3.6299999999999999E-2</v>
          </cell>
          <cell r="E360">
            <v>4.0500000000000001E-2</v>
          </cell>
          <cell r="F360">
            <v>4.3400000000000001E-2</v>
          </cell>
          <cell r="G360">
            <v>4.7199999999999999E-2</v>
          </cell>
        </row>
        <row r="361">
          <cell r="A361">
            <v>37210</v>
          </cell>
          <cell r="B361">
            <v>2.4500000000000002</v>
          </cell>
          <cell r="C361">
            <v>3.26</v>
          </cell>
          <cell r="D361">
            <v>3.8699999999999998E-2</v>
          </cell>
          <cell r="E361">
            <v>4.2800000000000005E-2</v>
          </cell>
          <cell r="F361">
            <v>4.5700000000000005E-2</v>
          </cell>
          <cell r="G361">
            <v>4.9200000000000001E-2</v>
          </cell>
        </row>
        <row r="362">
          <cell r="A362">
            <v>37211</v>
          </cell>
          <cell r="B362">
            <v>2.58</v>
          </cell>
          <cell r="C362">
            <v>3.45</v>
          </cell>
          <cell r="D362">
            <v>4.0899999999999999E-2</v>
          </cell>
          <cell r="E362">
            <v>4.4999999999999998E-2</v>
          </cell>
          <cell r="F362">
            <v>4.7800000000000002E-2</v>
          </cell>
          <cell r="G362">
            <v>5.1399999999999994E-2</v>
          </cell>
        </row>
        <row r="363">
          <cell r="A363">
            <v>37214</v>
          </cell>
          <cell r="B363">
            <v>2.54</v>
          </cell>
          <cell r="C363">
            <v>3.39</v>
          </cell>
          <cell r="D363">
            <v>4.0500000000000001E-2</v>
          </cell>
          <cell r="E363">
            <v>4.4800000000000006E-2</v>
          </cell>
          <cell r="F363">
            <v>4.7899999999999998E-2</v>
          </cell>
          <cell r="G363">
            <v>5.16E-2</v>
          </cell>
        </row>
        <row r="364">
          <cell r="A364">
            <v>37215</v>
          </cell>
          <cell r="B364">
            <v>2.4900000000000002</v>
          </cell>
          <cell r="C364">
            <v>3.32</v>
          </cell>
          <cell r="D364">
            <v>3.9800000000000002E-2</v>
          </cell>
          <cell r="E364">
            <v>4.4199999999999996E-2</v>
          </cell>
          <cell r="F364">
            <v>4.7300000000000002E-2</v>
          </cell>
          <cell r="G364">
            <v>5.1200000000000002E-2</v>
          </cell>
        </row>
        <row r="365">
          <cell r="A365">
            <v>37216</v>
          </cell>
          <cell r="B365">
            <v>2.63</v>
          </cell>
          <cell r="C365">
            <v>3.54</v>
          </cell>
          <cell r="D365">
            <v>4.2099999999999999E-2</v>
          </cell>
          <cell r="E365">
            <v>4.6699999999999998E-2</v>
          </cell>
          <cell r="F365">
            <v>4.9800000000000004E-2</v>
          </cell>
          <cell r="G365">
            <v>5.3499999999999999E-2</v>
          </cell>
        </row>
        <row r="366">
          <cell r="A366">
            <v>37217</v>
          </cell>
          <cell r="B366">
            <v>0</v>
          </cell>
          <cell r="C366">
            <v>0</v>
          </cell>
          <cell r="D366">
            <v>0</v>
          </cell>
          <cell r="E366">
            <v>0</v>
          </cell>
          <cell r="F366">
            <v>0</v>
          </cell>
          <cell r="G366">
            <v>0</v>
          </cell>
        </row>
        <row r="367">
          <cell r="A367">
            <v>37218</v>
          </cell>
          <cell r="B367">
            <v>2.67</v>
          </cell>
          <cell r="C367">
            <v>3.58</v>
          </cell>
          <cell r="D367">
            <v>4.2500000000000003E-2</v>
          </cell>
          <cell r="E367">
            <v>4.6799999999999994E-2</v>
          </cell>
          <cell r="F367">
            <v>4.9800000000000004E-2</v>
          </cell>
          <cell r="G367">
            <v>5.3499999999999999E-2</v>
          </cell>
        </row>
        <row r="368">
          <cell r="A368">
            <v>37221</v>
          </cell>
          <cell r="B368">
            <v>2.62</v>
          </cell>
          <cell r="C368">
            <v>3.54</v>
          </cell>
          <cell r="D368">
            <v>4.2099999999999999E-2</v>
          </cell>
          <cell r="E368">
            <v>4.6399999999999997E-2</v>
          </cell>
          <cell r="F368">
            <v>4.9299999999999997E-2</v>
          </cell>
          <cell r="G368">
            <v>5.2900000000000003E-2</v>
          </cell>
        </row>
        <row r="369">
          <cell r="A369">
            <v>37222</v>
          </cell>
          <cell r="B369">
            <v>2.74</v>
          </cell>
          <cell r="C369">
            <v>3.73</v>
          </cell>
          <cell r="D369">
            <v>4.4000000000000004E-2</v>
          </cell>
          <cell r="E369">
            <v>4.8300000000000003E-2</v>
          </cell>
          <cell r="F369">
            <v>5.1100000000000007E-2</v>
          </cell>
          <cell r="G369">
            <v>5.4699999999999999E-2</v>
          </cell>
        </row>
        <row r="370">
          <cell r="A370">
            <v>37223</v>
          </cell>
          <cell r="B370">
            <v>2.48</v>
          </cell>
          <cell r="C370">
            <v>3.42</v>
          </cell>
          <cell r="D370">
            <v>4.1200000000000001E-2</v>
          </cell>
          <cell r="E370">
            <v>4.58E-2</v>
          </cell>
          <cell r="F370">
            <v>4.8799999999999996E-2</v>
          </cell>
          <cell r="G370">
            <v>5.2499999999999998E-2</v>
          </cell>
        </row>
        <row r="371">
          <cell r="A371">
            <v>37224</v>
          </cell>
          <cell r="B371">
            <v>2.4900000000000002</v>
          </cell>
          <cell r="C371">
            <v>3.49</v>
          </cell>
          <cell r="D371">
            <v>4.2000000000000003E-2</v>
          </cell>
          <cell r="E371">
            <v>4.6500000000000007E-2</v>
          </cell>
          <cell r="F371">
            <v>4.9500000000000002E-2</v>
          </cell>
          <cell r="G371">
            <v>5.33E-2</v>
          </cell>
        </row>
        <row r="372">
          <cell r="A372">
            <v>37225</v>
          </cell>
          <cell r="B372">
            <v>2.38</v>
          </cell>
          <cell r="C372">
            <v>3.34</v>
          </cell>
          <cell r="D372">
            <v>4.0399999999999998E-2</v>
          </cell>
          <cell r="E372">
            <v>4.4800000000000006E-2</v>
          </cell>
          <cell r="F372">
            <v>4.7699999999999992E-2</v>
          </cell>
          <cell r="G372">
            <v>5.16E-2</v>
          </cell>
        </row>
        <row r="373">
          <cell r="A373">
            <v>37228</v>
          </cell>
          <cell r="B373">
            <v>2.35</v>
          </cell>
          <cell r="C373">
            <v>3.31</v>
          </cell>
          <cell r="D373">
            <v>0.04</v>
          </cell>
          <cell r="E373">
            <v>4.4299999999999999E-2</v>
          </cell>
          <cell r="F373">
            <v>4.7300000000000002E-2</v>
          </cell>
          <cell r="G373">
            <v>5.1200000000000002E-2</v>
          </cell>
        </row>
        <row r="374">
          <cell r="A374">
            <v>37229</v>
          </cell>
          <cell r="B374">
            <v>2.35</v>
          </cell>
          <cell r="C374">
            <v>3.29</v>
          </cell>
          <cell r="D374">
            <v>3.95E-2</v>
          </cell>
          <cell r="E374">
            <v>4.3799999999999999E-2</v>
          </cell>
          <cell r="F374">
            <v>4.6600000000000003E-2</v>
          </cell>
          <cell r="G374">
            <v>5.04E-2</v>
          </cell>
        </row>
        <row r="375">
          <cell r="A375">
            <v>37230</v>
          </cell>
          <cell r="B375">
            <v>2.52</v>
          </cell>
          <cell r="C375">
            <v>3.51</v>
          </cell>
          <cell r="D375">
            <v>4.2000000000000003E-2</v>
          </cell>
          <cell r="E375">
            <v>4.6199999999999998E-2</v>
          </cell>
          <cell r="F375">
            <v>4.9100000000000005E-2</v>
          </cell>
          <cell r="G375">
            <v>5.28E-2</v>
          </cell>
        </row>
        <row r="376">
          <cell r="A376">
            <v>37231</v>
          </cell>
          <cell r="B376">
            <v>2.58</v>
          </cell>
          <cell r="C376">
            <v>3.61</v>
          </cell>
          <cell r="D376">
            <v>4.2999999999999997E-2</v>
          </cell>
          <cell r="E376">
            <v>4.7300000000000002E-2</v>
          </cell>
          <cell r="F376">
            <v>5.0099999999999999E-2</v>
          </cell>
          <cell r="G376">
            <v>5.3800000000000001E-2</v>
          </cell>
        </row>
        <row r="377">
          <cell r="A377">
            <v>37232</v>
          </cell>
          <cell r="B377">
            <v>2.54</v>
          </cell>
          <cell r="C377">
            <v>3.65</v>
          </cell>
          <cell r="D377">
            <v>4.4199999999999996E-2</v>
          </cell>
          <cell r="E377">
            <v>4.8799999999999996E-2</v>
          </cell>
          <cell r="F377">
            <v>5.21E-2</v>
          </cell>
          <cell r="G377">
            <v>5.5899999999999998E-2</v>
          </cell>
        </row>
        <row r="378">
          <cell r="A378">
            <v>37235</v>
          </cell>
          <cell r="B378">
            <v>2.42</v>
          </cell>
          <cell r="C378">
            <v>3.57</v>
          </cell>
          <cell r="D378">
            <v>4.3400000000000001E-2</v>
          </cell>
          <cell r="E378">
            <v>4.82E-2</v>
          </cell>
          <cell r="F378">
            <v>5.16E-2</v>
          </cell>
          <cell r="G378">
            <v>5.5500000000000001E-2</v>
          </cell>
        </row>
        <row r="379">
          <cell r="A379">
            <v>37236</v>
          </cell>
          <cell r="B379">
            <v>2.37</v>
          </cell>
          <cell r="C379">
            <v>3.49</v>
          </cell>
          <cell r="D379">
            <v>4.2699999999999995E-2</v>
          </cell>
          <cell r="E379">
            <v>4.7599999999999996E-2</v>
          </cell>
          <cell r="F379">
            <v>5.0900000000000001E-2</v>
          </cell>
          <cell r="G379">
            <v>5.4900000000000004E-2</v>
          </cell>
        </row>
        <row r="380">
          <cell r="A380">
            <v>37237</v>
          </cell>
          <cell r="B380">
            <v>2.2799999999999998</v>
          </cell>
          <cell r="C380">
            <v>3.35</v>
          </cell>
          <cell r="D380">
            <v>4.1299999999999996E-2</v>
          </cell>
          <cell r="E380">
            <v>4.6199999999999998E-2</v>
          </cell>
          <cell r="F380">
            <v>4.9599999999999998E-2</v>
          </cell>
          <cell r="G380">
            <v>5.3800000000000001E-2</v>
          </cell>
        </row>
        <row r="381">
          <cell r="A381">
            <v>37238</v>
          </cell>
          <cell r="B381">
            <v>2.38</v>
          </cell>
          <cell r="C381">
            <v>3.47</v>
          </cell>
          <cell r="D381">
            <v>4.2300000000000004E-2</v>
          </cell>
          <cell r="E381">
            <v>4.7100000000000003E-2</v>
          </cell>
          <cell r="F381">
            <v>5.0300000000000004E-2</v>
          </cell>
          <cell r="G381">
            <v>5.4199999999999998E-2</v>
          </cell>
        </row>
        <row r="382">
          <cell r="A382">
            <v>37239</v>
          </cell>
          <cell r="B382">
            <v>2.4500000000000002</v>
          </cell>
          <cell r="C382">
            <v>3.59</v>
          </cell>
          <cell r="D382">
            <v>4.36E-2</v>
          </cell>
          <cell r="E382">
            <v>4.8300000000000003E-2</v>
          </cell>
          <cell r="F382">
            <v>5.1500000000000004E-2</v>
          </cell>
          <cell r="G382">
            <v>5.5399999999999998E-2</v>
          </cell>
        </row>
        <row r="383">
          <cell r="A383">
            <v>37242</v>
          </cell>
          <cell r="B383">
            <v>2.5</v>
          </cell>
          <cell r="C383">
            <v>3.72</v>
          </cell>
          <cell r="D383">
            <v>4.5400000000000003E-2</v>
          </cell>
          <cell r="E383">
            <v>5.0499999999999996E-2</v>
          </cell>
          <cell r="F383">
            <v>5.4000000000000006E-2</v>
          </cell>
          <cell r="G383">
            <v>5.79E-2</v>
          </cell>
        </row>
        <row r="384">
          <cell r="A384">
            <v>37243</v>
          </cell>
          <cell r="B384">
            <v>2.42</v>
          </cell>
          <cell r="C384">
            <v>3.6</v>
          </cell>
          <cell r="D384">
            <v>4.4199999999999996E-2</v>
          </cell>
          <cell r="E384">
            <v>4.9200000000000001E-2</v>
          </cell>
          <cell r="F384">
            <v>5.2499999999999998E-2</v>
          </cell>
          <cell r="G384">
            <v>5.6600000000000004E-2</v>
          </cell>
        </row>
        <row r="385">
          <cell r="A385">
            <v>37244</v>
          </cell>
          <cell r="B385">
            <v>2.39</v>
          </cell>
          <cell r="C385">
            <v>3.54</v>
          </cell>
          <cell r="D385">
            <v>4.3400000000000001E-2</v>
          </cell>
          <cell r="E385">
            <v>4.8300000000000003E-2</v>
          </cell>
          <cell r="F385">
            <v>5.1500000000000004E-2</v>
          </cell>
          <cell r="G385">
            <v>5.5399999999999998E-2</v>
          </cell>
        </row>
        <row r="386">
          <cell r="A386">
            <v>37245</v>
          </cell>
          <cell r="B386">
            <v>2.4300000000000002</v>
          </cell>
          <cell r="C386">
            <v>3.58</v>
          </cell>
          <cell r="D386">
            <v>4.3799999999999999E-2</v>
          </cell>
          <cell r="E386">
            <v>4.8600000000000004E-2</v>
          </cell>
          <cell r="F386">
            <v>5.1699999999999996E-2</v>
          </cell>
          <cell r="G386">
            <v>5.5599999999999997E-2</v>
          </cell>
        </row>
        <row r="387">
          <cell r="A387">
            <v>37246</v>
          </cell>
          <cell r="B387">
            <v>2.44</v>
          </cell>
          <cell r="C387">
            <v>3.61</v>
          </cell>
          <cell r="D387">
            <v>4.4199999999999996E-2</v>
          </cell>
          <cell r="E387">
            <v>4.8799999999999996E-2</v>
          </cell>
          <cell r="F387">
            <v>5.1900000000000002E-2</v>
          </cell>
          <cell r="G387">
            <v>5.57E-2</v>
          </cell>
        </row>
        <row r="388">
          <cell r="A388">
            <v>37249</v>
          </cell>
          <cell r="B388">
            <v>2.4700000000000002</v>
          </cell>
          <cell r="C388">
            <v>3.64</v>
          </cell>
          <cell r="D388">
            <v>4.4500000000000005E-2</v>
          </cell>
          <cell r="E388">
            <v>4.9299999999999997E-2</v>
          </cell>
          <cell r="F388">
            <v>5.2400000000000002E-2</v>
          </cell>
          <cell r="G388">
            <v>5.62E-2</v>
          </cell>
        </row>
        <row r="389">
          <cell r="A389">
            <v>37250</v>
          </cell>
          <cell r="B389">
            <v>0</v>
          </cell>
          <cell r="C389">
            <v>0</v>
          </cell>
          <cell r="D389">
            <v>0</v>
          </cell>
          <cell r="E389">
            <v>0</v>
          </cell>
          <cell r="F389">
            <v>0</v>
          </cell>
          <cell r="G389">
            <v>0</v>
          </cell>
        </row>
        <row r="390">
          <cell r="A390">
            <v>37251</v>
          </cell>
          <cell r="B390">
            <v>2.5099999999999998</v>
          </cell>
          <cell r="C390">
            <v>3.7</v>
          </cell>
          <cell r="D390">
            <v>4.5100000000000001E-2</v>
          </cell>
          <cell r="E390">
            <v>4.9800000000000004E-2</v>
          </cell>
          <cell r="F390">
            <v>5.2999999999999999E-2</v>
          </cell>
          <cell r="G390">
            <v>5.6799999999999996E-2</v>
          </cell>
        </row>
        <row r="391">
          <cell r="A391">
            <v>37252</v>
          </cell>
          <cell r="B391">
            <v>2.4900000000000002</v>
          </cell>
          <cell r="C391">
            <v>3.7</v>
          </cell>
          <cell r="D391">
            <v>4.5100000000000001E-2</v>
          </cell>
          <cell r="E391">
            <v>4.9800000000000004E-2</v>
          </cell>
          <cell r="F391">
            <v>5.2900000000000003E-2</v>
          </cell>
          <cell r="G391">
            <v>5.67E-2</v>
          </cell>
        </row>
        <row r="392">
          <cell r="A392">
            <v>37253</v>
          </cell>
          <cell r="B392">
            <v>2.48</v>
          </cell>
          <cell r="C392">
            <v>3.66</v>
          </cell>
          <cell r="D392">
            <v>4.4699999999999997E-2</v>
          </cell>
          <cell r="E392">
            <v>4.9299999999999997E-2</v>
          </cell>
          <cell r="F392">
            <v>5.2300000000000006E-2</v>
          </cell>
          <cell r="G392">
            <v>5.6100000000000004E-2</v>
          </cell>
        </row>
        <row r="393">
          <cell r="A393">
            <v>37256</v>
          </cell>
          <cell r="B393">
            <v>2.44</v>
          </cell>
          <cell r="C393">
            <v>3.57</v>
          </cell>
          <cell r="D393">
            <v>4.3700000000000003E-2</v>
          </cell>
          <cell r="E393">
            <v>4.8300000000000003E-2</v>
          </cell>
          <cell r="F393">
            <v>5.1399999999999994E-2</v>
          </cell>
          <cell r="G393">
            <v>5.5199999999999999E-2</v>
          </cell>
        </row>
        <row r="394">
          <cell r="A394">
            <v>37257</v>
          </cell>
          <cell r="B394">
            <v>0</v>
          </cell>
          <cell r="C394">
            <v>0</v>
          </cell>
          <cell r="D394">
            <v>0</v>
          </cell>
          <cell r="E394">
            <v>0</v>
          </cell>
          <cell r="F394">
            <v>0</v>
          </cell>
          <cell r="G394">
            <v>0</v>
          </cell>
        </row>
        <row r="395">
          <cell r="A395">
            <v>37258</v>
          </cell>
          <cell r="B395">
            <v>2.46</v>
          </cell>
          <cell r="C395">
            <v>3.62</v>
          </cell>
          <cell r="D395">
            <v>4.4000000000000004E-2</v>
          </cell>
          <cell r="E395">
            <v>4.8600000000000004E-2</v>
          </cell>
          <cell r="F395">
            <v>5.1699999999999996E-2</v>
          </cell>
          <cell r="G395">
            <v>5.5300000000000002E-2</v>
          </cell>
        </row>
        <row r="396">
          <cell r="A396">
            <v>37259</v>
          </cell>
          <cell r="B396">
            <v>2.4500000000000002</v>
          </cell>
          <cell r="C396">
            <v>3.62</v>
          </cell>
          <cell r="D396">
            <v>4.41E-2</v>
          </cell>
          <cell r="E396">
            <v>4.8799999999999996E-2</v>
          </cell>
          <cell r="F396">
            <v>5.1900000000000002E-2</v>
          </cell>
          <cell r="G396">
            <v>5.57E-2</v>
          </cell>
        </row>
        <row r="397">
          <cell r="A397">
            <v>37260</v>
          </cell>
          <cell r="B397">
            <v>2.4700000000000002</v>
          </cell>
          <cell r="C397">
            <v>3.64</v>
          </cell>
          <cell r="D397">
            <v>4.4400000000000002E-2</v>
          </cell>
          <cell r="E397">
            <v>4.9100000000000005E-2</v>
          </cell>
          <cell r="F397">
            <v>5.2300000000000006E-2</v>
          </cell>
          <cell r="G397">
            <v>5.5999999999999994E-2</v>
          </cell>
        </row>
        <row r="398">
          <cell r="A398">
            <v>37263</v>
          </cell>
          <cell r="B398">
            <v>2.42</v>
          </cell>
          <cell r="C398">
            <v>3.52</v>
          </cell>
          <cell r="D398">
            <v>4.2999999999999997E-2</v>
          </cell>
          <cell r="E398">
            <v>4.7699999999999992E-2</v>
          </cell>
          <cell r="F398">
            <v>5.0799999999999998E-2</v>
          </cell>
          <cell r="G398">
            <v>5.4699999999999999E-2</v>
          </cell>
        </row>
        <row r="399">
          <cell r="A399">
            <v>37264</v>
          </cell>
          <cell r="B399">
            <v>2.37</v>
          </cell>
          <cell r="C399">
            <v>3.44</v>
          </cell>
          <cell r="D399">
            <v>4.2199999999999994E-2</v>
          </cell>
          <cell r="E399">
            <v>4.7E-2</v>
          </cell>
          <cell r="F399">
            <v>5.0099999999999999E-2</v>
          </cell>
          <cell r="G399">
            <v>5.4100000000000002E-2</v>
          </cell>
        </row>
        <row r="400">
          <cell r="A400">
            <v>37265</v>
          </cell>
          <cell r="B400">
            <v>2.4</v>
          </cell>
          <cell r="C400">
            <v>3.49</v>
          </cell>
          <cell r="D400">
            <v>4.2699999999999995E-2</v>
          </cell>
          <cell r="E400">
            <v>4.7599999999999996E-2</v>
          </cell>
          <cell r="F400">
            <v>5.0799999999999998E-2</v>
          </cell>
          <cell r="G400">
            <v>5.4699999999999999E-2</v>
          </cell>
        </row>
        <row r="401">
          <cell r="A401">
            <v>37266</v>
          </cell>
          <cell r="B401">
            <v>2.36</v>
          </cell>
          <cell r="C401">
            <v>3.37</v>
          </cell>
          <cell r="D401">
            <v>4.1399999999999999E-2</v>
          </cell>
          <cell r="E401">
            <v>4.6300000000000001E-2</v>
          </cell>
          <cell r="F401">
            <v>4.9599999999999998E-2</v>
          </cell>
          <cell r="G401">
            <v>5.3600000000000002E-2</v>
          </cell>
        </row>
        <row r="402">
          <cell r="A402">
            <v>37267</v>
          </cell>
          <cell r="B402">
            <v>2.33</v>
          </cell>
          <cell r="C402">
            <v>3.34</v>
          </cell>
          <cell r="D402">
            <v>4.0899999999999999E-2</v>
          </cell>
          <cell r="E402">
            <v>4.5700000000000005E-2</v>
          </cell>
          <cell r="F402">
            <v>4.8799999999999996E-2</v>
          </cell>
          <cell r="G402">
            <v>5.2900000000000003E-2</v>
          </cell>
        </row>
        <row r="403">
          <cell r="A403">
            <v>37270</v>
          </cell>
          <cell r="B403">
            <v>2.13</v>
          </cell>
          <cell r="C403">
            <v>3.1</v>
          </cell>
          <cell r="D403">
            <v>3.8699999999999998E-2</v>
          </cell>
          <cell r="E403">
            <v>4.3499999999999997E-2</v>
          </cell>
          <cell r="F403">
            <v>4.6900000000000004E-2</v>
          </cell>
          <cell r="G403">
            <v>5.0999999999999997E-2</v>
          </cell>
        </row>
        <row r="404">
          <cell r="A404">
            <v>37271</v>
          </cell>
          <cell r="B404">
            <v>2.15</v>
          </cell>
          <cell r="C404">
            <v>3.19</v>
          </cell>
          <cell r="D404">
            <v>3.9599999999999996E-2</v>
          </cell>
          <cell r="E404">
            <v>4.4500000000000005E-2</v>
          </cell>
          <cell r="F404">
            <v>4.7800000000000002E-2</v>
          </cell>
          <cell r="G404">
            <v>5.1900000000000002E-2</v>
          </cell>
        </row>
        <row r="405">
          <cell r="A405">
            <v>37272</v>
          </cell>
          <cell r="B405">
            <v>2.15</v>
          </cell>
          <cell r="C405">
            <v>3.15</v>
          </cell>
          <cell r="D405">
            <v>3.9E-2</v>
          </cell>
          <cell r="E405">
            <v>4.3899999999999995E-2</v>
          </cell>
          <cell r="F405">
            <v>4.7199999999999999E-2</v>
          </cell>
          <cell r="G405">
            <v>5.1200000000000002E-2</v>
          </cell>
        </row>
        <row r="406">
          <cell r="A406">
            <v>37273</v>
          </cell>
          <cell r="B406">
            <v>2.2599999999999998</v>
          </cell>
          <cell r="C406">
            <v>3.28</v>
          </cell>
          <cell r="D406">
            <v>4.0399999999999998E-2</v>
          </cell>
          <cell r="E406">
            <v>4.53E-2</v>
          </cell>
          <cell r="F406">
            <v>4.8499999999999995E-2</v>
          </cell>
          <cell r="G406">
            <v>5.2499999999999998E-2</v>
          </cell>
        </row>
        <row r="407">
          <cell r="A407">
            <v>37274</v>
          </cell>
          <cell r="B407">
            <v>2.29</v>
          </cell>
          <cell r="C407">
            <v>3.35</v>
          </cell>
          <cell r="D407">
            <v>4.1100000000000005E-2</v>
          </cell>
          <cell r="E407">
            <v>4.6100000000000002E-2</v>
          </cell>
          <cell r="F407">
            <v>4.9299999999999997E-2</v>
          </cell>
          <cell r="G407">
            <v>5.33E-2</v>
          </cell>
        </row>
        <row r="408">
          <cell r="A408">
            <v>37277</v>
          </cell>
          <cell r="B408">
            <v>0</v>
          </cell>
          <cell r="C408">
            <v>0</v>
          </cell>
          <cell r="D408">
            <v>0</v>
          </cell>
          <cell r="E408">
            <v>0</v>
          </cell>
          <cell r="F408">
            <v>0</v>
          </cell>
          <cell r="G408">
            <v>0</v>
          </cell>
        </row>
        <row r="409">
          <cell r="A409">
            <v>37278</v>
          </cell>
          <cell r="B409">
            <v>2.35</v>
          </cell>
          <cell r="C409">
            <v>3.37</v>
          </cell>
          <cell r="D409">
            <v>4.1200000000000001E-2</v>
          </cell>
          <cell r="E409">
            <v>4.5999999999999999E-2</v>
          </cell>
          <cell r="F409">
            <v>4.9200000000000001E-2</v>
          </cell>
          <cell r="G409">
            <v>5.3099999999999994E-2</v>
          </cell>
        </row>
        <row r="410">
          <cell r="A410">
            <v>37279</v>
          </cell>
          <cell r="B410">
            <v>2.36</v>
          </cell>
          <cell r="C410">
            <v>3.37</v>
          </cell>
          <cell r="D410">
            <v>4.1100000000000005E-2</v>
          </cell>
          <cell r="E410">
            <v>4.58E-2</v>
          </cell>
          <cell r="F410">
            <v>4.9100000000000005E-2</v>
          </cell>
          <cell r="G410">
            <v>5.2999999999999999E-2</v>
          </cell>
        </row>
        <row r="411">
          <cell r="A411">
            <v>37280</v>
          </cell>
          <cell r="B411">
            <v>2.4500000000000002</v>
          </cell>
          <cell r="C411">
            <v>3.47</v>
          </cell>
          <cell r="D411">
            <v>4.2099999999999999E-2</v>
          </cell>
          <cell r="E411">
            <v>4.6900000000000004E-2</v>
          </cell>
          <cell r="F411">
            <v>5.0099999999999999E-2</v>
          </cell>
          <cell r="G411">
            <v>5.4000000000000006E-2</v>
          </cell>
        </row>
        <row r="412">
          <cell r="A412">
            <v>37281</v>
          </cell>
          <cell r="B412">
            <v>2.52</v>
          </cell>
          <cell r="C412">
            <v>3.57</v>
          </cell>
          <cell r="D412">
            <v>4.3099999999999999E-2</v>
          </cell>
          <cell r="E412">
            <v>4.7800000000000002E-2</v>
          </cell>
          <cell r="F412">
            <v>5.0900000000000001E-2</v>
          </cell>
          <cell r="G412">
            <v>5.4800000000000001E-2</v>
          </cell>
        </row>
        <row r="413">
          <cell r="A413">
            <v>37284</v>
          </cell>
          <cell r="B413">
            <v>2.52</v>
          </cell>
          <cell r="C413">
            <v>3.56</v>
          </cell>
          <cell r="D413">
            <v>4.2999999999999997E-2</v>
          </cell>
          <cell r="E413">
            <v>4.7699999999999992E-2</v>
          </cell>
          <cell r="F413">
            <v>5.0999999999999997E-2</v>
          </cell>
          <cell r="G413">
            <v>5.4900000000000004E-2</v>
          </cell>
        </row>
        <row r="414">
          <cell r="A414">
            <v>37285</v>
          </cell>
          <cell r="B414">
            <v>2.4900000000000002</v>
          </cell>
          <cell r="C414">
            <v>3.51</v>
          </cell>
          <cell r="D414">
            <v>4.24E-2</v>
          </cell>
          <cell r="E414">
            <v>4.7100000000000003E-2</v>
          </cell>
          <cell r="F414">
            <v>5.04E-2</v>
          </cell>
          <cell r="G414">
            <v>5.4400000000000004E-2</v>
          </cell>
        </row>
        <row r="415">
          <cell r="A415">
            <v>37286</v>
          </cell>
          <cell r="B415">
            <v>2.44</v>
          </cell>
          <cell r="C415">
            <v>3.43</v>
          </cell>
          <cell r="D415">
            <v>4.1500000000000002E-2</v>
          </cell>
          <cell r="E415">
            <v>4.6300000000000001E-2</v>
          </cell>
          <cell r="F415">
            <v>4.9699999999999994E-2</v>
          </cell>
          <cell r="G415">
            <v>5.3699999999999998E-2</v>
          </cell>
        </row>
        <row r="416">
          <cell r="A416">
            <v>37287</v>
          </cell>
          <cell r="B416">
            <v>2.4900000000000002</v>
          </cell>
          <cell r="C416">
            <v>3.47</v>
          </cell>
          <cell r="D416">
            <v>4.1700000000000001E-2</v>
          </cell>
          <cell r="E416">
            <v>4.6500000000000007E-2</v>
          </cell>
          <cell r="F416">
            <v>4.9800000000000004E-2</v>
          </cell>
          <cell r="G416">
            <v>5.3800000000000001E-2</v>
          </cell>
        </row>
        <row r="417">
          <cell r="A417">
            <v>37288</v>
          </cell>
          <cell r="B417">
            <v>2.5099999999999998</v>
          </cell>
          <cell r="C417">
            <v>3.5</v>
          </cell>
          <cell r="D417">
            <v>4.2099999999999999E-2</v>
          </cell>
          <cell r="E417">
            <v>4.6699999999999998E-2</v>
          </cell>
          <cell r="F417">
            <v>4.99E-2</v>
          </cell>
          <cell r="G417">
            <v>5.3899999999999997E-2</v>
          </cell>
        </row>
        <row r="418">
          <cell r="A418">
            <v>37291</v>
          </cell>
          <cell r="B418">
            <v>2.44</v>
          </cell>
          <cell r="C418">
            <v>3.4</v>
          </cell>
          <cell r="D418">
            <v>4.1100000000000005E-2</v>
          </cell>
          <cell r="E418">
            <v>4.58E-2</v>
          </cell>
          <cell r="F418">
            <v>4.9000000000000002E-2</v>
          </cell>
          <cell r="G418">
            <v>5.3099999999999994E-2</v>
          </cell>
        </row>
        <row r="419">
          <cell r="A419">
            <v>37292</v>
          </cell>
          <cell r="B419">
            <v>2.41</v>
          </cell>
          <cell r="C419">
            <v>3.38</v>
          </cell>
          <cell r="D419">
            <v>4.0800000000000003E-2</v>
          </cell>
          <cell r="E419">
            <v>4.5499999999999999E-2</v>
          </cell>
          <cell r="F419">
            <v>4.8799999999999996E-2</v>
          </cell>
          <cell r="G419">
            <v>5.2900000000000003E-2</v>
          </cell>
        </row>
        <row r="420">
          <cell r="A420">
            <v>37293</v>
          </cell>
          <cell r="B420">
            <v>2.4</v>
          </cell>
          <cell r="C420">
            <v>3.34</v>
          </cell>
          <cell r="D420">
            <v>4.0500000000000001E-2</v>
          </cell>
          <cell r="E420">
            <v>4.53E-2</v>
          </cell>
          <cell r="F420">
            <v>4.8600000000000004E-2</v>
          </cell>
          <cell r="G420">
            <v>5.28E-2</v>
          </cell>
        </row>
        <row r="421">
          <cell r="A421">
            <v>37294</v>
          </cell>
          <cell r="B421">
            <v>2.42</v>
          </cell>
          <cell r="C421">
            <v>3.38</v>
          </cell>
          <cell r="D421">
            <v>4.0999999999999995E-2</v>
          </cell>
          <cell r="E421">
            <v>4.5899999999999996E-2</v>
          </cell>
          <cell r="F421">
            <v>4.9400000000000006E-2</v>
          </cell>
          <cell r="G421">
            <v>5.3499999999999999E-2</v>
          </cell>
        </row>
        <row r="422">
          <cell r="A422">
            <v>37295</v>
          </cell>
          <cell r="B422">
            <v>2.39</v>
          </cell>
          <cell r="C422">
            <v>3.33</v>
          </cell>
          <cell r="D422">
            <v>4.0399999999999998E-2</v>
          </cell>
          <cell r="E422">
            <v>4.53E-2</v>
          </cell>
          <cell r="F422">
            <v>4.87E-2</v>
          </cell>
          <cell r="G422">
            <v>5.2900000000000003E-2</v>
          </cell>
        </row>
        <row r="423">
          <cell r="A423">
            <v>37298</v>
          </cell>
          <cell r="B423">
            <v>2.41</v>
          </cell>
          <cell r="C423">
            <v>3.34</v>
          </cell>
          <cell r="D423">
            <v>4.0500000000000001E-2</v>
          </cell>
          <cell r="E423">
            <v>4.53E-2</v>
          </cell>
          <cell r="F423">
            <v>4.8799999999999996E-2</v>
          </cell>
          <cell r="G423">
            <v>5.3099999999999994E-2</v>
          </cell>
        </row>
        <row r="424">
          <cell r="A424">
            <v>37299</v>
          </cell>
          <cell r="B424">
            <v>2.41</v>
          </cell>
          <cell r="C424">
            <v>3.34</v>
          </cell>
          <cell r="D424">
            <v>4.0399999999999998E-2</v>
          </cell>
          <cell r="E424">
            <v>4.5100000000000001E-2</v>
          </cell>
          <cell r="F424">
            <v>4.8600000000000004E-2</v>
          </cell>
          <cell r="G424">
            <v>5.28E-2</v>
          </cell>
        </row>
        <row r="425">
          <cell r="A425">
            <v>37300</v>
          </cell>
          <cell r="B425">
            <v>2.5</v>
          </cell>
          <cell r="C425">
            <v>3.46</v>
          </cell>
          <cell r="D425">
            <v>4.1599999999999998E-2</v>
          </cell>
          <cell r="E425">
            <v>4.6300000000000001E-2</v>
          </cell>
          <cell r="F425">
            <v>4.9699999999999994E-2</v>
          </cell>
          <cell r="G425">
            <v>5.3899999999999997E-2</v>
          </cell>
        </row>
        <row r="426">
          <cell r="A426">
            <v>37301</v>
          </cell>
          <cell r="B426">
            <v>2.5299999999999998</v>
          </cell>
          <cell r="C426">
            <v>3.49</v>
          </cell>
          <cell r="D426">
            <v>4.1799999999999997E-2</v>
          </cell>
          <cell r="E426">
            <v>4.6399999999999997E-2</v>
          </cell>
          <cell r="F426">
            <v>4.9599999999999998E-2</v>
          </cell>
          <cell r="G426">
            <v>5.3699999999999998E-2</v>
          </cell>
        </row>
        <row r="427">
          <cell r="A427">
            <v>37302</v>
          </cell>
          <cell r="B427">
            <v>2.46</v>
          </cell>
          <cell r="C427">
            <v>3.38</v>
          </cell>
          <cell r="D427">
            <v>4.07E-2</v>
          </cell>
          <cell r="E427">
            <v>4.53E-2</v>
          </cell>
          <cell r="F427">
            <v>4.8499999999999995E-2</v>
          </cell>
          <cell r="G427">
            <v>5.2600000000000001E-2</v>
          </cell>
        </row>
        <row r="428">
          <cell r="A428">
            <v>37305</v>
          </cell>
          <cell r="B428">
            <v>0</v>
          </cell>
          <cell r="C428">
            <v>0</v>
          </cell>
          <cell r="D428">
            <v>0</v>
          </cell>
          <cell r="E428">
            <v>0</v>
          </cell>
          <cell r="F428">
            <v>0</v>
          </cell>
          <cell r="G428">
            <v>0</v>
          </cell>
        </row>
        <row r="429">
          <cell r="A429">
            <v>37306</v>
          </cell>
          <cell r="B429">
            <v>2.4500000000000002</v>
          </cell>
          <cell r="C429">
            <v>3.36</v>
          </cell>
          <cell r="D429">
            <v>4.0399999999999998E-2</v>
          </cell>
          <cell r="E429">
            <v>4.4999999999999998E-2</v>
          </cell>
          <cell r="F429">
            <v>4.8399999999999999E-2</v>
          </cell>
          <cell r="G429">
            <v>5.2499999999999998E-2</v>
          </cell>
        </row>
        <row r="430">
          <cell r="A430">
            <v>37307</v>
          </cell>
          <cell r="B430">
            <v>2.4500000000000002</v>
          </cell>
          <cell r="C430">
            <v>3.36</v>
          </cell>
          <cell r="D430">
            <v>4.0399999999999998E-2</v>
          </cell>
          <cell r="E430">
            <v>4.4999999999999998E-2</v>
          </cell>
          <cell r="F430">
            <v>4.82E-2</v>
          </cell>
          <cell r="G430">
            <v>5.2499999999999998E-2</v>
          </cell>
        </row>
        <row r="431">
          <cell r="A431">
            <v>37308</v>
          </cell>
          <cell r="B431">
            <v>2.46</v>
          </cell>
          <cell r="C431">
            <v>3.38</v>
          </cell>
          <cell r="D431">
            <v>4.0500000000000001E-2</v>
          </cell>
          <cell r="E431">
            <v>4.5100000000000001E-2</v>
          </cell>
          <cell r="F431">
            <v>4.8300000000000003E-2</v>
          </cell>
          <cell r="G431">
            <v>5.2400000000000002E-2</v>
          </cell>
        </row>
        <row r="432">
          <cell r="A432">
            <v>37309</v>
          </cell>
          <cell r="B432">
            <v>2.4500000000000002</v>
          </cell>
          <cell r="C432">
            <v>3.35</v>
          </cell>
          <cell r="D432">
            <v>4.0300000000000002E-2</v>
          </cell>
          <cell r="E432">
            <v>4.4699999999999997E-2</v>
          </cell>
          <cell r="F432">
            <v>4.7800000000000002E-2</v>
          </cell>
          <cell r="G432">
            <v>5.2000000000000005E-2</v>
          </cell>
        </row>
        <row r="433">
          <cell r="A433">
            <v>37312</v>
          </cell>
          <cell r="B433">
            <v>2.48</v>
          </cell>
          <cell r="C433">
            <v>3.39</v>
          </cell>
          <cell r="D433">
            <v>4.07E-2</v>
          </cell>
          <cell r="E433">
            <v>4.5100000000000001E-2</v>
          </cell>
          <cell r="F433">
            <v>4.8300000000000003E-2</v>
          </cell>
          <cell r="G433">
            <v>5.2400000000000002E-2</v>
          </cell>
        </row>
        <row r="434">
          <cell r="A434">
            <v>37313</v>
          </cell>
          <cell r="B434">
            <v>2.4700000000000002</v>
          </cell>
          <cell r="C434">
            <v>3.4</v>
          </cell>
          <cell r="D434">
            <v>4.0599999999999997E-2</v>
          </cell>
          <cell r="E434">
            <v>4.5100000000000001E-2</v>
          </cell>
          <cell r="F434">
            <v>4.82E-2</v>
          </cell>
          <cell r="G434">
            <v>5.2400000000000002E-2</v>
          </cell>
        </row>
        <row r="435">
          <cell r="A435">
            <v>37314</v>
          </cell>
          <cell r="B435">
            <v>2.46</v>
          </cell>
          <cell r="C435">
            <v>3.41</v>
          </cell>
          <cell r="D435">
            <v>4.07E-2</v>
          </cell>
          <cell r="E435">
            <v>4.5100000000000001E-2</v>
          </cell>
          <cell r="F435">
            <v>4.82E-2</v>
          </cell>
          <cell r="G435">
            <v>5.2400000000000002E-2</v>
          </cell>
        </row>
        <row r="436">
          <cell r="A436">
            <v>37315</v>
          </cell>
          <cell r="B436">
            <v>2.48</v>
          </cell>
          <cell r="C436">
            <v>3.43</v>
          </cell>
          <cell r="D436">
            <v>4.0800000000000003E-2</v>
          </cell>
          <cell r="E436">
            <v>4.4999999999999998E-2</v>
          </cell>
          <cell r="F436">
            <v>4.8000000000000001E-2</v>
          </cell>
          <cell r="G436">
            <v>5.2000000000000005E-2</v>
          </cell>
        </row>
        <row r="437">
          <cell r="A437">
            <v>37316</v>
          </cell>
          <cell r="B437">
            <v>2.56</v>
          </cell>
          <cell r="C437">
            <v>3.55</v>
          </cell>
          <cell r="D437">
            <v>4.1900000000000007E-2</v>
          </cell>
          <cell r="E437">
            <v>4.6100000000000002E-2</v>
          </cell>
          <cell r="F437">
            <v>4.9100000000000005E-2</v>
          </cell>
          <cell r="G437">
            <v>5.3099999999999994E-2</v>
          </cell>
        </row>
        <row r="438">
          <cell r="A438">
            <v>37319</v>
          </cell>
          <cell r="B438">
            <v>2.63</v>
          </cell>
          <cell r="C438">
            <v>3.65</v>
          </cell>
          <cell r="D438">
            <v>4.2699999999999995E-2</v>
          </cell>
          <cell r="E438">
            <v>4.6900000000000004E-2</v>
          </cell>
          <cell r="F438">
            <v>4.9800000000000004E-2</v>
          </cell>
          <cell r="G438">
            <v>5.3800000000000001E-2</v>
          </cell>
        </row>
        <row r="439">
          <cell r="A439">
            <v>37320</v>
          </cell>
          <cell r="B439">
            <v>2.66</v>
          </cell>
          <cell r="C439">
            <v>3.69</v>
          </cell>
          <cell r="D439">
            <v>4.3099999999999999E-2</v>
          </cell>
          <cell r="E439">
            <v>4.7100000000000003E-2</v>
          </cell>
          <cell r="F439">
            <v>0.05</v>
          </cell>
          <cell r="G439">
            <v>5.4000000000000006E-2</v>
          </cell>
        </row>
        <row r="440">
          <cell r="A440">
            <v>37321</v>
          </cell>
          <cell r="B440">
            <v>2.61</v>
          </cell>
          <cell r="C440">
            <v>3.64</v>
          </cell>
          <cell r="D440">
            <v>4.2699999999999995E-2</v>
          </cell>
          <cell r="E440">
            <v>4.6799999999999994E-2</v>
          </cell>
          <cell r="F440">
            <v>4.9800000000000004E-2</v>
          </cell>
          <cell r="G440">
            <v>5.3800000000000001E-2</v>
          </cell>
        </row>
        <row r="441">
          <cell r="A441">
            <v>37322</v>
          </cell>
          <cell r="B441">
            <v>2.74</v>
          </cell>
          <cell r="C441">
            <v>3.78</v>
          </cell>
          <cell r="D441">
            <v>4.41E-2</v>
          </cell>
          <cell r="E441">
            <v>4.8300000000000003E-2</v>
          </cell>
          <cell r="F441">
            <v>5.1299999999999998E-2</v>
          </cell>
          <cell r="G441">
            <v>5.5300000000000002E-2</v>
          </cell>
        </row>
        <row r="442">
          <cell r="A442">
            <v>37323</v>
          </cell>
          <cell r="B442">
            <v>2.84</v>
          </cell>
          <cell r="C442">
            <v>3.92</v>
          </cell>
          <cell r="D442">
            <v>4.5499999999999999E-2</v>
          </cell>
          <cell r="E442">
            <v>4.9699999999999994E-2</v>
          </cell>
          <cell r="F442">
            <v>5.2600000000000001E-2</v>
          </cell>
          <cell r="G442">
            <v>5.6500000000000002E-2</v>
          </cell>
        </row>
        <row r="443">
          <cell r="A443">
            <v>37326</v>
          </cell>
          <cell r="B443">
            <v>2.88</v>
          </cell>
          <cell r="C443">
            <v>3.97</v>
          </cell>
          <cell r="D443">
            <v>4.5999999999999999E-2</v>
          </cell>
          <cell r="E443">
            <v>5.0099999999999999E-2</v>
          </cell>
          <cell r="F443">
            <v>5.2999999999999999E-2</v>
          </cell>
          <cell r="G443">
            <v>5.6799999999999996E-2</v>
          </cell>
        </row>
        <row r="444">
          <cell r="A444">
            <v>37327</v>
          </cell>
          <cell r="B444">
            <v>2.86</v>
          </cell>
          <cell r="C444">
            <v>3.94</v>
          </cell>
          <cell r="D444">
            <v>4.5700000000000005E-2</v>
          </cell>
          <cell r="E444">
            <v>4.9800000000000004E-2</v>
          </cell>
          <cell r="F444">
            <v>5.2600000000000001E-2</v>
          </cell>
          <cell r="G444">
            <v>5.6600000000000004E-2</v>
          </cell>
        </row>
        <row r="445">
          <cell r="A445">
            <v>37328</v>
          </cell>
          <cell r="B445">
            <v>2.85</v>
          </cell>
          <cell r="C445">
            <v>3.94</v>
          </cell>
          <cell r="D445">
            <v>4.5599999999999995E-2</v>
          </cell>
          <cell r="E445">
            <v>4.9699999999999994E-2</v>
          </cell>
          <cell r="F445">
            <v>5.2600000000000001E-2</v>
          </cell>
          <cell r="G445">
            <v>5.6600000000000004E-2</v>
          </cell>
        </row>
        <row r="446">
          <cell r="A446">
            <v>37329</v>
          </cell>
          <cell r="B446">
            <v>2.89</v>
          </cell>
          <cell r="C446">
            <v>3.97</v>
          </cell>
          <cell r="D446">
            <v>4.6100000000000002E-2</v>
          </cell>
          <cell r="E446">
            <v>5.0300000000000004E-2</v>
          </cell>
          <cell r="F446">
            <v>5.33E-2</v>
          </cell>
          <cell r="G446">
            <v>5.7200000000000001E-2</v>
          </cell>
        </row>
        <row r="447">
          <cell r="A447">
            <v>37330</v>
          </cell>
          <cell r="B447">
            <v>2.96</v>
          </cell>
          <cell r="C447">
            <v>4.08</v>
          </cell>
          <cell r="D447">
            <v>4.7199999999999999E-2</v>
          </cell>
          <cell r="E447">
            <v>5.1200000000000002E-2</v>
          </cell>
          <cell r="F447">
            <v>5.4100000000000002E-2</v>
          </cell>
          <cell r="G447">
            <v>5.79E-2</v>
          </cell>
        </row>
        <row r="448">
          <cell r="A448">
            <v>37333</v>
          </cell>
          <cell r="B448">
            <v>2.95</v>
          </cell>
          <cell r="C448">
            <v>4.04</v>
          </cell>
          <cell r="D448">
            <v>4.6600000000000003E-2</v>
          </cell>
          <cell r="E448">
            <v>5.0599999999999999E-2</v>
          </cell>
          <cell r="F448">
            <v>5.33E-2</v>
          </cell>
          <cell r="G448">
            <v>5.6900000000000006E-2</v>
          </cell>
        </row>
        <row r="449">
          <cell r="A449">
            <v>37334</v>
          </cell>
          <cell r="B449">
            <v>2.95</v>
          </cell>
          <cell r="C449">
            <v>4.05</v>
          </cell>
          <cell r="D449">
            <v>4.6699999999999998E-2</v>
          </cell>
          <cell r="E449">
            <v>5.0599999999999999E-2</v>
          </cell>
          <cell r="F449">
            <v>5.33E-2</v>
          </cell>
          <cell r="G449">
            <v>5.7000000000000002E-2</v>
          </cell>
        </row>
        <row r="450">
          <cell r="A450">
            <v>37335</v>
          </cell>
          <cell r="B450">
            <v>2.96</v>
          </cell>
          <cell r="C450">
            <v>4.07</v>
          </cell>
          <cell r="D450">
            <v>4.7E-2</v>
          </cell>
          <cell r="E450">
            <v>5.0999999999999997E-2</v>
          </cell>
          <cell r="F450">
            <v>5.3800000000000001E-2</v>
          </cell>
          <cell r="G450">
            <v>5.74E-2</v>
          </cell>
        </row>
        <row r="451">
          <cell r="A451">
            <v>37336</v>
          </cell>
          <cell r="B451">
            <v>3.08</v>
          </cell>
          <cell r="C451">
            <v>4.2</v>
          </cell>
          <cell r="D451">
            <v>4.82E-2</v>
          </cell>
          <cell r="E451">
            <v>5.21E-2</v>
          </cell>
          <cell r="F451">
            <v>5.4800000000000001E-2</v>
          </cell>
          <cell r="G451">
            <v>5.8400000000000001E-2</v>
          </cell>
        </row>
        <row r="452">
          <cell r="A452">
            <v>37337</v>
          </cell>
          <cell r="B452">
            <v>3.06</v>
          </cell>
          <cell r="C452">
            <v>4.16</v>
          </cell>
          <cell r="D452">
            <v>4.7699999999999992E-2</v>
          </cell>
          <cell r="E452">
            <v>5.1500000000000004E-2</v>
          </cell>
          <cell r="F452">
            <v>5.4199999999999998E-2</v>
          </cell>
          <cell r="G452">
            <v>5.7699999999999994E-2</v>
          </cell>
        </row>
        <row r="453">
          <cell r="A453">
            <v>37340</v>
          </cell>
          <cell r="B453">
            <v>3.09</v>
          </cell>
          <cell r="C453">
            <v>4.2</v>
          </cell>
          <cell r="D453">
            <v>4.8099999999999997E-2</v>
          </cell>
          <cell r="E453">
            <v>5.1900000000000002E-2</v>
          </cell>
          <cell r="F453">
            <v>5.45E-2</v>
          </cell>
          <cell r="G453">
            <v>5.7999999999999996E-2</v>
          </cell>
        </row>
        <row r="454">
          <cell r="A454">
            <v>37341</v>
          </cell>
          <cell r="B454">
            <v>3.04</v>
          </cell>
          <cell r="C454">
            <v>4.1100000000000003</v>
          </cell>
          <cell r="D454">
            <v>4.7199999999999999E-2</v>
          </cell>
          <cell r="E454">
            <v>5.0999999999999997E-2</v>
          </cell>
          <cell r="F454">
            <v>5.3600000000000002E-2</v>
          </cell>
          <cell r="G454">
            <v>5.7099999999999998E-2</v>
          </cell>
        </row>
        <row r="455">
          <cell r="A455">
            <v>37342</v>
          </cell>
          <cell r="B455">
            <v>3.03</v>
          </cell>
          <cell r="C455">
            <v>4.09</v>
          </cell>
          <cell r="D455">
            <v>4.6900000000000004E-2</v>
          </cell>
          <cell r="E455">
            <v>5.0700000000000002E-2</v>
          </cell>
          <cell r="F455">
            <v>5.33E-2</v>
          </cell>
          <cell r="G455">
            <v>5.6900000000000006E-2</v>
          </cell>
        </row>
        <row r="456">
          <cell r="A456">
            <v>37343</v>
          </cell>
          <cell r="B456">
            <v>3.06</v>
          </cell>
          <cell r="C456">
            <v>4.13</v>
          </cell>
          <cell r="D456">
            <v>4.7300000000000002E-2</v>
          </cell>
          <cell r="E456">
            <v>5.1200000000000002E-2</v>
          </cell>
          <cell r="F456">
            <v>5.4000000000000006E-2</v>
          </cell>
          <cell r="G456">
            <v>5.7699999999999994E-2</v>
          </cell>
        </row>
        <row r="457">
          <cell r="A457">
            <v>37344</v>
          </cell>
          <cell r="B457">
            <v>0</v>
          </cell>
          <cell r="C457">
            <v>0</v>
          </cell>
          <cell r="D457">
            <v>0</v>
          </cell>
          <cell r="E457">
            <v>0</v>
          </cell>
          <cell r="F457">
            <v>0</v>
          </cell>
          <cell r="G457">
            <v>0</v>
          </cell>
        </row>
        <row r="458">
          <cell r="A458">
            <v>37347</v>
          </cell>
          <cell r="B458">
            <v>3.06</v>
          </cell>
          <cell r="C458">
            <v>4.1399999999999997</v>
          </cell>
          <cell r="D458">
            <v>4.7500000000000001E-2</v>
          </cell>
          <cell r="E458">
            <v>5.1500000000000004E-2</v>
          </cell>
          <cell r="F458">
            <v>5.4299999999999994E-2</v>
          </cell>
          <cell r="G458">
            <v>5.7999999999999996E-2</v>
          </cell>
        </row>
        <row r="459">
          <cell r="A459">
            <v>37348</v>
          </cell>
          <cell r="B459">
            <v>3.04</v>
          </cell>
          <cell r="C459">
            <v>4.1100000000000003</v>
          </cell>
          <cell r="D459">
            <v>4.7199999999999999E-2</v>
          </cell>
          <cell r="E459">
            <v>5.1200000000000002E-2</v>
          </cell>
          <cell r="F459">
            <v>5.4100000000000002E-2</v>
          </cell>
          <cell r="G459">
            <v>5.7800000000000004E-2</v>
          </cell>
        </row>
        <row r="460">
          <cell r="A460">
            <v>37349</v>
          </cell>
          <cell r="B460">
            <v>2.96</v>
          </cell>
          <cell r="C460">
            <v>3.99</v>
          </cell>
          <cell r="D460">
            <v>4.58E-2</v>
          </cell>
          <cell r="E460">
            <v>4.9699999999999994E-2</v>
          </cell>
          <cell r="F460">
            <v>5.2499999999999998E-2</v>
          </cell>
          <cell r="G460">
            <v>5.6299999999999996E-2</v>
          </cell>
        </row>
        <row r="461">
          <cell r="A461">
            <v>37350</v>
          </cell>
          <cell r="B461">
            <v>2.94</v>
          </cell>
          <cell r="C461">
            <v>3.96</v>
          </cell>
          <cell r="D461">
            <v>4.5499999999999999E-2</v>
          </cell>
          <cell r="E461">
            <v>4.9400000000000006E-2</v>
          </cell>
          <cell r="F461">
            <v>5.2199999999999996E-2</v>
          </cell>
          <cell r="G461">
            <v>5.5800000000000002E-2</v>
          </cell>
        </row>
        <row r="462">
          <cell r="A462">
            <v>37351</v>
          </cell>
          <cell r="B462">
            <v>2.9</v>
          </cell>
          <cell r="C462">
            <v>3.94</v>
          </cell>
          <cell r="D462">
            <v>4.5199999999999997E-2</v>
          </cell>
          <cell r="E462">
            <v>4.9100000000000005E-2</v>
          </cell>
          <cell r="F462">
            <v>5.1900000000000002E-2</v>
          </cell>
          <cell r="G462">
            <v>5.5599999999999997E-2</v>
          </cell>
        </row>
        <row r="463">
          <cell r="A463">
            <v>37354</v>
          </cell>
          <cell r="B463">
            <v>2.83</v>
          </cell>
          <cell r="C463">
            <v>3.88</v>
          </cell>
          <cell r="D463">
            <v>4.4800000000000006E-2</v>
          </cell>
          <cell r="E463">
            <v>4.8799999999999996E-2</v>
          </cell>
          <cell r="F463">
            <v>5.16E-2</v>
          </cell>
          <cell r="G463">
            <v>5.5399999999999998E-2</v>
          </cell>
        </row>
        <row r="464">
          <cell r="A464">
            <v>37355</v>
          </cell>
          <cell r="B464">
            <v>2.86</v>
          </cell>
          <cell r="C464">
            <v>3.93</v>
          </cell>
          <cell r="D464">
            <v>4.53E-2</v>
          </cell>
          <cell r="E464">
            <v>4.9299999999999997E-2</v>
          </cell>
          <cell r="F464">
            <v>5.21E-2</v>
          </cell>
          <cell r="G464">
            <v>5.5800000000000002E-2</v>
          </cell>
        </row>
        <row r="465">
          <cell r="A465">
            <v>37356</v>
          </cell>
          <cell r="B465">
            <v>2.84</v>
          </cell>
          <cell r="C465">
            <v>3.88</v>
          </cell>
          <cell r="D465">
            <v>4.4900000000000002E-2</v>
          </cell>
          <cell r="E465">
            <v>4.8899999999999999E-2</v>
          </cell>
          <cell r="F465">
            <v>5.1699999999999996E-2</v>
          </cell>
          <cell r="G465">
            <v>5.5500000000000001E-2</v>
          </cell>
        </row>
        <row r="466">
          <cell r="A466">
            <v>37357</v>
          </cell>
          <cell r="B466">
            <v>2.83</v>
          </cell>
          <cell r="C466">
            <v>3.86</v>
          </cell>
          <cell r="D466">
            <v>4.4500000000000005E-2</v>
          </cell>
          <cell r="E466">
            <v>4.8600000000000004E-2</v>
          </cell>
          <cell r="F466">
            <v>5.1399999999999994E-2</v>
          </cell>
          <cell r="G466">
            <v>5.5300000000000002E-2</v>
          </cell>
        </row>
        <row r="467">
          <cell r="A467">
            <v>37358</v>
          </cell>
          <cell r="B467">
            <v>2.79</v>
          </cell>
          <cell r="C467">
            <v>3.83</v>
          </cell>
          <cell r="D467">
            <v>4.4500000000000005E-2</v>
          </cell>
          <cell r="E467">
            <v>4.8499999999999995E-2</v>
          </cell>
          <cell r="F467">
            <v>5.1299999999999998E-2</v>
          </cell>
          <cell r="G467">
            <v>5.5099999999999996E-2</v>
          </cell>
        </row>
        <row r="468">
          <cell r="A468">
            <v>37361</v>
          </cell>
          <cell r="B468">
            <v>2.77</v>
          </cell>
          <cell r="C468">
            <v>3.81</v>
          </cell>
          <cell r="D468">
            <v>4.4199999999999996E-2</v>
          </cell>
          <cell r="E468">
            <v>4.82E-2</v>
          </cell>
          <cell r="F468">
            <v>5.1100000000000007E-2</v>
          </cell>
          <cell r="G468">
            <v>5.4900000000000004E-2</v>
          </cell>
        </row>
        <row r="469">
          <cell r="A469">
            <v>37362</v>
          </cell>
          <cell r="B469">
            <v>2.85</v>
          </cell>
          <cell r="C469">
            <v>3.89</v>
          </cell>
          <cell r="D469">
            <v>4.4999999999999998E-2</v>
          </cell>
          <cell r="E469">
            <v>4.9000000000000002E-2</v>
          </cell>
          <cell r="F469">
            <v>5.1699999999999996E-2</v>
          </cell>
          <cell r="G469">
            <v>5.5599999999999997E-2</v>
          </cell>
        </row>
        <row r="470">
          <cell r="A470">
            <v>37363</v>
          </cell>
          <cell r="B470">
            <v>2.74</v>
          </cell>
          <cell r="C470">
            <v>3.79</v>
          </cell>
          <cell r="D470">
            <v>4.4199999999999996E-2</v>
          </cell>
          <cell r="E470">
            <v>4.82E-2</v>
          </cell>
          <cell r="F470">
            <v>5.0999999999999997E-2</v>
          </cell>
          <cell r="G470">
            <v>5.5E-2</v>
          </cell>
        </row>
        <row r="471">
          <cell r="A471">
            <v>37364</v>
          </cell>
          <cell r="B471">
            <v>2.71</v>
          </cell>
          <cell r="C471">
            <v>3.79</v>
          </cell>
          <cell r="D471">
            <v>4.4199999999999996E-2</v>
          </cell>
          <cell r="E471">
            <v>4.8300000000000003E-2</v>
          </cell>
          <cell r="F471">
            <v>5.1200000000000002E-2</v>
          </cell>
          <cell r="G471">
            <v>5.5199999999999999E-2</v>
          </cell>
        </row>
        <row r="472">
          <cell r="A472">
            <v>37365</v>
          </cell>
          <cell r="B472">
            <v>2.73</v>
          </cell>
          <cell r="C472">
            <v>3.8</v>
          </cell>
          <cell r="D472">
            <v>4.4299999999999999E-2</v>
          </cell>
          <cell r="E472">
            <v>4.8300000000000003E-2</v>
          </cell>
          <cell r="F472">
            <v>5.1100000000000007E-2</v>
          </cell>
          <cell r="G472">
            <v>5.5099999999999996E-2</v>
          </cell>
        </row>
        <row r="473">
          <cell r="A473">
            <v>37368</v>
          </cell>
          <cell r="B473">
            <v>2.72</v>
          </cell>
          <cell r="C473">
            <v>3.78</v>
          </cell>
          <cell r="D473">
            <v>4.4000000000000004E-2</v>
          </cell>
          <cell r="E473">
            <v>4.8099999999999997E-2</v>
          </cell>
          <cell r="F473">
            <v>5.0900000000000001E-2</v>
          </cell>
          <cell r="G473">
            <v>5.4800000000000001E-2</v>
          </cell>
        </row>
        <row r="474">
          <cell r="A474">
            <v>37369</v>
          </cell>
          <cell r="B474">
            <v>2.74</v>
          </cell>
          <cell r="C474">
            <v>3.78</v>
          </cell>
          <cell r="D474">
            <v>4.3899999999999995E-2</v>
          </cell>
          <cell r="E474">
            <v>4.7800000000000002E-2</v>
          </cell>
          <cell r="F474">
            <v>5.0599999999999999E-2</v>
          </cell>
          <cell r="G474">
            <v>5.4400000000000004E-2</v>
          </cell>
        </row>
        <row r="475">
          <cell r="A475">
            <v>37370</v>
          </cell>
          <cell r="B475">
            <v>2.73</v>
          </cell>
          <cell r="C475">
            <v>3.75</v>
          </cell>
          <cell r="D475">
            <v>4.3499999999999997E-2</v>
          </cell>
          <cell r="E475">
            <v>4.7500000000000001E-2</v>
          </cell>
          <cell r="F475">
            <v>5.0199999999999995E-2</v>
          </cell>
          <cell r="G475">
            <v>5.4100000000000002E-2</v>
          </cell>
        </row>
        <row r="476">
          <cell r="A476">
            <v>37371</v>
          </cell>
          <cell r="B476">
            <v>2.66</v>
          </cell>
          <cell r="C476">
            <v>3.66</v>
          </cell>
          <cell r="D476">
            <v>4.2599999999999999E-2</v>
          </cell>
          <cell r="E476">
            <v>4.6500000000000007E-2</v>
          </cell>
          <cell r="F476">
            <v>4.9299999999999997E-2</v>
          </cell>
          <cell r="G476">
            <v>5.33E-2</v>
          </cell>
        </row>
        <row r="477">
          <cell r="A477">
            <v>37372</v>
          </cell>
          <cell r="B477">
            <v>2.64</v>
          </cell>
          <cell r="C477">
            <v>3.64</v>
          </cell>
          <cell r="D477">
            <v>4.2500000000000003E-2</v>
          </cell>
          <cell r="E477">
            <v>4.6399999999999997E-2</v>
          </cell>
          <cell r="F477">
            <v>4.9299999999999997E-2</v>
          </cell>
          <cell r="G477">
            <v>5.33E-2</v>
          </cell>
        </row>
        <row r="478">
          <cell r="A478">
            <v>37375</v>
          </cell>
          <cell r="B478">
            <v>2.65</v>
          </cell>
          <cell r="C478">
            <v>3.65</v>
          </cell>
          <cell r="D478">
            <v>4.2599999999999999E-2</v>
          </cell>
          <cell r="E478">
            <v>4.6600000000000003E-2</v>
          </cell>
          <cell r="F478">
            <v>4.9400000000000006E-2</v>
          </cell>
          <cell r="G478">
            <v>5.3499999999999999E-2</v>
          </cell>
        </row>
        <row r="479">
          <cell r="A479">
            <v>37376</v>
          </cell>
          <cell r="B479">
            <v>2.66</v>
          </cell>
          <cell r="C479">
            <v>3.65</v>
          </cell>
          <cell r="D479">
            <v>4.2500000000000003E-2</v>
          </cell>
          <cell r="E479">
            <v>4.6500000000000007E-2</v>
          </cell>
          <cell r="F479">
            <v>4.9400000000000006E-2</v>
          </cell>
          <cell r="G479">
            <v>5.33E-2</v>
          </cell>
        </row>
        <row r="480">
          <cell r="A480">
            <v>37377</v>
          </cell>
          <cell r="B480">
            <v>2.62</v>
          </cell>
          <cell r="C480">
            <v>3.58</v>
          </cell>
          <cell r="D480">
            <v>4.1900000000000007E-2</v>
          </cell>
          <cell r="E480">
            <v>4.5899999999999996E-2</v>
          </cell>
          <cell r="F480">
            <v>4.8799999999999996E-2</v>
          </cell>
          <cell r="G480">
            <v>5.2699999999999997E-2</v>
          </cell>
        </row>
        <row r="481">
          <cell r="A481">
            <v>37378</v>
          </cell>
          <cell r="B481">
            <v>2.69</v>
          </cell>
          <cell r="C481">
            <v>3.67</v>
          </cell>
          <cell r="D481">
            <v>4.2699999999999995E-2</v>
          </cell>
          <cell r="E481">
            <v>4.6699999999999998E-2</v>
          </cell>
          <cell r="F481">
            <v>4.9599999999999998E-2</v>
          </cell>
          <cell r="G481">
            <v>5.3499999999999999E-2</v>
          </cell>
        </row>
        <row r="482">
          <cell r="A482">
            <v>37379</v>
          </cell>
          <cell r="B482">
            <v>2.61</v>
          </cell>
          <cell r="C482">
            <v>3.58</v>
          </cell>
          <cell r="D482">
            <v>4.1900000000000007E-2</v>
          </cell>
          <cell r="E482">
            <v>4.5999999999999999E-2</v>
          </cell>
          <cell r="F482">
            <v>4.9000000000000002E-2</v>
          </cell>
          <cell r="G482">
            <v>5.2900000000000003E-2</v>
          </cell>
        </row>
        <row r="483">
          <cell r="A483">
            <v>37382</v>
          </cell>
          <cell r="B483">
            <v>2.61</v>
          </cell>
          <cell r="C483">
            <v>3.61</v>
          </cell>
          <cell r="D483">
            <v>4.2199999999999994E-2</v>
          </cell>
          <cell r="E483">
            <v>4.6300000000000001E-2</v>
          </cell>
          <cell r="F483">
            <v>4.9299999999999997E-2</v>
          </cell>
          <cell r="G483">
            <v>5.3200000000000004E-2</v>
          </cell>
        </row>
        <row r="484">
          <cell r="A484">
            <v>37383</v>
          </cell>
          <cell r="B484">
            <v>2.57</v>
          </cell>
          <cell r="C484">
            <v>3.58</v>
          </cell>
          <cell r="D484">
            <v>4.2000000000000003E-2</v>
          </cell>
          <cell r="E484">
            <v>4.6199999999999998E-2</v>
          </cell>
          <cell r="F484">
            <v>4.9200000000000001E-2</v>
          </cell>
          <cell r="G484">
            <v>5.3099999999999994E-2</v>
          </cell>
        </row>
        <row r="485">
          <cell r="A485">
            <v>37384</v>
          </cell>
          <cell r="B485">
            <v>2.6</v>
          </cell>
          <cell r="C485">
            <v>3.62</v>
          </cell>
          <cell r="D485">
            <v>4.2599999999999999E-2</v>
          </cell>
          <cell r="E485">
            <v>4.6699999999999998E-2</v>
          </cell>
          <cell r="F485">
            <v>4.9699999999999994E-2</v>
          </cell>
          <cell r="G485">
            <v>5.3699999999999998E-2</v>
          </cell>
        </row>
        <row r="486">
          <cell r="A486">
            <v>37385</v>
          </cell>
          <cell r="B486">
            <v>2.68</v>
          </cell>
          <cell r="C486">
            <v>3.72</v>
          </cell>
          <cell r="D486">
            <v>4.3499999999999997E-2</v>
          </cell>
          <cell r="E486">
            <v>4.7599999999999996E-2</v>
          </cell>
          <cell r="F486">
            <v>5.0499999999999996E-2</v>
          </cell>
          <cell r="G486">
            <v>5.45E-2</v>
          </cell>
        </row>
        <row r="487">
          <cell r="A487">
            <v>37386</v>
          </cell>
          <cell r="B487">
            <v>2.64</v>
          </cell>
          <cell r="C487">
            <v>3.67</v>
          </cell>
          <cell r="D487">
            <v>4.2900000000000001E-2</v>
          </cell>
          <cell r="E487">
            <v>4.6900000000000004E-2</v>
          </cell>
          <cell r="F487">
            <v>4.99E-2</v>
          </cell>
          <cell r="G487">
            <v>5.4000000000000006E-2</v>
          </cell>
        </row>
        <row r="488">
          <cell r="A488">
            <v>37389</v>
          </cell>
          <cell r="B488">
            <v>2.61</v>
          </cell>
          <cell r="C488">
            <v>3.63</v>
          </cell>
          <cell r="D488">
            <v>4.2500000000000003E-2</v>
          </cell>
          <cell r="E488">
            <v>4.6600000000000003E-2</v>
          </cell>
          <cell r="F488">
            <v>4.9599999999999998E-2</v>
          </cell>
          <cell r="G488">
            <v>5.3800000000000001E-2</v>
          </cell>
        </row>
        <row r="489">
          <cell r="A489">
            <v>37390</v>
          </cell>
          <cell r="B489">
            <v>2.75</v>
          </cell>
          <cell r="C489">
            <v>3.8</v>
          </cell>
          <cell r="D489">
            <v>4.4199999999999996E-2</v>
          </cell>
          <cell r="E489">
            <v>4.82E-2</v>
          </cell>
          <cell r="F489">
            <v>5.0999999999999997E-2</v>
          </cell>
          <cell r="G489">
            <v>5.5199999999999999E-2</v>
          </cell>
        </row>
        <row r="490">
          <cell r="A490">
            <v>37391</v>
          </cell>
          <cell r="B490">
            <v>2.76</v>
          </cell>
          <cell r="C490">
            <v>3.79</v>
          </cell>
          <cell r="D490">
            <v>4.3799999999999999E-2</v>
          </cell>
          <cell r="E490">
            <v>4.7800000000000002E-2</v>
          </cell>
          <cell r="F490">
            <v>5.0700000000000002E-2</v>
          </cell>
          <cell r="G490">
            <v>5.4699999999999999E-2</v>
          </cell>
        </row>
        <row r="491">
          <cell r="A491">
            <v>37392</v>
          </cell>
          <cell r="B491">
            <v>2.69</v>
          </cell>
          <cell r="C491">
            <v>3.71</v>
          </cell>
          <cell r="D491">
            <v>4.3099999999999999E-2</v>
          </cell>
          <cell r="E491">
            <v>4.7100000000000003E-2</v>
          </cell>
          <cell r="F491">
            <v>0.05</v>
          </cell>
          <cell r="G491">
            <v>5.4000000000000006E-2</v>
          </cell>
        </row>
        <row r="492">
          <cell r="A492">
            <v>37393</v>
          </cell>
          <cell r="B492">
            <v>2.73</v>
          </cell>
          <cell r="C492">
            <v>3.76</v>
          </cell>
          <cell r="D492">
            <v>4.3499999999999997E-2</v>
          </cell>
          <cell r="E492">
            <v>4.7400000000000005E-2</v>
          </cell>
          <cell r="F492">
            <v>5.0199999999999995E-2</v>
          </cell>
          <cell r="G492">
            <v>5.4199999999999998E-2</v>
          </cell>
        </row>
        <row r="493">
          <cell r="A493">
            <v>37396</v>
          </cell>
          <cell r="B493">
            <v>2.7</v>
          </cell>
          <cell r="C493">
            <v>3.71</v>
          </cell>
          <cell r="D493">
            <v>4.2900000000000001E-2</v>
          </cell>
          <cell r="E493">
            <v>4.6799999999999994E-2</v>
          </cell>
          <cell r="F493">
            <v>4.9599999999999998E-2</v>
          </cell>
          <cell r="G493">
            <v>5.3600000000000002E-2</v>
          </cell>
        </row>
        <row r="494">
          <cell r="A494">
            <v>37397</v>
          </cell>
          <cell r="B494">
            <v>2.66</v>
          </cell>
          <cell r="C494">
            <v>3.65</v>
          </cell>
          <cell r="D494">
            <v>4.2199999999999994E-2</v>
          </cell>
          <cell r="E494">
            <v>4.6100000000000002E-2</v>
          </cell>
          <cell r="F494">
            <v>4.9000000000000002E-2</v>
          </cell>
          <cell r="G494">
            <v>5.2999999999999999E-2</v>
          </cell>
        </row>
        <row r="495">
          <cell r="A495">
            <v>37398</v>
          </cell>
          <cell r="B495">
            <v>2.62</v>
          </cell>
          <cell r="C495">
            <v>3.59</v>
          </cell>
          <cell r="D495">
            <v>4.1700000000000001E-2</v>
          </cell>
          <cell r="E495">
            <v>4.5499999999999999E-2</v>
          </cell>
          <cell r="F495">
            <v>4.8399999999999999E-2</v>
          </cell>
          <cell r="G495">
            <v>5.2499999999999998E-2</v>
          </cell>
        </row>
        <row r="496">
          <cell r="A496">
            <v>37399</v>
          </cell>
          <cell r="B496">
            <v>2.66</v>
          </cell>
          <cell r="C496">
            <v>3.63</v>
          </cell>
          <cell r="D496">
            <v>4.2000000000000003E-2</v>
          </cell>
          <cell r="E496">
            <v>4.58E-2</v>
          </cell>
          <cell r="F496">
            <v>4.8600000000000004E-2</v>
          </cell>
          <cell r="G496">
            <v>5.2600000000000001E-2</v>
          </cell>
        </row>
        <row r="497">
          <cell r="A497">
            <v>37400</v>
          </cell>
          <cell r="B497">
            <v>2.67</v>
          </cell>
          <cell r="C497">
            <v>3.64</v>
          </cell>
          <cell r="D497">
            <v>4.2199999999999994E-2</v>
          </cell>
          <cell r="E497">
            <v>4.5899999999999996E-2</v>
          </cell>
          <cell r="F497">
            <v>4.8799999999999996E-2</v>
          </cell>
          <cell r="G497">
            <v>5.28E-2</v>
          </cell>
        </row>
        <row r="498">
          <cell r="A498">
            <v>37403</v>
          </cell>
          <cell r="B498">
            <v>0</v>
          </cell>
          <cell r="C498">
            <v>0</v>
          </cell>
          <cell r="D498">
            <v>0</v>
          </cell>
          <cell r="E498">
            <v>0</v>
          </cell>
          <cell r="F498">
            <v>0</v>
          </cell>
          <cell r="G498">
            <v>0</v>
          </cell>
        </row>
        <row r="499">
          <cell r="A499">
            <v>37404</v>
          </cell>
          <cell r="B499">
            <v>2.69</v>
          </cell>
          <cell r="C499">
            <v>3.66</v>
          </cell>
          <cell r="D499">
            <v>4.24E-2</v>
          </cell>
          <cell r="E499">
            <v>4.6100000000000002E-2</v>
          </cell>
          <cell r="F499">
            <v>4.8899999999999999E-2</v>
          </cell>
          <cell r="G499">
            <v>5.2900000000000003E-2</v>
          </cell>
        </row>
        <row r="500">
          <cell r="A500">
            <v>37405</v>
          </cell>
          <cell r="B500">
            <v>2.65</v>
          </cell>
          <cell r="C500">
            <v>3.62</v>
          </cell>
          <cell r="D500">
            <v>4.2000000000000003E-2</v>
          </cell>
          <cell r="E500">
            <v>4.5700000000000005E-2</v>
          </cell>
          <cell r="F500">
            <v>4.8399999999999999E-2</v>
          </cell>
          <cell r="G500">
            <v>5.2400000000000002E-2</v>
          </cell>
        </row>
        <row r="501">
          <cell r="A501">
            <v>37406</v>
          </cell>
          <cell r="B501">
            <v>2.63</v>
          </cell>
          <cell r="C501">
            <v>3.59</v>
          </cell>
          <cell r="D501">
            <v>4.1500000000000002E-2</v>
          </cell>
          <cell r="E501">
            <v>4.53E-2</v>
          </cell>
          <cell r="F501">
            <v>4.8000000000000001E-2</v>
          </cell>
          <cell r="G501">
            <v>5.2000000000000005E-2</v>
          </cell>
        </row>
        <row r="502">
          <cell r="A502">
            <v>37407</v>
          </cell>
          <cell r="B502">
            <v>2.65</v>
          </cell>
          <cell r="C502">
            <v>3.59</v>
          </cell>
          <cell r="D502">
            <v>4.1599999999999998E-2</v>
          </cell>
          <cell r="E502">
            <v>4.5400000000000003E-2</v>
          </cell>
          <cell r="F502">
            <v>4.82E-2</v>
          </cell>
          <cell r="G502">
            <v>5.2199999999999996E-2</v>
          </cell>
        </row>
        <row r="503">
          <cell r="A503">
            <v>37410</v>
          </cell>
          <cell r="B503">
            <v>2.65</v>
          </cell>
          <cell r="C503">
            <v>3.6</v>
          </cell>
          <cell r="D503">
            <v>4.1599999999999998E-2</v>
          </cell>
          <cell r="E503">
            <v>4.5400000000000003E-2</v>
          </cell>
          <cell r="F503">
            <v>4.8300000000000003E-2</v>
          </cell>
          <cell r="G503">
            <v>5.2300000000000006E-2</v>
          </cell>
        </row>
        <row r="504">
          <cell r="A504">
            <v>37411</v>
          </cell>
          <cell r="B504">
            <v>2.58</v>
          </cell>
          <cell r="C504">
            <v>3.5</v>
          </cell>
          <cell r="D504">
            <v>4.0599999999999997E-2</v>
          </cell>
          <cell r="E504">
            <v>4.4500000000000005E-2</v>
          </cell>
          <cell r="F504">
            <v>4.7300000000000002E-2</v>
          </cell>
          <cell r="G504">
            <v>5.1299999999999998E-2</v>
          </cell>
        </row>
        <row r="505">
          <cell r="A505">
            <v>37412</v>
          </cell>
          <cell r="B505">
            <v>2.6</v>
          </cell>
          <cell r="C505">
            <v>3.54</v>
          </cell>
          <cell r="D505">
            <v>4.1100000000000005E-2</v>
          </cell>
          <cell r="E505">
            <v>4.4999999999999998E-2</v>
          </cell>
          <cell r="F505">
            <v>4.7800000000000002E-2</v>
          </cell>
          <cell r="G505">
            <v>5.1900000000000002E-2</v>
          </cell>
        </row>
        <row r="506">
          <cell r="A506">
            <v>37413</v>
          </cell>
          <cell r="B506">
            <v>2.61</v>
          </cell>
          <cell r="C506">
            <v>3.55</v>
          </cell>
          <cell r="D506">
            <v>4.1100000000000005E-2</v>
          </cell>
          <cell r="E506">
            <v>4.4900000000000002E-2</v>
          </cell>
          <cell r="F506">
            <v>4.7800000000000002E-2</v>
          </cell>
          <cell r="G506">
            <v>5.1900000000000002E-2</v>
          </cell>
        </row>
        <row r="507">
          <cell r="A507">
            <v>37414</v>
          </cell>
          <cell r="B507">
            <v>2.57</v>
          </cell>
          <cell r="C507">
            <v>3.52</v>
          </cell>
          <cell r="D507">
            <v>4.0999999999999995E-2</v>
          </cell>
          <cell r="E507">
            <v>4.4800000000000006E-2</v>
          </cell>
          <cell r="F507">
            <v>4.7699999999999992E-2</v>
          </cell>
          <cell r="G507">
            <v>5.1799999999999999E-2</v>
          </cell>
        </row>
        <row r="508">
          <cell r="A508">
            <v>37417</v>
          </cell>
          <cell r="B508">
            <v>2.59</v>
          </cell>
          <cell r="C508">
            <v>3.57</v>
          </cell>
          <cell r="D508">
            <v>4.1399999999999999E-2</v>
          </cell>
          <cell r="E508">
            <v>4.53E-2</v>
          </cell>
          <cell r="F508">
            <v>4.82E-2</v>
          </cell>
          <cell r="G508">
            <v>5.2300000000000006E-2</v>
          </cell>
        </row>
        <row r="509">
          <cell r="A509">
            <v>37418</v>
          </cell>
          <cell r="B509">
            <v>2.58</v>
          </cell>
          <cell r="C509">
            <v>3.57</v>
          </cell>
          <cell r="D509">
            <v>4.1399999999999999E-2</v>
          </cell>
          <cell r="E509">
            <v>4.5199999999999997E-2</v>
          </cell>
          <cell r="F509">
            <v>4.8099999999999997E-2</v>
          </cell>
          <cell r="G509">
            <v>5.2199999999999996E-2</v>
          </cell>
        </row>
        <row r="510">
          <cell r="A510">
            <v>37419</v>
          </cell>
          <cell r="B510">
            <v>2.52</v>
          </cell>
          <cell r="C510">
            <v>3.47</v>
          </cell>
          <cell r="D510">
            <v>4.0500000000000001E-2</v>
          </cell>
          <cell r="E510">
            <v>4.4400000000000002E-2</v>
          </cell>
          <cell r="F510">
            <v>4.7300000000000002E-2</v>
          </cell>
          <cell r="G510">
            <v>5.1399999999999994E-2</v>
          </cell>
        </row>
        <row r="511">
          <cell r="A511">
            <v>37420</v>
          </cell>
          <cell r="B511">
            <v>2.46</v>
          </cell>
          <cell r="C511">
            <v>3.42</v>
          </cell>
          <cell r="D511">
            <v>3.9900000000000005E-2</v>
          </cell>
          <cell r="E511">
            <v>4.3700000000000003E-2</v>
          </cell>
          <cell r="F511">
            <v>4.6500000000000007E-2</v>
          </cell>
          <cell r="G511">
            <v>5.0599999999999999E-2</v>
          </cell>
        </row>
        <row r="512">
          <cell r="A512">
            <v>37421</v>
          </cell>
          <cell r="B512">
            <v>2.4</v>
          </cell>
          <cell r="C512">
            <v>3.33</v>
          </cell>
          <cell r="D512">
            <v>3.9100000000000003E-2</v>
          </cell>
          <cell r="E512">
            <v>4.2900000000000001E-2</v>
          </cell>
          <cell r="F512">
            <v>4.5700000000000005E-2</v>
          </cell>
          <cell r="G512">
            <v>4.9800000000000004E-2</v>
          </cell>
        </row>
        <row r="513">
          <cell r="A513">
            <v>37424</v>
          </cell>
          <cell r="B513">
            <v>2.44</v>
          </cell>
          <cell r="C513">
            <v>3.38</v>
          </cell>
          <cell r="D513">
            <v>3.9599999999999996E-2</v>
          </cell>
          <cell r="E513">
            <v>4.3499999999999997E-2</v>
          </cell>
          <cell r="F513">
            <v>4.6399999999999997E-2</v>
          </cell>
          <cell r="G513">
            <v>5.04E-2</v>
          </cell>
        </row>
        <row r="514">
          <cell r="A514">
            <v>37425</v>
          </cell>
          <cell r="B514">
            <v>2.41</v>
          </cell>
          <cell r="C514">
            <v>3.34</v>
          </cell>
          <cell r="D514">
            <v>3.9300000000000002E-2</v>
          </cell>
          <cell r="E514">
            <v>4.3200000000000002E-2</v>
          </cell>
          <cell r="F514">
            <v>4.6199999999999998E-2</v>
          </cell>
          <cell r="G514">
            <v>5.0300000000000004E-2</v>
          </cell>
        </row>
        <row r="515">
          <cell r="A515">
            <v>37426</v>
          </cell>
          <cell r="B515">
            <v>2.36</v>
          </cell>
          <cell r="C515">
            <v>3.26</v>
          </cell>
          <cell r="D515">
            <v>3.8399999999999997E-2</v>
          </cell>
          <cell r="E515">
            <v>4.24E-2</v>
          </cell>
          <cell r="F515">
            <v>4.53E-2</v>
          </cell>
          <cell r="G515">
            <v>4.9500000000000002E-2</v>
          </cell>
        </row>
        <row r="516">
          <cell r="A516">
            <v>37427</v>
          </cell>
          <cell r="B516">
            <v>2.34</v>
          </cell>
          <cell r="C516">
            <v>3.23</v>
          </cell>
          <cell r="D516">
            <v>3.8100000000000002E-2</v>
          </cell>
          <cell r="E516">
            <v>4.2000000000000003E-2</v>
          </cell>
          <cell r="F516">
            <v>4.4800000000000006E-2</v>
          </cell>
          <cell r="G516">
            <v>4.9000000000000002E-2</v>
          </cell>
        </row>
        <row r="517">
          <cell r="A517">
            <v>37428</v>
          </cell>
          <cell r="B517">
            <v>2.39</v>
          </cell>
          <cell r="C517">
            <v>3.3</v>
          </cell>
          <cell r="D517">
            <v>3.8900000000000004E-2</v>
          </cell>
          <cell r="E517">
            <v>4.2699999999999995E-2</v>
          </cell>
          <cell r="F517">
            <v>4.5499999999999999E-2</v>
          </cell>
          <cell r="G517">
            <v>4.9500000000000002E-2</v>
          </cell>
        </row>
        <row r="518">
          <cell r="A518">
            <v>37431</v>
          </cell>
          <cell r="B518">
            <v>2.33</v>
          </cell>
          <cell r="C518">
            <v>3.24</v>
          </cell>
          <cell r="D518">
            <v>3.8300000000000001E-2</v>
          </cell>
          <cell r="E518">
            <v>4.2199999999999994E-2</v>
          </cell>
          <cell r="F518">
            <v>4.4999999999999998E-2</v>
          </cell>
          <cell r="G518">
            <v>4.9100000000000005E-2</v>
          </cell>
        </row>
        <row r="519">
          <cell r="A519">
            <v>37432</v>
          </cell>
          <cell r="B519">
            <v>2.36</v>
          </cell>
          <cell r="C519">
            <v>3.32</v>
          </cell>
          <cell r="D519">
            <v>3.9300000000000002E-2</v>
          </cell>
          <cell r="E519">
            <v>4.3299999999999998E-2</v>
          </cell>
          <cell r="F519">
            <v>4.6300000000000001E-2</v>
          </cell>
          <cell r="G519">
            <v>5.0300000000000004E-2</v>
          </cell>
        </row>
        <row r="520">
          <cell r="A520">
            <v>37433</v>
          </cell>
          <cell r="B520">
            <v>2.21</v>
          </cell>
          <cell r="C520">
            <v>3.11</v>
          </cell>
          <cell r="D520">
            <v>3.73E-2</v>
          </cell>
          <cell r="E520">
            <v>4.1500000000000002E-2</v>
          </cell>
          <cell r="F520">
            <v>4.4500000000000005E-2</v>
          </cell>
          <cell r="G520">
            <v>4.8499999999999995E-2</v>
          </cell>
        </row>
        <row r="521">
          <cell r="A521">
            <v>37434</v>
          </cell>
          <cell r="B521">
            <v>2.2799999999999998</v>
          </cell>
          <cell r="C521">
            <v>3.2</v>
          </cell>
          <cell r="D521">
            <v>3.8199999999999998E-2</v>
          </cell>
          <cell r="E521">
            <v>4.2300000000000004E-2</v>
          </cell>
          <cell r="F521">
            <v>4.5199999999999997E-2</v>
          </cell>
          <cell r="G521">
            <v>4.9200000000000001E-2</v>
          </cell>
        </row>
        <row r="522">
          <cell r="A522">
            <v>37435</v>
          </cell>
          <cell r="B522">
            <v>2.3199999999999998</v>
          </cell>
          <cell r="C522">
            <v>3.29</v>
          </cell>
          <cell r="D522">
            <v>3.9300000000000002E-2</v>
          </cell>
          <cell r="E522">
            <v>4.3299999999999998E-2</v>
          </cell>
          <cell r="F522">
            <v>4.6199999999999998E-2</v>
          </cell>
          <cell r="G522">
            <v>5.0199999999999995E-2</v>
          </cell>
        </row>
        <row r="523">
          <cell r="A523">
            <v>37438</v>
          </cell>
          <cell r="B523">
            <v>2.31</v>
          </cell>
          <cell r="C523">
            <v>3.27</v>
          </cell>
          <cell r="D523">
            <v>3.9E-2</v>
          </cell>
          <cell r="E523">
            <v>4.2999999999999997E-2</v>
          </cell>
          <cell r="F523">
            <v>4.5899999999999996E-2</v>
          </cell>
          <cell r="G523">
            <v>5.0099999999999999E-2</v>
          </cell>
        </row>
        <row r="524">
          <cell r="A524">
            <v>37439</v>
          </cell>
          <cell r="B524">
            <v>2.2599999999999998</v>
          </cell>
          <cell r="C524">
            <v>3.16</v>
          </cell>
          <cell r="D524">
            <v>3.78E-2</v>
          </cell>
          <cell r="E524">
            <v>4.1900000000000007E-2</v>
          </cell>
          <cell r="F524">
            <v>4.4900000000000002E-2</v>
          </cell>
          <cell r="G524">
            <v>4.9100000000000005E-2</v>
          </cell>
        </row>
        <row r="525">
          <cell r="A525">
            <v>37440</v>
          </cell>
          <cell r="B525">
            <v>2.2400000000000002</v>
          </cell>
          <cell r="C525">
            <v>3.11</v>
          </cell>
          <cell r="D525">
            <v>3.73E-2</v>
          </cell>
          <cell r="E525">
            <v>4.1399999999999999E-2</v>
          </cell>
          <cell r="F525">
            <v>4.4400000000000002E-2</v>
          </cell>
          <cell r="G525">
            <v>4.87E-2</v>
          </cell>
        </row>
        <row r="526">
          <cell r="A526">
            <v>37441</v>
          </cell>
          <cell r="B526">
            <v>0</v>
          </cell>
          <cell r="C526">
            <v>0</v>
          </cell>
          <cell r="D526">
            <v>0</v>
          </cell>
          <cell r="E526">
            <v>0</v>
          </cell>
          <cell r="F526">
            <v>0</v>
          </cell>
          <cell r="G526">
            <v>0</v>
          </cell>
        </row>
        <row r="527">
          <cell r="A527">
            <v>37442</v>
          </cell>
          <cell r="B527">
            <v>2.3199999999999998</v>
          </cell>
          <cell r="C527">
            <v>3.24</v>
          </cell>
          <cell r="D527">
            <v>3.85E-2</v>
          </cell>
          <cell r="E527">
            <v>4.2599999999999999E-2</v>
          </cell>
          <cell r="F527">
            <v>4.5700000000000005E-2</v>
          </cell>
          <cell r="G527">
            <v>4.99E-2</v>
          </cell>
        </row>
        <row r="528">
          <cell r="A528">
            <v>37445</v>
          </cell>
          <cell r="B528">
            <v>2.2999999999999998</v>
          </cell>
          <cell r="C528">
            <v>3.22</v>
          </cell>
          <cell r="D528">
            <v>3.8300000000000001E-2</v>
          </cell>
          <cell r="E528">
            <v>4.2500000000000003E-2</v>
          </cell>
          <cell r="F528">
            <v>4.5599999999999995E-2</v>
          </cell>
          <cell r="G528">
            <v>4.99E-2</v>
          </cell>
        </row>
        <row r="529">
          <cell r="A529">
            <v>37446</v>
          </cell>
          <cell r="B529">
            <v>2.27</v>
          </cell>
          <cell r="C529">
            <v>3.17</v>
          </cell>
          <cell r="D529">
            <v>3.7900000000000003E-2</v>
          </cell>
          <cell r="E529">
            <v>4.2000000000000003E-2</v>
          </cell>
          <cell r="F529">
            <v>4.5199999999999997E-2</v>
          </cell>
          <cell r="G529">
            <v>4.9599999999999998E-2</v>
          </cell>
        </row>
        <row r="530">
          <cell r="A530">
            <v>37447</v>
          </cell>
          <cell r="B530">
            <v>2.2200000000000002</v>
          </cell>
          <cell r="C530">
            <v>3.06</v>
          </cell>
          <cell r="D530">
            <v>3.6699999999999997E-2</v>
          </cell>
          <cell r="E530">
            <v>4.0899999999999999E-2</v>
          </cell>
          <cell r="F530">
            <v>4.41E-2</v>
          </cell>
          <cell r="G530">
            <v>4.8499999999999995E-2</v>
          </cell>
        </row>
        <row r="531">
          <cell r="A531">
            <v>37448</v>
          </cell>
          <cell r="B531">
            <v>2.16</v>
          </cell>
          <cell r="C531">
            <v>2.93</v>
          </cell>
          <cell r="D531">
            <v>3.5299999999999998E-2</v>
          </cell>
          <cell r="E531">
            <v>3.95E-2</v>
          </cell>
          <cell r="F531">
            <v>4.2699999999999995E-2</v>
          </cell>
          <cell r="G531">
            <v>4.7100000000000003E-2</v>
          </cell>
        </row>
        <row r="532">
          <cell r="A532">
            <v>37449</v>
          </cell>
          <cell r="B532">
            <v>2.15</v>
          </cell>
          <cell r="C532">
            <v>2.95</v>
          </cell>
          <cell r="D532">
            <v>3.56E-2</v>
          </cell>
          <cell r="E532">
            <v>3.9900000000000005E-2</v>
          </cell>
          <cell r="F532">
            <v>4.3099999999999999E-2</v>
          </cell>
          <cell r="G532">
            <v>4.7500000000000001E-2</v>
          </cell>
        </row>
        <row r="533">
          <cell r="A533">
            <v>37452</v>
          </cell>
          <cell r="B533">
            <v>2.1</v>
          </cell>
          <cell r="C533">
            <v>2.87</v>
          </cell>
          <cell r="D533">
            <v>3.4799999999999998E-2</v>
          </cell>
          <cell r="E533">
            <v>3.9100000000000003E-2</v>
          </cell>
          <cell r="F533">
            <v>4.24E-2</v>
          </cell>
          <cell r="G533">
            <v>4.6799999999999994E-2</v>
          </cell>
        </row>
        <row r="534">
          <cell r="A534">
            <v>37453</v>
          </cell>
          <cell r="B534">
            <v>2.15</v>
          </cell>
          <cell r="C534">
            <v>2.96</v>
          </cell>
          <cell r="D534">
            <v>3.5900000000000001E-2</v>
          </cell>
          <cell r="E534">
            <v>4.0300000000000002E-2</v>
          </cell>
          <cell r="F534">
            <v>4.36E-2</v>
          </cell>
          <cell r="G534">
            <v>4.8099999999999997E-2</v>
          </cell>
        </row>
        <row r="535">
          <cell r="A535">
            <v>37454</v>
          </cell>
          <cell r="B535">
            <v>2.19</v>
          </cell>
          <cell r="C535">
            <v>3.02</v>
          </cell>
          <cell r="D535">
            <v>3.6499999999999998E-2</v>
          </cell>
          <cell r="E535">
            <v>4.0800000000000003E-2</v>
          </cell>
          <cell r="F535">
            <v>4.41E-2</v>
          </cell>
          <cell r="G535">
            <v>4.8499999999999995E-2</v>
          </cell>
        </row>
        <row r="536">
          <cell r="A536">
            <v>37455</v>
          </cell>
          <cell r="B536">
            <v>2.17</v>
          </cell>
          <cell r="C536">
            <v>2.97</v>
          </cell>
          <cell r="D536">
            <v>3.5900000000000001E-2</v>
          </cell>
          <cell r="E536">
            <v>4.0199999999999993E-2</v>
          </cell>
          <cell r="F536">
            <v>4.3499999999999997E-2</v>
          </cell>
          <cell r="G536">
            <v>4.8000000000000001E-2</v>
          </cell>
        </row>
        <row r="537">
          <cell r="A537">
            <v>37456</v>
          </cell>
          <cell r="B537">
            <v>2.12</v>
          </cell>
          <cell r="C537">
            <v>2.88</v>
          </cell>
          <cell r="D537">
            <v>3.5000000000000003E-2</v>
          </cell>
          <cell r="E537">
            <v>3.9199999999999999E-2</v>
          </cell>
          <cell r="F537">
            <v>4.2500000000000003E-2</v>
          </cell>
          <cell r="G537">
            <v>4.7E-2</v>
          </cell>
        </row>
        <row r="538">
          <cell r="A538">
            <v>37459</v>
          </cell>
          <cell r="B538">
            <v>2.09</v>
          </cell>
          <cell r="C538">
            <v>2.84</v>
          </cell>
          <cell r="D538">
            <v>3.44E-2</v>
          </cell>
          <cell r="E538">
            <v>3.8599999999999995E-2</v>
          </cell>
          <cell r="F538">
            <v>4.1799999999999997E-2</v>
          </cell>
          <cell r="G538">
            <v>4.6399999999999997E-2</v>
          </cell>
        </row>
        <row r="539">
          <cell r="A539">
            <v>37460</v>
          </cell>
          <cell r="B539">
            <v>2.0699999999999998</v>
          </cell>
          <cell r="C539">
            <v>2.81</v>
          </cell>
          <cell r="D539">
            <v>3.4000000000000002E-2</v>
          </cell>
          <cell r="E539">
            <v>3.8199999999999998E-2</v>
          </cell>
          <cell r="F539">
            <v>4.1399999999999999E-2</v>
          </cell>
          <cell r="G539">
            <v>4.5999999999999999E-2</v>
          </cell>
        </row>
        <row r="540">
          <cell r="A540">
            <v>37461</v>
          </cell>
          <cell r="B540">
            <v>1.96</v>
          </cell>
          <cell r="C540">
            <v>2.65</v>
          </cell>
          <cell r="D540">
            <v>3.2500000000000001E-2</v>
          </cell>
          <cell r="E540">
            <v>3.6799999999999999E-2</v>
          </cell>
          <cell r="F540">
            <v>0.04</v>
          </cell>
          <cell r="G540">
            <v>4.4699999999999997E-2</v>
          </cell>
        </row>
        <row r="541">
          <cell r="A541">
            <v>37462</v>
          </cell>
          <cell r="B541">
            <v>2.02</v>
          </cell>
          <cell r="C541">
            <v>2.74</v>
          </cell>
          <cell r="D541">
            <v>3.3300000000000003E-2</v>
          </cell>
          <cell r="E541">
            <v>3.7699999999999997E-2</v>
          </cell>
          <cell r="F541">
            <v>4.0999999999999995E-2</v>
          </cell>
          <cell r="G541">
            <v>4.58E-2</v>
          </cell>
        </row>
        <row r="542">
          <cell r="A542">
            <v>37463</v>
          </cell>
          <cell r="B542">
            <v>1.98</v>
          </cell>
          <cell r="C542">
            <v>2.67</v>
          </cell>
          <cell r="D542">
            <v>3.2899999999999999E-2</v>
          </cell>
          <cell r="E542">
            <v>3.7400000000000003E-2</v>
          </cell>
          <cell r="F542">
            <v>4.07E-2</v>
          </cell>
          <cell r="G542">
            <v>4.5700000000000005E-2</v>
          </cell>
        </row>
        <row r="543">
          <cell r="A543">
            <v>37466</v>
          </cell>
          <cell r="B543">
            <v>2.0299999999999998</v>
          </cell>
          <cell r="C543">
            <v>2.75</v>
          </cell>
          <cell r="D543">
            <v>3.3599999999999998E-2</v>
          </cell>
          <cell r="E543">
            <v>3.8100000000000002E-2</v>
          </cell>
          <cell r="F543">
            <v>4.1500000000000002E-2</v>
          </cell>
          <cell r="G543">
            <v>4.6500000000000007E-2</v>
          </cell>
        </row>
        <row r="544">
          <cell r="A544">
            <v>37467</v>
          </cell>
          <cell r="B544">
            <v>2.0699999999999998</v>
          </cell>
          <cell r="C544">
            <v>2.81</v>
          </cell>
          <cell r="D544">
            <v>3.4300000000000004E-2</v>
          </cell>
          <cell r="E544">
            <v>3.8900000000000004E-2</v>
          </cell>
          <cell r="F544">
            <v>4.24E-2</v>
          </cell>
          <cell r="G544">
            <v>4.7300000000000002E-2</v>
          </cell>
        </row>
        <row r="545">
          <cell r="A545">
            <v>37468</v>
          </cell>
          <cell r="B545">
            <v>2.0299999999999998</v>
          </cell>
          <cell r="C545">
            <v>2.73</v>
          </cell>
          <cell r="D545">
            <v>3.3700000000000001E-2</v>
          </cell>
          <cell r="E545">
            <v>3.8300000000000001E-2</v>
          </cell>
          <cell r="F545">
            <v>4.1700000000000001E-2</v>
          </cell>
          <cell r="G545">
            <v>4.6799999999999994E-2</v>
          </cell>
        </row>
        <row r="546">
          <cell r="A546">
            <v>37469</v>
          </cell>
          <cell r="B546">
            <v>1.93</v>
          </cell>
          <cell r="C546">
            <v>2.58</v>
          </cell>
          <cell r="D546">
            <v>3.2199999999999999E-2</v>
          </cell>
          <cell r="E546">
            <v>3.6900000000000002E-2</v>
          </cell>
          <cell r="F546">
            <v>4.0399999999999998E-2</v>
          </cell>
          <cell r="G546">
            <v>4.5599999999999995E-2</v>
          </cell>
        </row>
        <row r="547">
          <cell r="A547">
            <v>37470</v>
          </cell>
          <cell r="B547">
            <v>1.9</v>
          </cell>
          <cell r="C547">
            <v>2.54</v>
          </cell>
          <cell r="D547">
            <v>3.1699999999999999E-2</v>
          </cell>
          <cell r="E547">
            <v>3.6400000000000002E-2</v>
          </cell>
          <cell r="F547">
            <v>0.04</v>
          </cell>
          <cell r="G547">
            <v>4.5199999999999997E-2</v>
          </cell>
        </row>
        <row r="548">
          <cell r="A548">
            <v>37473</v>
          </cell>
          <cell r="B548">
            <v>1.81</v>
          </cell>
          <cell r="C548">
            <v>2.4</v>
          </cell>
          <cell r="D548">
            <v>3.0299999999999997E-2</v>
          </cell>
          <cell r="E548">
            <v>3.5099999999999999E-2</v>
          </cell>
          <cell r="F548">
            <v>3.8699999999999998E-2</v>
          </cell>
          <cell r="G548">
            <v>4.41E-2</v>
          </cell>
        </row>
        <row r="549">
          <cell r="A549">
            <v>37474</v>
          </cell>
          <cell r="B549">
            <v>1.84</v>
          </cell>
          <cell r="C549">
            <v>2.46</v>
          </cell>
          <cell r="D549">
            <v>3.0899999999999997E-2</v>
          </cell>
          <cell r="E549">
            <v>3.5799999999999998E-2</v>
          </cell>
          <cell r="F549">
            <v>3.95E-2</v>
          </cell>
          <cell r="G549">
            <v>4.4800000000000006E-2</v>
          </cell>
        </row>
        <row r="550">
          <cell r="A550">
            <v>37475</v>
          </cell>
          <cell r="B550">
            <v>1.77</v>
          </cell>
          <cell r="C550">
            <v>2.4</v>
          </cell>
          <cell r="D550">
            <v>3.04E-2</v>
          </cell>
          <cell r="E550">
            <v>3.5200000000000002E-2</v>
          </cell>
          <cell r="F550">
            <v>3.8800000000000001E-2</v>
          </cell>
          <cell r="G550">
            <v>4.4299999999999999E-2</v>
          </cell>
        </row>
        <row r="551">
          <cell r="A551">
            <v>37476</v>
          </cell>
          <cell r="B551">
            <v>1.8</v>
          </cell>
          <cell r="C551">
            <v>2.44</v>
          </cell>
          <cell r="D551">
            <v>3.0600000000000002E-2</v>
          </cell>
          <cell r="E551">
            <v>3.5299999999999998E-2</v>
          </cell>
          <cell r="F551">
            <v>3.9E-2</v>
          </cell>
          <cell r="G551">
            <v>4.4400000000000002E-2</v>
          </cell>
        </row>
        <row r="552">
          <cell r="A552">
            <v>37477</v>
          </cell>
          <cell r="B552">
            <v>1.85</v>
          </cell>
          <cell r="C552">
            <v>2.4900000000000002</v>
          </cell>
          <cell r="D552">
            <v>3.0800000000000001E-2</v>
          </cell>
          <cell r="E552">
            <v>3.5299999999999998E-2</v>
          </cell>
          <cell r="F552">
            <v>3.8800000000000001E-2</v>
          </cell>
          <cell r="G552">
            <v>4.41E-2</v>
          </cell>
        </row>
        <row r="553">
          <cell r="A553">
            <v>37480</v>
          </cell>
          <cell r="B553">
            <v>1.86</v>
          </cell>
          <cell r="C553">
            <v>2.5</v>
          </cell>
          <cell r="D553">
            <v>3.0699999999999998E-2</v>
          </cell>
          <cell r="E553">
            <v>3.49E-2</v>
          </cell>
          <cell r="F553">
            <v>3.8300000000000001E-2</v>
          </cell>
          <cell r="G553">
            <v>4.3299999999999998E-2</v>
          </cell>
        </row>
        <row r="554">
          <cell r="A554">
            <v>37481</v>
          </cell>
          <cell r="B554">
            <v>1.85</v>
          </cell>
          <cell r="C554">
            <v>2.4700000000000002</v>
          </cell>
          <cell r="D554">
            <v>3.0299999999999997E-2</v>
          </cell>
          <cell r="E554">
            <v>3.4599999999999999E-2</v>
          </cell>
          <cell r="F554">
            <v>3.7900000000000003E-2</v>
          </cell>
          <cell r="G554">
            <v>4.2999999999999997E-2</v>
          </cell>
        </row>
        <row r="555">
          <cell r="A555">
            <v>37482</v>
          </cell>
          <cell r="B555">
            <v>1.77</v>
          </cell>
          <cell r="C555">
            <v>2.35</v>
          </cell>
          <cell r="D555">
            <v>2.8900000000000002E-2</v>
          </cell>
          <cell r="E555">
            <v>3.3099999999999997E-2</v>
          </cell>
          <cell r="F555">
            <v>3.6400000000000002E-2</v>
          </cell>
          <cell r="G555">
            <v>4.1299999999999996E-2</v>
          </cell>
        </row>
        <row r="556">
          <cell r="A556">
            <v>37483</v>
          </cell>
          <cell r="B556">
            <v>1.96</v>
          </cell>
          <cell r="C556">
            <v>2.6</v>
          </cell>
          <cell r="D556">
            <v>3.15E-2</v>
          </cell>
          <cell r="E556">
            <v>3.5699999999999996E-2</v>
          </cell>
          <cell r="F556">
            <v>3.9100000000000003E-2</v>
          </cell>
          <cell r="G556">
            <v>4.3700000000000003E-2</v>
          </cell>
        </row>
        <row r="557">
          <cell r="A557">
            <v>37484</v>
          </cell>
          <cell r="B557">
            <v>1.95</v>
          </cell>
          <cell r="C557">
            <v>2.61</v>
          </cell>
          <cell r="D557">
            <v>3.1800000000000002E-2</v>
          </cell>
          <cell r="E557">
            <v>3.61E-2</v>
          </cell>
          <cell r="F557">
            <v>3.95E-2</v>
          </cell>
          <cell r="G557">
            <v>4.4199999999999996E-2</v>
          </cell>
        </row>
        <row r="558">
          <cell r="A558">
            <v>37487</v>
          </cell>
          <cell r="B558">
            <v>1.96</v>
          </cell>
          <cell r="C558">
            <v>2.64</v>
          </cell>
          <cell r="D558">
            <v>3.2099999999999997E-2</v>
          </cell>
          <cell r="E558">
            <v>3.6400000000000002E-2</v>
          </cell>
          <cell r="F558">
            <v>0.04</v>
          </cell>
          <cell r="G558">
            <v>4.4699999999999997E-2</v>
          </cell>
        </row>
        <row r="559">
          <cell r="A559">
            <v>37488</v>
          </cell>
          <cell r="B559">
            <v>1.9</v>
          </cell>
          <cell r="C559">
            <v>2.54</v>
          </cell>
          <cell r="D559">
            <v>3.1E-2</v>
          </cell>
          <cell r="E559">
            <v>3.5400000000000001E-2</v>
          </cell>
          <cell r="F559">
            <v>3.8900000000000004E-2</v>
          </cell>
          <cell r="G559">
            <v>4.3700000000000003E-2</v>
          </cell>
        </row>
        <row r="560">
          <cell r="A560">
            <v>37489</v>
          </cell>
          <cell r="B560">
            <v>1.9</v>
          </cell>
          <cell r="C560">
            <v>2.52</v>
          </cell>
          <cell r="D560">
            <v>3.0600000000000002E-2</v>
          </cell>
          <cell r="E560">
            <v>3.49E-2</v>
          </cell>
          <cell r="F560">
            <v>3.8300000000000001E-2</v>
          </cell>
          <cell r="G560">
            <v>4.3099999999999999E-2</v>
          </cell>
        </row>
        <row r="561">
          <cell r="A561">
            <v>37490</v>
          </cell>
          <cell r="B561">
            <v>1.95</v>
          </cell>
          <cell r="C561">
            <v>2.5499999999999998</v>
          </cell>
          <cell r="D561">
            <v>3.0899999999999997E-2</v>
          </cell>
          <cell r="E561">
            <v>3.5299999999999998E-2</v>
          </cell>
          <cell r="F561">
            <v>3.8800000000000001E-2</v>
          </cell>
          <cell r="G561">
            <v>4.3700000000000003E-2</v>
          </cell>
        </row>
        <row r="562">
          <cell r="A562">
            <v>37491</v>
          </cell>
          <cell r="B562">
            <v>1.95</v>
          </cell>
          <cell r="C562">
            <v>2.54</v>
          </cell>
          <cell r="D562">
            <v>3.0800000000000001E-2</v>
          </cell>
          <cell r="E562">
            <v>3.5099999999999999E-2</v>
          </cell>
          <cell r="F562">
            <v>3.85E-2</v>
          </cell>
          <cell r="G562">
            <v>4.3499999999999997E-2</v>
          </cell>
        </row>
        <row r="563">
          <cell r="A563">
            <v>37494</v>
          </cell>
          <cell r="B563">
            <v>1.94</v>
          </cell>
          <cell r="C563">
            <v>2.5099999999999998</v>
          </cell>
          <cell r="D563">
            <v>3.0299999999999997E-2</v>
          </cell>
          <cell r="E563">
            <v>3.4599999999999999E-2</v>
          </cell>
          <cell r="F563">
            <v>4.07E-2</v>
          </cell>
          <cell r="G563">
            <v>4.4600000000000001E-2</v>
          </cell>
        </row>
        <row r="564">
          <cell r="A564">
            <v>37495</v>
          </cell>
          <cell r="B564">
            <v>2</v>
          </cell>
          <cell r="C564">
            <v>2.6</v>
          </cell>
          <cell r="D564">
            <v>3.1099999999999999E-2</v>
          </cell>
          <cell r="E564">
            <v>3.5099999999999999E-2</v>
          </cell>
          <cell r="F564">
            <v>3.85E-2</v>
          </cell>
          <cell r="G564">
            <v>4.3400000000000001E-2</v>
          </cell>
        </row>
        <row r="565">
          <cell r="A565">
            <v>37496</v>
          </cell>
          <cell r="B565">
            <v>1.98</v>
          </cell>
          <cell r="C565">
            <v>2.56</v>
          </cell>
          <cell r="D565">
            <v>3.0699999999999998E-2</v>
          </cell>
          <cell r="E565">
            <v>3.49E-2</v>
          </cell>
          <cell r="F565">
            <v>3.8300000000000001E-2</v>
          </cell>
          <cell r="G565">
            <v>4.3200000000000002E-2</v>
          </cell>
        </row>
        <row r="566">
          <cell r="A566">
            <v>37497</v>
          </cell>
          <cell r="B566">
            <v>1.92</v>
          </cell>
          <cell r="C566">
            <v>2.46</v>
          </cell>
          <cell r="D566">
            <v>2.9600000000000001E-2</v>
          </cell>
          <cell r="E566">
            <v>3.3799999999999997E-2</v>
          </cell>
          <cell r="F566">
            <v>3.7400000000000003E-2</v>
          </cell>
          <cell r="G566">
            <v>4.2300000000000004E-2</v>
          </cell>
        </row>
        <row r="567">
          <cell r="A567">
            <v>37498</v>
          </cell>
          <cell r="B567">
            <v>1.96</v>
          </cell>
          <cell r="C567">
            <v>2.5099999999999998</v>
          </cell>
          <cell r="D567">
            <v>0.03</v>
          </cell>
          <cell r="E567">
            <v>3.4099999999999998E-2</v>
          </cell>
          <cell r="F567">
            <v>3.7499999999999999E-2</v>
          </cell>
          <cell r="G567">
            <v>4.2500000000000003E-2</v>
          </cell>
        </row>
        <row r="568">
          <cell r="A568">
            <v>37501</v>
          </cell>
          <cell r="B568">
            <v>0</v>
          </cell>
          <cell r="C568">
            <v>0</v>
          </cell>
          <cell r="D568">
            <v>0</v>
          </cell>
          <cell r="E568">
            <v>0</v>
          </cell>
          <cell r="F568">
            <v>0</v>
          </cell>
          <cell r="G568">
            <v>0</v>
          </cell>
        </row>
        <row r="569">
          <cell r="A569">
            <v>37502</v>
          </cell>
          <cell r="B569">
            <v>1.82</v>
          </cell>
          <cell r="C569">
            <v>2.34</v>
          </cell>
          <cell r="D569">
            <v>2.8199999999999999E-2</v>
          </cell>
          <cell r="E569">
            <v>3.2199999999999999E-2</v>
          </cell>
          <cell r="F569">
            <v>3.56E-2</v>
          </cell>
          <cell r="G569">
            <v>4.0599999999999997E-2</v>
          </cell>
        </row>
        <row r="570">
          <cell r="A570">
            <v>37503</v>
          </cell>
          <cell r="B570">
            <v>1.81</v>
          </cell>
          <cell r="C570">
            <v>2.31</v>
          </cell>
          <cell r="D570">
            <v>2.81E-2</v>
          </cell>
          <cell r="E570">
            <v>3.2000000000000001E-2</v>
          </cell>
          <cell r="F570">
            <v>3.5299999999999998E-2</v>
          </cell>
          <cell r="G570">
            <v>4.0399999999999998E-2</v>
          </cell>
        </row>
        <row r="571">
          <cell r="A571">
            <v>37504</v>
          </cell>
          <cell r="B571">
            <v>1.81</v>
          </cell>
          <cell r="C571">
            <v>2.33</v>
          </cell>
          <cell r="D571">
            <v>2.8300000000000002E-2</v>
          </cell>
          <cell r="E571">
            <v>3.2199999999999999E-2</v>
          </cell>
          <cell r="F571">
            <v>3.5499999999999997E-2</v>
          </cell>
          <cell r="G571">
            <v>4.0500000000000001E-2</v>
          </cell>
        </row>
        <row r="572">
          <cell r="A572">
            <v>37505</v>
          </cell>
          <cell r="B572">
            <v>1.86</v>
          </cell>
          <cell r="C572">
            <v>2.38</v>
          </cell>
          <cell r="D572">
            <v>2.86E-2</v>
          </cell>
          <cell r="E572">
            <v>3.2500000000000001E-2</v>
          </cell>
          <cell r="F572">
            <v>3.56E-2</v>
          </cell>
          <cell r="G572">
            <v>4.07E-2</v>
          </cell>
        </row>
        <row r="573">
          <cell r="A573">
            <v>37508</v>
          </cell>
          <cell r="B573">
            <v>1.89</v>
          </cell>
          <cell r="C573">
            <v>2.41</v>
          </cell>
          <cell r="D573">
            <v>2.9100000000000001E-2</v>
          </cell>
          <cell r="E573">
            <v>3.3000000000000002E-2</v>
          </cell>
          <cell r="F573">
            <v>3.6200000000000003E-2</v>
          </cell>
          <cell r="G573">
            <v>4.1200000000000001E-2</v>
          </cell>
        </row>
        <row r="574">
          <cell r="A574">
            <v>37509</v>
          </cell>
          <cell r="B574">
            <v>1.97</v>
          </cell>
          <cell r="C574">
            <v>2.54</v>
          </cell>
          <cell r="D574">
            <v>3.0200000000000001E-2</v>
          </cell>
          <cell r="E574">
            <v>3.4000000000000002E-2</v>
          </cell>
          <cell r="F574">
            <v>3.7100000000000001E-2</v>
          </cell>
          <cell r="G574">
            <v>4.2000000000000003E-2</v>
          </cell>
        </row>
        <row r="575">
          <cell r="A575">
            <v>37510</v>
          </cell>
          <cell r="B575">
            <v>2.02</v>
          </cell>
          <cell r="C575">
            <v>2.59</v>
          </cell>
          <cell r="D575">
            <v>3.0699999999999998E-2</v>
          </cell>
          <cell r="E575">
            <v>3.44E-2</v>
          </cell>
          <cell r="F575">
            <v>3.7400000000000003E-2</v>
          </cell>
          <cell r="G575">
            <v>4.2300000000000004E-2</v>
          </cell>
        </row>
        <row r="576">
          <cell r="A576">
            <v>37511</v>
          </cell>
          <cell r="B576">
            <v>1.94</v>
          </cell>
          <cell r="C576">
            <v>2.48</v>
          </cell>
          <cell r="D576">
            <v>2.9500000000000002E-2</v>
          </cell>
          <cell r="E576">
            <v>3.32E-2</v>
          </cell>
          <cell r="F576">
            <v>3.61E-2</v>
          </cell>
          <cell r="G576">
            <v>4.0999999999999995E-2</v>
          </cell>
        </row>
        <row r="577">
          <cell r="A577">
            <v>37512</v>
          </cell>
          <cell r="B577">
            <v>1.93</v>
          </cell>
          <cell r="C577">
            <v>2.4500000000000002</v>
          </cell>
          <cell r="D577">
            <v>2.8999999999999998E-2</v>
          </cell>
          <cell r="E577">
            <v>3.2500000000000001E-2</v>
          </cell>
          <cell r="F577">
            <v>3.5499999999999997E-2</v>
          </cell>
          <cell r="G577">
            <v>4.0399999999999998E-2</v>
          </cell>
        </row>
        <row r="578">
          <cell r="A578">
            <v>37515</v>
          </cell>
          <cell r="B578">
            <v>1.93</v>
          </cell>
          <cell r="C578">
            <v>2.4300000000000002</v>
          </cell>
          <cell r="D578">
            <v>2.87E-2</v>
          </cell>
          <cell r="E578">
            <v>3.2199999999999999E-2</v>
          </cell>
          <cell r="F578">
            <v>3.5099999999999999E-2</v>
          </cell>
          <cell r="G578">
            <v>3.9900000000000005E-2</v>
          </cell>
        </row>
        <row r="579">
          <cell r="A579">
            <v>37516</v>
          </cell>
          <cell r="B579">
            <v>1.96</v>
          </cell>
          <cell r="C579">
            <v>2.4700000000000002</v>
          </cell>
          <cell r="D579">
            <v>2.9100000000000001E-2</v>
          </cell>
          <cell r="E579">
            <v>3.2500000000000001E-2</v>
          </cell>
          <cell r="F579">
            <v>3.5400000000000001E-2</v>
          </cell>
          <cell r="G579">
            <v>4.0099999999999997E-2</v>
          </cell>
        </row>
        <row r="580">
          <cell r="A580">
            <v>37517</v>
          </cell>
          <cell r="B580">
            <v>1.9</v>
          </cell>
          <cell r="C580">
            <v>2.39</v>
          </cell>
          <cell r="D580">
            <v>2.8300000000000002E-2</v>
          </cell>
          <cell r="E580">
            <v>3.1699999999999999E-2</v>
          </cell>
          <cell r="F580">
            <v>3.4700000000000002E-2</v>
          </cell>
          <cell r="G580">
            <v>3.9399999999999998E-2</v>
          </cell>
        </row>
        <row r="581">
          <cell r="A581">
            <v>37518</v>
          </cell>
          <cell r="B581">
            <v>1.86</v>
          </cell>
          <cell r="C581">
            <v>2.34</v>
          </cell>
          <cell r="D581">
            <v>2.7699999999999999E-2</v>
          </cell>
          <cell r="E581">
            <v>3.1200000000000002E-2</v>
          </cell>
          <cell r="F581">
            <v>3.4099999999999998E-2</v>
          </cell>
          <cell r="G581">
            <v>3.8900000000000004E-2</v>
          </cell>
        </row>
        <row r="582">
          <cell r="A582">
            <v>37519</v>
          </cell>
          <cell r="B582">
            <v>1.85</v>
          </cell>
          <cell r="C582">
            <v>2.35</v>
          </cell>
          <cell r="D582">
            <v>2.7900000000000001E-2</v>
          </cell>
          <cell r="E582">
            <v>3.1400000000000004E-2</v>
          </cell>
          <cell r="F582">
            <v>3.4300000000000004E-2</v>
          </cell>
          <cell r="G582">
            <v>3.9100000000000003E-2</v>
          </cell>
        </row>
        <row r="583">
          <cell r="A583">
            <v>37522</v>
          </cell>
          <cell r="B583">
            <v>1.81</v>
          </cell>
          <cell r="C583">
            <v>2.33</v>
          </cell>
          <cell r="D583">
            <v>2.76E-2</v>
          </cell>
          <cell r="E583">
            <v>3.1E-2</v>
          </cell>
          <cell r="F583">
            <v>3.3799999999999997E-2</v>
          </cell>
          <cell r="G583">
            <v>3.8599999999999995E-2</v>
          </cell>
        </row>
        <row r="584">
          <cell r="A584">
            <v>37523</v>
          </cell>
          <cell r="B584">
            <v>1.78</v>
          </cell>
          <cell r="C584">
            <v>2.2999999999999998</v>
          </cell>
          <cell r="D584">
            <v>2.7400000000000001E-2</v>
          </cell>
          <cell r="E584">
            <v>3.0800000000000001E-2</v>
          </cell>
          <cell r="F584">
            <v>3.3599999999999998E-2</v>
          </cell>
          <cell r="G584">
            <v>3.8399999999999997E-2</v>
          </cell>
        </row>
        <row r="585">
          <cell r="A585">
            <v>37524</v>
          </cell>
          <cell r="B585">
            <v>1.79</v>
          </cell>
          <cell r="C585">
            <v>2.3199999999999998</v>
          </cell>
          <cell r="D585">
            <v>2.76E-2</v>
          </cell>
          <cell r="E585">
            <v>3.1E-2</v>
          </cell>
          <cell r="F585">
            <v>3.3799999999999997E-2</v>
          </cell>
          <cell r="G585">
            <v>3.8599999999999995E-2</v>
          </cell>
        </row>
        <row r="586">
          <cell r="A586">
            <v>37525</v>
          </cell>
          <cell r="B586">
            <v>1.84</v>
          </cell>
          <cell r="C586">
            <v>2.38</v>
          </cell>
          <cell r="D586">
            <v>2.8500000000000001E-2</v>
          </cell>
          <cell r="E586">
            <v>3.2099999999999997E-2</v>
          </cell>
          <cell r="F586">
            <v>3.5099999999999999E-2</v>
          </cell>
          <cell r="G586">
            <v>0.04</v>
          </cell>
        </row>
        <row r="587">
          <cell r="A587">
            <v>37526</v>
          </cell>
          <cell r="B587">
            <v>1.8</v>
          </cell>
          <cell r="C587">
            <v>2.31</v>
          </cell>
          <cell r="D587">
            <v>2.7799999999999998E-2</v>
          </cell>
          <cell r="E587">
            <v>3.1300000000000001E-2</v>
          </cell>
          <cell r="F587">
            <v>3.4300000000000004E-2</v>
          </cell>
          <cell r="G587">
            <v>3.9199999999999999E-2</v>
          </cell>
        </row>
        <row r="588">
          <cell r="A588">
            <v>37529</v>
          </cell>
          <cell r="B588">
            <v>1.66</v>
          </cell>
          <cell r="C588">
            <v>2.12</v>
          </cell>
          <cell r="D588">
            <v>2.58E-2</v>
          </cell>
          <cell r="E588">
            <v>2.9500000000000002E-2</v>
          </cell>
          <cell r="F588">
            <v>3.2599999999999997E-2</v>
          </cell>
          <cell r="G588">
            <v>3.7699999999999997E-2</v>
          </cell>
        </row>
        <row r="589">
          <cell r="A589">
            <v>37530</v>
          </cell>
          <cell r="B589">
            <v>1.67</v>
          </cell>
          <cell r="C589">
            <v>2.15</v>
          </cell>
          <cell r="D589">
            <v>2.6200000000000001E-2</v>
          </cell>
          <cell r="E589">
            <v>2.9900000000000003E-2</v>
          </cell>
          <cell r="F589">
            <v>3.3099999999999997E-2</v>
          </cell>
          <cell r="G589">
            <v>3.8300000000000001E-2</v>
          </cell>
        </row>
        <row r="590">
          <cell r="A590">
            <v>37531</v>
          </cell>
          <cell r="B590">
            <v>1.71</v>
          </cell>
          <cell r="C590">
            <v>2.1800000000000002</v>
          </cell>
          <cell r="D590">
            <v>2.6600000000000002E-2</v>
          </cell>
          <cell r="E590">
            <v>3.0299999999999997E-2</v>
          </cell>
          <cell r="F590">
            <v>3.3500000000000002E-2</v>
          </cell>
          <cell r="G590">
            <v>3.8599999999999995E-2</v>
          </cell>
        </row>
        <row r="591">
          <cell r="A591">
            <v>37532</v>
          </cell>
          <cell r="B591">
            <v>1.7</v>
          </cell>
          <cell r="C591">
            <v>2.1800000000000002</v>
          </cell>
          <cell r="D591">
            <v>2.6499999999999999E-2</v>
          </cell>
          <cell r="E591">
            <v>3.0299999999999997E-2</v>
          </cell>
          <cell r="F591">
            <v>3.3399999999999999E-2</v>
          </cell>
          <cell r="G591">
            <v>3.85E-2</v>
          </cell>
        </row>
        <row r="592">
          <cell r="A592">
            <v>37533</v>
          </cell>
          <cell r="B592">
            <v>1.77</v>
          </cell>
          <cell r="C592">
            <v>2.23</v>
          </cell>
          <cell r="D592">
            <v>2.7099999999999999E-2</v>
          </cell>
          <cell r="E592">
            <v>3.0800000000000001E-2</v>
          </cell>
          <cell r="F592">
            <v>3.4000000000000002E-2</v>
          </cell>
          <cell r="G592">
            <v>3.9E-2</v>
          </cell>
        </row>
        <row r="593">
          <cell r="A593">
            <v>37536</v>
          </cell>
          <cell r="B593">
            <v>1.73</v>
          </cell>
          <cell r="C593">
            <v>2.1800000000000002</v>
          </cell>
          <cell r="D593">
            <v>2.63E-2</v>
          </cell>
          <cell r="E593">
            <v>0.03</v>
          </cell>
          <cell r="F593">
            <v>3.32E-2</v>
          </cell>
          <cell r="G593">
            <v>3.8300000000000001E-2</v>
          </cell>
        </row>
        <row r="594">
          <cell r="A594">
            <v>37537</v>
          </cell>
          <cell r="B594">
            <v>1.76</v>
          </cell>
          <cell r="C594">
            <v>2.19</v>
          </cell>
          <cell r="D594">
            <v>2.63E-2</v>
          </cell>
          <cell r="E594">
            <v>2.9900000000000003E-2</v>
          </cell>
          <cell r="F594">
            <v>3.2899999999999999E-2</v>
          </cell>
          <cell r="G594">
            <v>3.7999999999999999E-2</v>
          </cell>
        </row>
        <row r="595">
          <cell r="A595">
            <v>37538</v>
          </cell>
          <cell r="B595">
            <v>1.75</v>
          </cell>
          <cell r="C595">
            <v>2.19</v>
          </cell>
          <cell r="D595">
            <v>2.63E-2</v>
          </cell>
          <cell r="E595">
            <v>0.03</v>
          </cell>
          <cell r="F595">
            <v>3.3099999999999997E-2</v>
          </cell>
          <cell r="G595">
            <v>3.8100000000000002E-2</v>
          </cell>
        </row>
        <row r="596">
          <cell r="A596">
            <v>37539</v>
          </cell>
          <cell r="B596">
            <v>1.75</v>
          </cell>
          <cell r="C596">
            <v>2.17</v>
          </cell>
          <cell r="D596">
            <v>2.63E-2</v>
          </cell>
          <cell r="E596">
            <v>0.03</v>
          </cell>
          <cell r="F596">
            <v>3.32E-2</v>
          </cell>
          <cell r="G596">
            <v>3.8300000000000001E-2</v>
          </cell>
        </row>
        <row r="597">
          <cell r="A597">
            <v>37540</v>
          </cell>
          <cell r="B597">
            <v>1.8</v>
          </cell>
          <cell r="C597">
            <v>2.2200000000000002</v>
          </cell>
          <cell r="D597">
            <v>2.6600000000000002E-2</v>
          </cell>
          <cell r="E597">
            <v>3.04E-2</v>
          </cell>
          <cell r="F597">
            <v>3.3599999999999998E-2</v>
          </cell>
          <cell r="G597">
            <v>3.8900000000000004E-2</v>
          </cell>
        </row>
        <row r="598">
          <cell r="A598">
            <v>37543</v>
          </cell>
          <cell r="B598">
            <v>0</v>
          </cell>
          <cell r="C598">
            <v>0</v>
          </cell>
          <cell r="D598">
            <v>0</v>
          </cell>
          <cell r="E598">
            <v>0</v>
          </cell>
          <cell r="F598">
            <v>0</v>
          </cell>
          <cell r="G598">
            <v>0</v>
          </cell>
        </row>
        <row r="599">
          <cell r="A599">
            <v>37544</v>
          </cell>
          <cell r="B599">
            <v>1.92</v>
          </cell>
          <cell r="C599">
            <v>2.38</v>
          </cell>
          <cell r="D599">
            <v>2.8300000000000002E-2</v>
          </cell>
          <cell r="E599">
            <v>3.2199999999999999E-2</v>
          </cell>
          <cell r="F599">
            <v>3.5499999999999997E-2</v>
          </cell>
          <cell r="G599">
            <v>4.0800000000000003E-2</v>
          </cell>
        </row>
        <row r="600">
          <cell r="A600">
            <v>37545</v>
          </cell>
          <cell r="B600">
            <v>1.94</v>
          </cell>
          <cell r="C600">
            <v>2.44</v>
          </cell>
          <cell r="D600">
            <v>2.92E-2</v>
          </cell>
          <cell r="E600">
            <v>3.32E-2</v>
          </cell>
          <cell r="F600">
            <v>3.6699999999999997E-2</v>
          </cell>
          <cell r="G600">
            <v>4.1799999999999997E-2</v>
          </cell>
        </row>
        <row r="601">
          <cell r="A601">
            <v>37546</v>
          </cell>
          <cell r="B601">
            <v>1.98</v>
          </cell>
          <cell r="C601">
            <v>2.52</v>
          </cell>
          <cell r="D601">
            <v>3.0200000000000001E-2</v>
          </cell>
          <cell r="E601">
            <v>3.4200000000000001E-2</v>
          </cell>
          <cell r="F601">
            <v>3.7699999999999997E-2</v>
          </cell>
          <cell r="G601">
            <v>4.2800000000000005E-2</v>
          </cell>
        </row>
        <row r="602">
          <cell r="A602">
            <v>37547</v>
          </cell>
          <cell r="B602">
            <v>1.99</v>
          </cell>
          <cell r="C602">
            <v>2.58</v>
          </cell>
          <cell r="D602">
            <v>3.1E-2</v>
          </cell>
          <cell r="E602">
            <v>3.5200000000000002E-2</v>
          </cell>
          <cell r="F602">
            <v>3.8699999999999998E-2</v>
          </cell>
          <cell r="G602">
            <v>4.3899999999999995E-2</v>
          </cell>
        </row>
        <row r="603">
          <cell r="A603">
            <v>37550</v>
          </cell>
          <cell r="B603">
            <v>1.98</v>
          </cell>
          <cell r="C603">
            <v>2.56</v>
          </cell>
          <cell r="D603">
            <v>3.0600000000000002E-2</v>
          </cell>
          <cell r="E603">
            <v>3.4700000000000002E-2</v>
          </cell>
          <cell r="F603">
            <v>3.7999999999999999E-2</v>
          </cell>
          <cell r="G603">
            <v>4.3200000000000002E-2</v>
          </cell>
        </row>
        <row r="604">
          <cell r="A604">
            <v>37551</v>
          </cell>
          <cell r="B604">
            <v>2.02</v>
          </cell>
          <cell r="C604">
            <v>2.63</v>
          </cell>
          <cell r="D604">
            <v>3.15E-2</v>
          </cell>
          <cell r="E604">
            <v>3.5400000000000001E-2</v>
          </cell>
          <cell r="F604">
            <v>3.8800000000000001E-2</v>
          </cell>
          <cell r="G604">
            <v>4.3899999999999995E-2</v>
          </cell>
        </row>
        <row r="605">
          <cell r="A605">
            <v>37552</v>
          </cell>
          <cell r="B605">
            <v>1.96</v>
          </cell>
          <cell r="C605">
            <v>2.56</v>
          </cell>
          <cell r="D605">
            <v>3.0800000000000001E-2</v>
          </cell>
          <cell r="E605">
            <v>3.49E-2</v>
          </cell>
          <cell r="F605">
            <v>3.8199999999999998E-2</v>
          </cell>
          <cell r="G605">
            <v>4.3400000000000001E-2</v>
          </cell>
        </row>
        <row r="606">
          <cell r="A606">
            <v>37553</v>
          </cell>
          <cell r="B606">
            <v>1.95</v>
          </cell>
          <cell r="C606">
            <v>2.54</v>
          </cell>
          <cell r="D606">
            <v>3.0800000000000001E-2</v>
          </cell>
          <cell r="E606">
            <v>3.5000000000000003E-2</v>
          </cell>
          <cell r="F606">
            <v>3.8399999999999997E-2</v>
          </cell>
          <cell r="G606">
            <v>4.3499999999999997E-2</v>
          </cell>
        </row>
        <row r="607">
          <cell r="A607">
            <v>37554</v>
          </cell>
          <cell r="B607">
            <v>1.88</v>
          </cell>
          <cell r="C607">
            <v>2.42</v>
          </cell>
          <cell r="D607">
            <v>2.9500000000000002E-2</v>
          </cell>
          <cell r="E607">
            <v>3.3500000000000002E-2</v>
          </cell>
          <cell r="F607">
            <v>3.6799999999999999E-2</v>
          </cell>
          <cell r="G607">
            <v>4.2000000000000003E-2</v>
          </cell>
        </row>
        <row r="608">
          <cell r="A608">
            <v>37557</v>
          </cell>
          <cell r="B608">
            <v>1.74</v>
          </cell>
          <cell r="C608">
            <v>2.2799999999999998</v>
          </cell>
          <cell r="D608">
            <v>2.81E-2</v>
          </cell>
          <cell r="E608">
            <v>3.2199999999999999E-2</v>
          </cell>
          <cell r="F608">
            <v>3.5699999999999996E-2</v>
          </cell>
          <cell r="G608">
            <v>4.1200000000000001E-2</v>
          </cell>
        </row>
        <row r="609">
          <cell r="A609">
            <v>37558</v>
          </cell>
          <cell r="B609">
            <v>1.65</v>
          </cell>
          <cell r="C609">
            <v>2.13</v>
          </cell>
          <cell r="D609">
            <v>2.6499999999999999E-2</v>
          </cell>
          <cell r="E609">
            <v>3.0499999999999999E-2</v>
          </cell>
          <cell r="F609">
            <v>3.3799999999999997E-2</v>
          </cell>
          <cell r="G609">
            <v>3.9300000000000002E-2</v>
          </cell>
        </row>
        <row r="610">
          <cell r="A610">
            <v>37559</v>
          </cell>
          <cell r="B610">
            <v>1.67</v>
          </cell>
          <cell r="C610">
            <v>2.19</v>
          </cell>
          <cell r="D610">
            <v>2.7099999999999999E-2</v>
          </cell>
          <cell r="E610">
            <v>3.1200000000000002E-2</v>
          </cell>
          <cell r="F610">
            <v>3.4599999999999999E-2</v>
          </cell>
          <cell r="G610">
            <v>4.0099999999999997E-2</v>
          </cell>
        </row>
        <row r="611">
          <cell r="A611">
            <v>37560</v>
          </cell>
          <cell r="B611">
            <v>1.62</v>
          </cell>
          <cell r="C611">
            <v>2.11</v>
          </cell>
          <cell r="D611">
            <v>2.6200000000000001E-2</v>
          </cell>
          <cell r="E611">
            <v>3.04E-2</v>
          </cell>
          <cell r="F611">
            <v>3.3799999999999997E-2</v>
          </cell>
          <cell r="G611">
            <v>3.9399999999999998E-2</v>
          </cell>
        </row>
        <row r="612">
          <cell r="A612">
            <v>37561</v>
          </cell>
          <cell r="B612">
            <v>1.64</v>
          </cell>
          <cell r="C612">
            <v>2.17</v>
          </cell>
          <cell r="D612">
            <v>2.69E-2</v>
          </cell>
          <cell r="E612">
            <v>3.1099999999999999E-2</v>
          </cell>
          <cell r="F612">
            <v>3.4599999999999999E-2</v>
          </cell>
          <cell r="G612">
            <v>4.0399999999999998E-2</v>
          </cell>
        </row>
        <row r="613">
          <cell r="A613">
            <v>37564</v>
          </cell>
          <cell r="B613">
            <v>1.64</v>
          </cell>
          <cell r="C613">
            <v>2.1800000000000002</v>
          </cell>
          <cell r="D613">
            <v>2.7200000000000002E-2</v>
          </cell>
          <cell r="E613">
            <v>3.15E-2</v>
          </cell>
          <cell r="F613">
            <v>3.5099999999999999E-2</v>
          </cell>
          <cell r="G613">
            <v>4.07E-2</v>
          </cell>
        </row>
        <row r="614">
          <cell r="A614">
            <v>37565</v>
          </cell>
          <cell r="B614">
            <v>1.63</v>
          </cell>
          <cell r="C614">
            <v>2.19</v>
          </cell>
          <cell r="D614">
            <v>2.7300000000000001E-2</v>
          </cell>
          <cell r="E614">
            <v>3.1699999999999999E-2</v>
          </cell>
          <cell r="F614">
            <v>3.5299999999999998E-2</v>
          </cell>
          <cell r="G614">
            <v>4.0800000000000003E-2</v>
          </cell>
        </row>
        <row r="615">
          <cell r="A615">
            <v>37566</v>
          </cell>
          <cell r="B615">
            <v>1.63</v>
          </cell>
          <cell r="C615">
            <v>2.2000000000000002</v>
          </cell>
          <cell r="D615">
            <v>2.7400000000000001E-2</v>
          </cell>
          <cell r="E615">
            <v>3.1699999999999999E-2</v>
          </cell>
          <cell r="F615">
            <v>3.5400000000000001E-2</v>
          </cell>
          <cell r="G615">
            <v>4.0800000000000003E-2</v>
          </cell>
        </row>
        <row r="616">
          <cell r="A616">
            <v>37567</v>
          </cell>
          <cell r="B616">
            <v>1.56</v>
          </cell>
          <cell r="C616">
            <v>2.1800000000000002</v>
          </cell>
          <cell r="D616">
            <v>2.69E-2</v>
          </cell>
          <cell r="E616">
            <v>3.0699999999999998E-2</v>
          </cell>
          <cell r="F616">
            <v>3.3799999999999997E-2</v>
          </cell>
          <cell r="G616">
            <v>3.9E-2</v>
          </cell>
        </row>
        <row r="617">
          <cell r="A617">
            <v>37568</v>
          </cell>
          <cell r="B617">
            <v>1.56</v>
          </cell>
          <cell r="C617">
            <v>2.16</v>
          </cell>
          <cell r="D617">
            <v>2.6600000000000002E-2</v>
          </cell>
          <cell r="E617">
            <v>3.0200000000000001E-2</v>
          </cell>
          <cell r="F617">
            <v>3.3300000000000003E-2</v>
          </cell>
          <cell r="G617">
            <v>3.8199999999999998E-2</v>
          </cell>
        </row>
        <row r="618">
          <cell r="A618">
            <v>37571</v>
          </cell>
          <cell r="B618">
            <v>0</v>
          </cell>
          <cell r="C618">
            <v>0</v>
          </cell>
          <cell r="D618">
            <v>0</v>
          </cell>
          <cell r="E618">
            <v>0</v>
          </cell>
          <cell r="F618">
            <v>0</v>
          </cell>
          <cell r="G618">
            <v>0</v>
          </cell>
        </row>
        <row r="619">
          <cell r="A619">
            <v>37572</v>
          </cell>
          <cell r="B619">
            <v>1.54</v>
          </cell>
          <cell r="C619">
            <v>2.12</v>
          </cell>
          <cell r="D619">
            <v>2.6200000000000001E-2</v>
          </cell>
          <cell r="E619">
            <v>0.03</v>
          </cell>
          <cell r="F619">
            <v>3.3000000000000002E-2</v>
          </cell>
          <cell r="G619">
            <v>3.8100000000000002E-2</v>
          </cell>
        </row>
        <row r="620">
          <cell r="A620">
            <v>37573</v>
          </cell>
          <cell r="B620">
            <v>1.55</v>
          </cell>
          <cell r="C620">
            <v>2.1</v>
          </cell>
          <cell r="D620">
            <v>2.6099999999999998E-2</v>
          </cell>
          <cell r="E620">
            <v>0.03</v>
          </cell>
          <cell r="F620">
            <v>3.32E-2</v>
          </cell>
          <cell r="G620">
            <v>3.8399999999999997E-2</v>
          </cell>
        </row>
        <row r="621">
          <cell r="A621">
            <v>37574</v>
          </cell>
          <cell r="B621">
            <v>1.6</v>
          </cell>
          <cell r="C621">
            <v>2.19</v>
          </cell>
          <cell r="D621">
            <v>2.7000000000000003E-2</v>
          </cell>
          <cell r="E621">
            <v>3.1E-2</v>
          </cell>
          <cell r="F621">
            <v>3.4200000000000001E-2</v>
          </cell>
          <cell r="G621">
            <v>3.95E-2</v>
          </cell>
        </row>
        <row r="622">
          <cell r="A622">
            <v>37575</v>
          </cell>
          <cell r="B622">
            <v>1.65</v>
          </cell>
          <cell r="C622">
            <v>2.2799999999999998</v>
          </cell>
          <cell r="D622">
            <v>2.8199999999999999E-2</v>
          </cell>
          <cell r="E622">
            <v>3.2199999999999999E-2</v>
          </cell>
          <cell r="F622">
            <v>3.5499999999999997E-2</v>
          </cell>
          <cell r="G622">
            <v>4.07E-2</v>
          </cell>
        </row>
        <row r="623">
          <cell r="A623">
            <v>37578</v>
          </cell>
          <cell r="B623">
            <v>1.65</v>
          </cell>
          <cell r="C623">
            <v>2.2799999999999998</v>
          </cell>
          <cell r="D623">
            <v>2.81E-2</v>
          </cell>
          <cell r="E623">
            <v>3.2000000000000001E-2</v>
          </cell>
          <cell r="F623">
            <v>3.5299999999999998E-2</v>
          </cell>
          <cell r="G623">
            <v>4.0399999999999998E-2</v>
          </cell>
        </row>
        <row r="624">
          <cell r="A624">
            <v>37579</v>
          </cell>
          <cell r="B624">
            <v>1.62</v>
          </cell>
          <cell r="C624">
            <v>2.2200000000000002</v>
          </cell>
          <cell r="D624">
            <v>2.7300000000000001E-2</v>
          </cell>
          <cell r="E624">
            <v>3.1099999999999999E-2</v>
          </cell>
          <cell r="F624">
            <v>3.4300000000000004E-2</v>
          </cell>
          <cell r="G624">
            <v>3.9300000000000002E-2</v>
          </cell>
        </row>
        <row r="625">
          <cell r="A625">
            <v>37580</v>
          </cell>
          <cell r="B625">
            <v>1.62</v>
          </cell>
          <cell r="C625">
            <v>2.23</v>
          </cell>
          <cell r="D625">
            <v>2.7400000000000001E-2</v>
          </cell>
          <cell r="E625">
            <v>3.1300000000000001E-2</v>
          </cell>
          <cell r="F625">
            <v>3.4500000000000003E-2</v>
          </cell>
          <cell r="G625">
            <v>3.95E-2</v>
          </cell>
        </row>
        <row r="626">
          <cell r="A626">
            <v>37581</v>
          </cell>
          <cell r="B626">
            <v>1.72</v>
          </cell>
          <cell r="C626">
            <v>2.41</v>
          </cell>
          <cell r="D626">
            <v>2.9500000000000002E-2</v>
          </cell>
          <cell r="E626">
            <v>3.3599999999999998E-2</v>
          </cell>
          <cell r="F626">
            <v>3.7000000000000005E-2</v>
          </cell>
          <cell r="G626">
            <v>4.1799999999999997E-2</v>
          </cell>
        </row>
        <row r="627">
          <cell r="A627">
            <v>37582</v>
          </cell>
          <cell r="B627">
            <v>1.72</v>
          </cell>
          <cell r="C627">
            <v>2.4300000000000002</v>
          </cell>
          <cell r="D627">
            <v>2.98E-2</v>
          </cell>
          <cell r="E627">
            <v>3.3700000000000001E-2</v>
          </cell>
          <cell r="F627">
            <v>3.6900000000000002E-2</v>
          </cell>
          <cell r="G627">
            <v>4.1799999999999997E-2</v>
          </cell>
        </row>
        <row r="628">
          <cell r="A628">
            <v>37585</v>
          </cell>
          <cell r="B628">
            <v>1.72</v>
          </cell>
          <cell r="C628">
            <v>2.4300000000000002</v>
          </cell>
          <cell r="D628">
            <v>2.98E-2</v>
          </cell>
          <cell r="E628">
            <v>3.3700000000000001E-2</v>
          </cell>
          <cell r="F628">
            <v>3.6900000000000002E-2</v>
          </cell>
          <cell r="G628">
            <v>4.1799999999999997E-2</v>
          </cell>
        </row>
        <row r="629">
          <cell r="A629">
            <v>37586</v>
          </cell>
          <cell r="B629">
            <v>1.65</v>
          </cell>
          <cell r="C629">
            <v>2.34</v>
          </cell>
          <cell r="D629">
            <v>2.8999999999999998E-2</v>
          </cell>
          <cell r="E629">
            <v>3.3000000000000002E-2</v>
          </cell>
          <cell r="F629">
            <v>3.61E-2</v>
          </cell>
          <cell r="G629">
            <v>4.0899999999999999E-2</v>
          </cell>
        </row>
        <row r="630">
          <cell r="A630">
            <v>37587</v>
          </cell>
          <cell r="B630">
            <v>1.73</v>
          </cell>
          <cell r="C630">
            <v>2.4500000000000002</v>
          </cell>
          <cell r="D630">
            <v>3.0200000000000001E-2</v>
          </cell>
          <cell r="E630">
            <v>3.4300000000000004E-2</v>
          </cell>
          <cell r="F630">
            <v>3.7499999999999999E-2</v>
          </cell>
          <cell r="G630">
            <v>4.2300000000000004E-2</v>
          </cell>
        </row>
        <row r="631">
          <cell r="A631">
            <v>37588</v>
          </cell>
          <cell r="B631">
            <v>0</v>
          </cell>
          <cell r="C631">
            <v>0</v>
          </cell>
          <cell r="D631">
            <v>0</v>
          </cell>
          <cell r="E631">
            <v>0</v>
          </cell>
          <cell r="F631">
            <v>0</v>
          </cell>
          <cell r="G631">
            <v>0</v>
          </cell>
        </row>
        <row r="632">
          <cell r="A632">
            <v>37589</v>
          </cell>
          <cell r="B632">
            <v>1.7</v>
          </cell>
          <cell r="C632">
            <v>2.44</v>
          </cell>
          <cell r="D632">
            <v>3.0200000000000001E-2</v>
          </cell>
          <cell r="E632">
            <v>3.4300000000000004E-2</v>
          </cell>
          <cell r="F632">
            <v>3.7499999999999999E-2</v>
          </cell>
          <cell r="G632">
            <v>4.24E-2</v>
          </cell>
        </row>
        <row r="633">
          <cell r="A633">
            <v>37592</v>
          </cell>
          <cell r="B633">
            <v>1.7</v>
          </cell>
          <cell r="C633">
            <v>2.4300000000000002</v>
          </cell>
          <cell r="D633">
            <v>3.0299999999999997E-2</v>
          </cell>
          <cell r="E633">
            <v>3.4300000000000004E-2</v>
          </cell>
          <cell r="F633">
            <v>3.7499999999999999E-2</v>
          </cell>
          <cell r="G633">
            <v>4.24E-2</v>
          </cell>
        </row>
        <row r="634">
          <cell r="A634">
            <v>37593</v>
          </cell>
          <cell r="B634">
            <v>1.7</v>
          </cell>
          <cell r="C634">
            <v>2.4300000000000002</v>
          </cell>
          <cell r="D634">
            <v>3.0200000000000001E-2</v>
          </cell>
          <cell r="E634">
            <v>3.4200000000000001E-2</v>
          </cell>
          <cell r="F634">
            <v>3.7400000000000003E-2</v>
          </cell>
          <cell r="G634">
            <v>4.2199999999999994E-2</v>
          </cell>
        </row>
        <row r="635">
          <cell r="A635">
            <v>37594</v>
          </cell>
          <cell r="B635">
            <v>1.68</v>
          </cell>
          <cell r="C635">
            <v>2.39</v>
          </cell>
          <cell r="D635">
            <v>2.9700000000000001E-2</v>
          </cell>
          <cell r="E635">
            <v>3.3700000000000001E-2</v>
          </cell>
          <cell r="F635">
            <v>3.6900000000000002E-2</v>
          </cell>
          <cell r="G635">
            <v>4.1799999999999997E-2</v>
          </cell>
        </row>
        <row r="636">
          <cell r="A636">
            <v>37595</v>
          </cell>
          <cell r="B636">
            <v>1.67</v>
          </cell>
          <cell r="C636">
            <v>2.34</v>
          </cell>
          <cell r="D636">
            <v>2.9100000000000001E-2</v>
          </cell>
          <cell r="E636">
            <v>3.3300000000000003E-2</v>
          </cell>
          <cell r="F636">
            <v>3.6400000000000002E-2</v>
          </cell>
          <cell r="G636">
            <v>4.1399999999999999E-2</v>
          </cell>
        </row>
        <row r="637">
          <cell r="A637">
            <v>37596</v>
          </cell>
          <cell r="B637">
            <v>1.62</v>
          </cell>
          <cell r="C637">
            <v>2.27</v>
          </cell>
          <cell r="D637">
            <v>2.8399999999999998E-2</v>
          </cell>
          <cell r="E637">
            <v>3.2500000000000001E-2</v>
          </cell>
          <cell r="F637">
            <v>3.5799999999999998E-2</v>
          </cell>
          <cell r="G637">
            <v>4.0800000000000003E-2</v>
          </cell>
        </row>
        <row r="638">
          <cell r="A638">
            <v>37599</v>
          </cell>
          <cell r="B638">
            <v>1.6</v>
          </cell>
          <cell r="C638">
            <v>2.2200000000000002</v>
          </cell>
          <cell r="D638">
            <v>2.7799999999999998E-2</v>
          </cell>
          <cell r="E638">
            <v>3.1899999999999998E-2</v>
          </cell>
          <cell r="F638">
            <v>3.5200000000000002E-2</v>
          </cell>
          <cell r="G638">
            <v>4.0300000000000002E-2</v>
          </cell>
        </row>
        <row r="639">
          <cell r="A639">
            <v>37600</v>
          </cell>
          <cell r="B639">
            <v>1.6</v>
          </cell>
          <cell r="C639">
            <v>2.2200000000000002</v>
          </cell>
          <cell r="D639">
            <v>2.7699999999999999E-2</v>
          </cell>
          <cell r="E639">
            <v>3.1699999999999999E-2</v>
          </cell>
          <cell r="F639">
            <v>3.49E-2</v>
          </cell>
          <cell r="G639">
            <v>4.0099999999999997E-2</v>
          </cell>
        </row>
        <row r="640">
          <cell r="A640">
            <v>37601</v>
          </cell>
          <cell r="B640">
            <v>1.59</v>
          </cell>
          <cell r="C640">
            <v>2.21</v>
          </cell>
          <cell r="D640">
            <v>2.75E-2</v>
          </cell>
          <cell r="E640">
            <v>3.15E-2</v>
          </cell>
          <cell r="F640">
            <v>3.4599999999999999E-2</v>
          </cell>
          <cell r="G640">
            <v>3.9800000000000002E-2</v>
          </cell>
        </row>
        <row r="641">
          <cell r="A641">
            <v>37602</v>
          </cell>
          <cell r="B641">
            <v>1.59</v>
          </cell>
          <cell r="C641">
            <v>2.2000000000000002</v>
          </cell>
          <cell r="D641">
            <v>2.75E-2</v>
          </cell>
          <cell r="E641">
            <v>3.1600000000000003E-2</v>
          </cell>
          <cell r="F641">
            <v>3.4799999999999998E-2</v>
          </cell>
          <cell r="G641">
            <v>0.04</v>
          </cell>
        </row>
        <row r="642">
          <cell r="A642">
            <v>37603</v>
          </cell>
          <cell r="B642">
            <v>1.57</v>
          </cell>
          <cell r="C642">
            <v>2.1800000000000002</v>
          </cell>
          <cell r="D642">
            <v>2.7300000000000001E-2</v>
          </cell>
          <cell r="E642">
            <v>3.15E-2</v>
          </cell>
          <cell r="F642">
            <v>3.4799999999999998E-2</v>
          </cell>
          <cell r="G642">
            <v>0.04</v>
          </cell>
        </row>
        <row r="643">
          <cell r="A643">
            <v>37606</v>
          </cell>
          <cell r="B643">
            <v>1.59</v>
          </cell>
          <cell r="C643">
            <v>2.2200000000000002</v>
          </cell>
          <cell r="D643">
            <v>2.7699999999999999E-2</v>
          </cell>
          <cell r="E643">
            <v>3.1800000000000002E-2</v>
          </cell>
          <cell r="F643">
            <v>3.5200000000000002E-2</v>
          </cell>
          <cell r="G643">
            <v>4.0399999999999998E-2</v>
          </cell>
        </row>
        <row r="644">
          <cell r="A644">
            <v>37607</v>
          </cell>
          <cell r="B644">
            <v>1.58</v>
          </cell>
          <cell r="C644">
            <v>2.2200000000000002</v>
          </cell>
          <cell r="D644">
            <v>2.7799999999999998E-2</v>
          </cell>
          <cell r="E644">
            <v>3.2000000000000001E-2</v>
          </cell>
          <cell r="F644">
            <v>3.5400000000000001E-2</v>
          </cell>
          <cell r="G644">
            <v>4.07E-2</v>
          </cell>
        </row>
        <row r="645">
          <cell r="A645">
            <v>37608</v>
          </cell>
          <cell r="B645">
            <v>1.53</v>
          </cell>
          <cell r="C645">
            <v>2.12</v>
          </cell>
          <cell r="D645">
            <v>2.69E-2</v>
          </cell>
          <cell r="E645">
            <v>3.1099999999999999E-2</v>
          </cell>
          <cell r="F645">
            <v>3.4500000000000003E-2</v>
          </cell>
          <cell r="G645">
            <v>3.9900000000000005E-2</v>
          </cell>
        </row>
        <row r="646">
          <cell r="A646">
            <v>37609</v>
          </cell>
          <cell r="B646">
            <v>1.52</v>
          </cell>
          <cell r="C646">
            <v>2.11</v>
          </cell>
          <cell r="D646">
            <v>2.6600000000000002E-2</v>
          </cell>
          <cell r="E646">
            <v>3.0699999999999998E-2</v>
          </cell>
          <cell r="F646">
            <v>3.4000000000000002E-2</v>
          </cell>
          <cell r="G646">
            <v>3.9300000000000002E-2</v>
          </cell>
        </row>
        <row r="647">
          <cell r="A647">
            <v>37610</v>
          </cell>
          <cell r="B647">
            <v>1.53</v>
          </cell>
          <cell r="C647">
            <v>2.11</v>
          </cell>
          <cell r="D647">
            <v>2.6600000000000002E-2</v>
          </cell>
          <cell r="E647">
            <v>3.0699999999999998E-2</v>
          </cell>
          <cell r="F647">
            <v>3.4000000000000002E-2</v>
          </cell>
          <cell r="G647">
            <v>3.9199999999999999E-2</v>
          </cell>
        </row>
        <row r="648">
          <cell r="A648">
            <v>37613</v>
          </cell>
          <cell r="B648">
            <v>1.55</v>
          </cell>
          <cell r="C648">
            <v>2.13</v>
          </cell>
          <cell r="D648">
            <v>2.6800000000000001E-2</v>
          </cell>
          <cell r="E648">
            <v>3.0800000000000001E-2</v>
          </cell>
          <cell r="F648">
            <v>3.4099999999999998E-2</v>
          </cell>
          <cell r="G648">
            <v>3.9399999999999998E-2</v>
          </cell>
        </row>
        <row r="649">
          <cell r="A649">
            <v>37614</v>
          </cell>
          <cell r="B649">
            <v>1.49</v>
          </cell>
          <cell r="C649">
            <v>2.0299999999999998</v>
          </cell>
          <cell r="D649">
            <v>2.5699999999999997E-2</v>
          </cell>
          <cell r="E649">
            <v>2.9900000000000003E-2</v>
          </cell>
          <cell r="F649">
            <v>3.3300000000000003E-2</v>
          </cell>
          <cell r="G649">
            <v>3.85E-2</v>
          </cell>
        </row>
        <row r="650">
          <cell r="A650">
            <v>37615</v>
          </cell>
          <cell r="B650">
            <v>0</v>
          </cell>
          <cell r="C650">
            <v>0</v>
          </cell>
          <cell r="D650">
            <v>0</v>
          </cell>
          <cell r="E650">
            <v>0</v>
          </cell>
          <cell r="F650">
            <v>0</v>
          </cell>
          <cell r="G650">
            <v>0</v>
          </cell>
        </row>
        <row r="651">
          <cell r="A651">
            <v>37616</v>
          </cell>
          <cell r="B651">
            <v>1.5</v>
          </cell>
          <cell r="C651">
            <v>2.0299999999999998</v>
          </cell>
          <cell r="D651">
            <v>2.58E-2</v>
          </cell>
          <cell r="E651">
            <v>0.03</v>
          </cell>
          <cell r="F651">
            <v>3.3500000000000002E-2</v>
          </cell>
          <cell r="G651">
            <v>3.8800000000000001E-2</v>
          </cell>
        </row>
        <row r="652">
          <cell r="A652">
            <v>37617</v>
          </cell>
          <cell r="B652">
            <v>1.45</v>
          </cell>
          <cell r="C652">
            <v>1.96</v>
          </cell>
          <cell r="D652">
            <v>2.5000000000000001E-2</v>
          </cell>
          <cell r="E652">
            <v>2.92E-2</v>
          </cell>
          <cell r="F652">
            <v>3.27E-2</v>
          </cell>
          <cell r="G652">
            <v>3.7999999999999999E-2</v>
          </cell>
        </row>
        <row r="653">
          <cell r="A653">
            <v>37620</v>
          </cell>
          <cell r="B653">
            <v>1.45</v>
          </cell>
          <cell r="C653">
            <v>1.91</v>
          </cell>
          <cell r="D653">
            <v>2.4399999999999998E-2</v>
          </cell>
          <cell r="E653">
            <v>2.8500000000000001E-2</v>
          </cell>
          <cell r="F653">
            <v>3.1899999999999998E-2</v>
          </cell>
          <cell r="G653">
            <v>3.73E-2</v>
          </cell>
        </row>
        <row r="654">
          <cell r="A654">
            <v>37621</v>
          </cell>
          <cell r="B654">
            <v>1.42</v>
          </cell>
          <cell r="C654">
            <v>1.88</v>
          </cell>
          <cell r="D654">
            <v>2.3900000000000001E-2</v>
          </cell>
          <cell r="E654">
            <v>2.81E-2</v>
          </cell>
          <cell r="F654">
            <v>3.1400000000000004E-2</v>
          </cell>
          <cell r="G654">
            <v>3.6799999999999999E-2</v>
          </cell>
        </row>
        <row r="655">
          <cell r="A655">
            <v>37622</v>
          </cell>
          <cell r="B655">
            <v>0</v>
          </cell>
          <cell r="C655">
            <v>0</v>
          </cell>
          <cell r="D655">
            <v>0</v>
          </cell>
          <cell r="E655">
            <v>0</v>
          </cell>
          <cell r="F655">
            <v>0</v>
          </cell>
          <cell r="G655">
            <v>0</v>
          </cell>
        </row>
        <row r="656">
          <cell r="A656">
            <v>37623</v>
          </cell>
          <cell r="B656">
            <v>1.54</v>
          </cell>
          <cell r="C656">
            <v>2.1</v>
          </cell>
          <cell r="D656">
            <v>2.64E-2</v>
          </cell>
          <cell r="E656">
            <v>3.0699999999999998E-2</v>
          </cell>
          <cell r="F656">
            <v>3.4300000000000004E-2</v>
          </cell>
          <cell r="G656">
            <v>3.9599999999999996E-2</v>
          </cell>
        </row>
        <row r="657">
          <cell r="A657">
            <v>37624</v>
          </cell>
          <cell r="B657">
            <v>1.54</v>
          </cell>
          <cell r="C657">
            <v>2.11</v>
          </cell>
          <cell r="D657">
            <v>2.6499999999999999E-2</v>
          </cell>
          <cell r="E657">
            <v>3.0899999999999997E-2</v>
          </cell>
          <cell r="F657">
            <v>3.4500000000000003E-2</v>
          </cell>
          <cell r="G657">
            <v>3.9900000000000005E-2</v>
          </cell>
        </row>
        <row r="658">
          <cell r="A658">
            <v>37627</v>
          </cell>
          <cell r="B658">
            <v>1.56</v>
          </cell>
          <cell r="C658">
            <v>2.15</v>
          </cell>
          <cell r="D658">
            <v>2.69E-2</v>
          </cell>
          <cell r="E658">
            <v>3.1300000000000001E-2</v>
          </cell>
          <cell r="F658">
            <v>3.49E-2</v>
          </cell>
          <cell r="G658">
            <v>4.0199999999999993E-2</v>
          </cell>
        </row>
        <row r="659">
          <cell r="A659">
            <v>37628</v>
          </cell>
          <cell r="B659">
            <v>1.52</v>
          </cell>
          <cell r="C659">
            <v>2.08</v>
          </cell>
          <cell r="D659">
            <v>2.63E-2</v>
          </cell>
          <cell r="E659">
            <v>3.0699999999999998E-2</v>
          </cell>
          <cell r="F659">
            <v>3.44E-2</v>
          </cell>
          <cell r="G659">
            <v>3.9599999999999996E-2</v>
          </cell>
        </row>
        <row r="660">
          <cell r="A660">
            <v>37629</v>
          </cell>
          <cell r="B660">
            <v>1.5</v>
          </cell>
          <cell r="C660">
            <v>2.02</v>
          </cell>
          <cell r="D660">
            <v>2.5699999999999997E-2</v>
          </cell>
          <cell r="E660">
            <v>3.0099999999999998E-2</v>
          </cell>
          <cell r="F660">
            <v>3.3700000000000001E-2</v>
          </cell>
          <cell r="G660">
            <v>3.9E-2</v>
          </cell>
        </row>
        <row r="661">
          <cell r="A661">
            <v>37630</v>
          </cell>
          <cell r="B661">
            <v>1.54</v>
          </cell>
          <cell r="C661">
            <v>2.12</v>
          </cell>
          <cell r="D661">
            <v>2.7099999999999999E-2</v>
          </cell>
          <cell r="E661">
            <v>3.1899999999999998E-2</v>
          </cell>
          <cell r="F661">
            <v>3.5699999999999996E-2</v>
          </cell>
          <cell r="G661">
            <v>4.0899999999999999E-2</v>
          </cell>
        </row>
        <row r="662">
          <cell r="A662">
            <v>37631</v>
          </cell>
          <cell r="B662">
            <v>1.53</v>
          </cell>
          <cell r="C662">
            <v>2.15</v>
          </cell>
          <cell r="D662">
            <v>2.76E-2</v>
          </cell>
          <cell r="E662">
            <v>3.2400000000000005E-2</v>
          </cell>
          <cell r="F662">
            <v>3.6299999999999999E-2</v>
          </cell>
          <cell r="G662">
            <v>4.1500000000000002E-2</v>
          </cell>
        </row>
      </sheetData>
      <sheetData sheetId="9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Chart3"/>
      <sheetName val="Chart4"/>
      <sheetName val="Sheet2"/>
      <sheetName val="older projects"/>
      <sheetName val="Sheet1"/>
      <sheetName val="Chart1"/>
      <sheetName val="recent projects"/>
      <sheetName val="Sheet4"/>
      <sheetName val="Swap rate"/>
      <sheetName val="T-bill rat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2">
          <cell r="A2" t="str">
            <v>Date</v>
          </cell>
          <cell r="B2">
            <v>1</v>
          </cell>
          <cell r="C2">
            <v>2</v>
          </cell>
          <cell r="D2">
            <v>3</v>
          </cell>
          <cell r="E2">
            <v>4</v>
          </cell>
          <cell r="F2">
            <v>5</v>
          </cell>
          <cell r="G2">
            <v>7</v>
          </cell>
        </row>
        <row r="3">
          <cell r="A3">
            <v>36710</v>
          </cell>
          <cell r="B3">
            <v>7.1</v>
          </cell>
          <cell r="C3">
            <v>7.16</v>
          </cell>
          <cell r="D3">
            <v>7.17E-2</v>
          </cell>
          <cell r="E3">
            <v>7.17E-2</v>
          </cell>
          <cell r="F3">
            <v>7.17E-2</v>
          </cell>
          <cell r="G3">
            <v>7.2000000000000008E-2</v>
          </cell>
        </row>
        <row r="4">
          <cell r="A4">
            <v>36711</v>
          </cell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</row>
        <row r="5">
          <cell r="A5">
            <v>36712</v>
          </cell>
          <cell r="B5">
            <v>7.03</v>
          </cell>
          <cell r="C5">
            <v>7.06</v>
          </cell>
          <cell r="D5">
            <v>7.0699999999999999E-2</v>
          </cell>
          <cell r="E5">
            <v>7.0699999999999999E-2</v>
          </cell>
          <cell r="F5">
            <v>7.0800000000000002E-2</v>
          </cell>
          <cell r="G5">
            <v>7.1099999999999997E-2</v>
          </cell>
        </row>
        <row r="6">
          <cell r="A6">
            <v>36713</v>
          </cell>
          <cell r="B6">
            <v>7.07</v>
          </cell>
          <cell r="C6">
            <v>7.13</v>
          </cell>
          <cell r="D6">
            <v>7.1399999999999991E-2</v>
          </cell>
          <cell r="E6">
            <v>7.1500000000000008E-2</v>
          </cell>
          <cell r="F6">
            <v>7.1599999999999997E-2</v>
          </cell>
          <cell r="G6">
            <v>7.1900000000000006E-2</v>
          </cell>
        </row>
        <row r="7">
          <cell r="A7">
            <v>36714</v>
          </cell>
          <cell r="B7">
            <v>7.01</v>
          </cell>
          <cell r="C7">
            <v>7.04</v>
          </cell>
          <cell r="D7">
            <v>7.0599999999999996E-2</v>
          </cell>
          <cell r="E7">
            <v>7.0599999999999996E-2</v>
          </cell>
          <cell r="F7">
            <v>7.0699999999999999E-2</v>
          </cell>
          <cell r="G7">
            <v>7.0999999999999994E-2</v>
          </cell>
        </row>
        <row r="8">
          <cell r="A8">
            <v>36717</v>
          </cell>
          <cell r="B8">
            <v>7.04</v>
          </cell>
          <cell r="C8">
            <v>7.09</v>
          </cell>
          <cell r="D8">
            <v>7.1099999999999997E-2</v>
          </cell>
          <cell r="E8">
            <v>7.1300000000000002E-2</v>
          </cell>
          <cell r="F8">
            <v>7.1399999999999991E-2</v>
          </cell>
          <cell r="G8">
            <v>7.17E-2</v>
          </cell>
        </row>
        <row r="9">
          <cell r="A9">
            <v>36718</v>
          </cell>
          <cell r="B9">
            <v>7.04</v>
          </cell>
          <cell r="C9">
            <v>7.1</v>
          </cell>
          <cell r="D9">
            <v>7.1099999999999997E-2</v>
          </cell>
          <cell r="E9">
            <v>7.1300000000000002E-2</v>
          </cell>
          <cell r="F9">
            <v>7.1399999999999991E-2</v>
          </cell>
          <cell r="G9">
            <v>7.1800000000000003E-2</v>
          </cell>
        </row>
        <row r="10">
          <cell r="A10">
            <v>36719</v>
          </cell>
          <cell r="B10">
            <v>7.06</v>
          </cell>
          <cell r="C10">
            <v>7.12</v>
          </cell>
          <cell r="D10">
            <v>7.1399999999999991E-2</v>
          </cell>
          <cell r="E10">
            <v>7.1500000000000008E-2</v>
          </cell>
          <cell r="F10">
            <v>7.17E-2</v>
          </cell>
          <cell r="G10">
            <v>7.2000000000000008E-2</v>
          </cell>
        </row>
        <row r="11">
          <cell r="A11">
            <v>36720</v>
          </cell>
          <cell r="B11">
            <v>7.04</v>
          </cell>
          <cell r="C11">
            <v>7.09</v>
          </cell>
          <cell r="D11">
            <v>7.0999999999999994E-2</v>
          </cell>
          <cell r="E11">
            <v>7.1199999999999999E-2</v>
          </cell>
          <cell r="F11">
            <v>7.1300000000000002E-2</v>
          </cell>
          <cell r="G11">
            <v>7.1599999999999997E-2</v>
          </cell>
        </row>
        <row r="12">
          <cell r="A12">
            <v>36721</v>
          </cell>
          <cell r="B12">
            <v>7.08</v>
          </cell>
          <cell r="C12">
            <v>7.14</v>
          </cell>
          <cell r="D12">
            <v>7.1599999999999997E-2</v>
          </cell>
          <cell r="E12">
            <v>7.17E-2</v>
          </cell>
          <cell r="F12">
            <v>7.1900000000000006E-2</v>
          </cell>
          <cell r="G12">
            <v>7.2099999999999997E-2</v>
          </cell>
        </row>
        <row r="13">
          <cell r="A13">
            <v>36724</v>
          </cell>
          <cell r="B13">
            <v>7.12</v>
          </cell>
          <cell r="C13">
            <v>7.21</v>
          </cell>
          <cell r="D13">
            <v>7.2300000000000003E-2</v>
          </cell>
          <cell r="E13">
            <v>7.2499999999999995E-2</v>
          </cell>
          <cell r="F13">
            <v>7.2800000000000004E-2</v>
          </cell>
          <cell r="G13">
            <v>7.3099999999999998E-2</v>
          </cell>
        </row>
        <row r="14">
          <cell r="A14">
            <v>36725</v>
          </cell>
          <cell r="B14">
            <v>7.12</v>
          </cell>
          <cell r="C14">
            <v>7.21</v>
          </cell>
          <cell r="D14">
            <v>7.2300000000000003E-2</v>
          </cell>
          <cell r="E14">
            <v>7.2499999999999995E-2</v>
          </cell>
          <cell r="F14">
            <v>7.2800000000000004E-2</v>
          </cell>
          <cell r="G14">
            <v>7.3099999999999998E-2</v>
          </cell>
        </row>
        <row r="15">
          <cell r="A15">
            <v>36726</v>
          </cell>
          <cell r="B15">
            <v>7.13</v>
          </cell>
          <cell r="C15">
            <v>7.22</v>
          </cell>
          <cell r="D15">
            <v>7.2499999999999995E-2</v>
          </cell>
          <cell r="E15">
            <v>7.2700000000000001E-2</v>
          </cell>
          <cell r="F15">
            <v>7.2900000000000006E-2</v>
          </cell>
          <cell r="G15">
            <v>7.3200000000000001E-2</v>
          </cell>
        </row>
        <row r="16">
          <cell r="A16">
            <v>36727</v>
          </cell>
          <cell r="B16">
            <v>7.07</v>
          </cell>
          <cell r="C16">
            <v>7.14</v>
          </cell>
          <cell r="D16">
            <v>7.1599999999999997E-2</v>
          </cell>
          <cell r="E16">
            <v>7.1800000000000003E-2</v>
          </cell>
          <cell r="F16">
            <v>7.2099999999999997E-2</v>
          </cell>
          <cell r="G16">
            <v>7.2400000000000006E-2</v>
          </cell>
        </row>
        <row r="17">
          <cell r="A17">
            <v>36728</v>
          </cell>
          <cell r="B17">
            <v>7.03</v>
          </cell>
          <cell r="C17">
            <v>7.09</v>
          </cell>
          <cell r="D17">
            <v>7.1099999999999997E-2</v>
          </cell>
          <cell r="E17">
            <v>7.1199999999999999E-2</v>
          </cell>
          <cell r="F17">
            <v>7.1399999999999991E-2</v>
          </cell>
          <cell r="G17">
            <v>7.1800000000000003E-2</v>
          </cell>
        </row>
        <row r="18">
          <cell r="A18">
            <v>36731</v>
          </cell>
          <cell r="B18">
            <v>7.04</v>
          </cell>
          <cell r="C18">
            <v>7.12</v>
          </cell>
          <cell r="D18">
            <v>7.1399999999999991E-2</v>
          </cell>
          <cell r="E18">
            <v>7.1599999999999997E-2</v>
          </cell>
          <cell r="F18">
            <v>7.17E-2</v>
          </cell>
          <cell r="G18">
            <v>7.2000000000000008E-2</v>
          </cell>
        </row>
        <row r="19">
          <cell r="A19">
            <v>36732</v>
          </cell>
          <cell r="B19">
            <v>7.03</v>
          </cell>
          <cell r="C19">
            <v>7.1</v>
          </cell>
          <cell r="D19">
            <v>7.1099999999999997E-2</v>
          </cell>
          <cell r="E19">
            <v>7.1300000000000002E-2</v>
          </cell>
          <cell r="F19">
            <v>7.1500000000000008E-2</v>
          </cell>
          <cell r="G19">
            <v>7.1800000000000003E-2</v>
          </cell>
        </row>
        <row r="20">
          <cell r="A20">
            <v>36733</v>
          </cell>
          <cell r="B20">
            <v>7.02</v>
          </cell>
          <cell r="C20">
            <v>7.08</v>
          </cell>
          <cell r="D20">
            <v>7.0999999999999994E-2</v>
          </cell>
          <cell r="E20">
            <v>7.1099999999999997E-2</v>
          </cell>
          <cell r="F20">
            <v>7.1300000000000002E-2</v>
          </cell>
          <cell r="G20">
            <v>7.17E-2</v>
          </cell>
        </row>
        <row r="21">
          <cell r="A21">
            <v>36734</v>
          </cell>
          <cell r="B21">
            <v>7.01</v>
          </cell>
          <cell r="C21">
            <v>7.07</v>
          </cell>
          <cell r="D21">
            <v>7.0900000000000005E-2</v>
          </cell>
          <cell r="E21">
            <v>7.0999999999999994E-2</v>
          </cell>
          <cell r="F21">
            <v>7.1099999999999997E-2</v>
          </cell>
          <cell r="G21">
            <v>7.1500000000000008E-2</v>
          </cell>
        </row>
        <row r="22">
          <cell r="A22">
            <v>36735</v>
          </cell>
          <cell r="B22">
            <v>7.03</v>
          </cell>
          <cell r="C22">
            <v>7.09</v>
          </cell>
          <cell r="D22">
            <v>7.1099999999999997E-2</v>
          </cell>
          <cell r="E22">
            <v>7.1300000000000002E-2</v>
          </cell>
          <cell r="F22">
            <v>7.1500000000000008E-2</v>
          </cell>
          <cell r="G22">
            <v>7.1900000000000006E-2</v>
          </cell>
        </row>
        <row r="23">
          <cell r="A23">
            <v>36738</v>
          </cell>
          <cell r="B23">
            <v>7.06</v>
          </cell>
          <cell r="C23">
            <v>7.12</v>
          </cell>
          <cell r="D23">
            <v>7.1399999999999991E-2</v>
          </cell>
          <cell r="E23">
            <v>7.1599999999999997E-2</v>
          </cell>
          <cell r="F23">
            <v>7.1800000000000003E-2</v>
          </cell>
          <cell r="G23">
            <v>7.22E-2</v>
          </cell>
        </row>
        <row r="24">
          <cell r="A24">
            <v>36739</v>
          </cell>
          <cell r="B24">
            <v>7.04</v>
          </cell>
          <cell r="C24">
            <v>7.08</v>
          </cell>
          <cell r="D24">
            <v>7.0999999999999994E-2</v>
          </cell>
          <cell r="E24">
            <v>7.1199999999999999E-2</v>
          </cell>
          <cell r="F24">
            <v>7.1399999999999991E-2</v>
          </cell>
          <cell r="G24">
            <v>7.1800000000000003E-2</v>
          </cell>
        </row>
        <row r="25">
          <cell r="A25">
            <v>36740</v>
          </cell>
          <cell r="B25">
            <v>7.02</v>
          </cell>
          <cell r="C25">
            <v>7.06</v>
          </cell>
          <cell r="D25">
            <v>7.0800000000000002E-2</v>
          </cell>
          <cell r="E25">
            <v>7.0999999999999994E-2</v>
          </cell>
          <cell r="F25">
            <v>7.1199999999999999E-2</v>
          </cell>
          <cell r="G25">
            <v>7.1599999999999997E-2</v>
          </cell>
        </row>
        <row r="26">
          <cell r="A26">
            <v>36741</v>
          </cell>
          <cell r="B26">
            <v>6.98</v>
          </cell>
          <cell r="C26">
            <v>7.02</v>
          </cell>
          <cell r="D26">
            <v>7.0400000000000004E-2</v>
          </cell>
          <cell r="E26">
            <v>7.0499999999999993E-2</v>
          </cell>
          <cell r="F26">
            <v>7.0699999999999999E-2</v>
          </cell>
          <cell r="G26">
            <v>7.1099999999999997E-2</v>
          </cell>
        </row>
        <row r="27">
          <cell r="A27">
            <v>36742</v>
          </cell>
          <cell r="B27">
            <v>6.94</v>
          </cell>
          <cell r="C27">
            <v>6.97</v>
          </cell>
          <cell r="D27">
            <v>6.9800000000000001E-2</v>
          </cell>
          <cell r="E27">
            <v>7.0000000000000007E-2</v>
          </cell>
          <cell r="F27">
            <v>7.0199999999999999E-2</v>
          </cell>
          <cell r="G27">
            <v>7.0599999999999996E-2</v>
          </cell>
        </row>
        <row r="28">
          <cell r="A28">
            <v>36745</v>
          </cell>
          <cell r="B28">
            <v>6.94</v>
          </cell>
          <cell r="C28">
            <v>6.97</v>
          </cell>
          <cell r="D28">
            <v>6.9800000000000001E-2</v>
          </cell>
          <cell r="E28">
            <v>7.0000000000000007E-2</v>
          </cell>
          <cell r="F28">
            <v>7.0300000000000001E-2</v>
          </cell>
          <cell r="G28">
            <v>7.0599999999999996E-2</v>
          </cell>
        </row>
        <row r="29">
          <cell r="A29">
            <v>36746</v>
          </cell>
          <cell r="B29">
            <v>6.94</v>
          </cell>
          <cell r="C29">
            <v>6.97</v>
          </cell>
          <cell r="D29">
            <v>6.9900000000000004E-2</v>
          </cell>
          <cell r="E29">
            <v>7.0099999999999996E-2</v>
          </cell>
          <cell r="F29">
            <v>7.0300000000000001E-2</v>
          </cell>
          <cell r="G29">
            <v>7.0599999999999996E-2</v>
          </cell>
        </row>
        <row r="30">
          <cell r="A30">
            <v>36747</v>
          </cell>
          <cell r="B30">
            <v>6.93</v>
          </cell>
          <cell r="C30">
            <v>6.96</v>
          </cell>
          <cell r="D30">
            <v>6.9699999999999998E-2</v>
          </cell>
          <cell r="E30">
            <v>7.0000000000000007E-2</v>
          </cell>
          <cell r="F30">
            <v>7.0199999999999999E-2</v>
          </cell>
          <cell r="G30">
            <v>7.0499999999999993E-2</v>
          </cell>
        </row>
        <row r="31">
          <cell r="A31">
            <v>36748</v>
          </cell>
          <cell r="B31">
            <v>6.9</v>
          </cell>
          <cell r="C31">
            <v>6.92</v>
          </cell>
          <cell r="D31">
            <v>6.9400000000000003E-2</v>
          </cell>
          <cell r="E31">
            <v>6.9599999999999995E-2</v>
          </cell>
          <cell r="F31">
            <v>6.9800000000000001E-2</v>
          </cell>
          <cell r="G31">
            <v>7.0099999999999996E-2</v>
          </cell>
        </row>
        <row r="32">
          <cell r="A32">
            <v>36749</v>
          </cell>
          <cell r="B32">
            <v>6.92</v>
          </cell>
          <cell r="C32">
            <v>6.94</v>
          </cell>
          <cell r="D32">
            <v>6.9500000000000006E-2</v>
          </cell>
          <cell r="E32">
            <v>6.9500000000000006E-2</v>
          </cell>
          <cell r="F32">
            <v>6.9699999999999998E-2</v>
          </cell>
          <cell r="G32">
            <v>6.9900000000000004E-2</v>
          </cell>
        </row>
        <row r="33">
          <cell r="A33">
            <v>36752</v>
          </cell>
          <cell r="B33">
            <v>6.96</v>
          </cell>
          <cell r="C33">
            <v>7</v>
          </cell>
          <cell r="D33">
            <v>7.0199999999999999E-2</v>
          </cell>
          <cell r="E33">
            <v>7.0400000000000004E-2</v>
          </cell>
          <cell r="F33">
            <v>7.0499999999999993E-2</v>
          </cell>
          <cell r="G33">
            <v>7.0699999999999999E-2</v>
          </cell>
        </row>
        <row r="34">
          <cell r="A34">
            <v>36753</v>
          </cell>
          <cell r="B34">
            <v>6.96</v>
          </cell>
          <cell r="C34">
            <v>6.99</v>
          </cell>
          <cell r="D34">
            <v>7.0000000000000007E-2</v>
          </cell>
          <cell r="E34">
            <v>7.0099999999999996E-2</v>
          </cell>
          <cell r="F34">
            <v>7.0300000000000001E-2</v>
          </cell>
          <cell r="G34">
            <v>7.0400000000000004E-2</v>
          </cell>
        </row>
        <row r="35">
          <cell r="A35">
            <v>36754</v>
          </cell>
          <cell r="B35">
            <v>6.96</v>
          </cell>
          <cell r="C35">
            <v>7.01</v>
          </cell>
          <cell r="D35">
            <v>7.0199999999999999E-2</v>
          </cell>
          <cell r="E35">
            <v>7.0300000000000001E-2</v>
          </cell>
          <cell r="F35">
            <v>7.0400000000000004E-2</v>
          </cell>
          <cell r="G35">
            <v>7.0599999999999996E-2</v>
          </cell>
        </row>
        <row r="36">
          <cell r="A36">
            <v>36755</v>
          </cell>
          <cell r="B36">
            <v>6.97</v>
          </cell>
          <cell r="C36">
            <v>7.01</v>
          </cell>
          <cell r="D36">
            <v>7.0199999999999999E-2</v>
          </cell>
          <cell r="E36">
            <v>7.0300000000000001E-2</v>
          </cell>
          <cell r="F36">
            <v>7.0400000000000004E-2</v>
          </cell>
          <cell r="G36">
            <v>7.0599999999999996E-2</v>
          </cell>
        </row>
        <row r="37">
          <cell r="A37">
            <v>36756</v>
          </cell>
          <cell r="B37">
            <v>6.96</v>
          </cell>
          <cell r="C37">
            <v>7.01</v>
          </cell>
          <cell r="D37">
            <v>7.0199999999999999E-2</v>
          </cell>
          <cell r="E37">
            <v>7.0300000000000001E-2</v>
          </cell>
          <cell r="F37">
            <v>7.0400000000000004E-2</v>
          </cell>
          <cell r="G37">
            <v>7.0699999999999999E-2</v>
          </cell>
        </row>
        <row r="38">
          <cell r="A38">
            <v>36759</v>
          </cell>
          <cell r="B38">
            <v>6.95</v>
          </cell>
          <cell r="C38">
            <v>6.98</v>
          </cell>
          <cell r="D38">
            <v>6.9900000000000004E-2</v>
          </cell>
          <cell r="E38">
            <v>7.0000000000000007E-2</v>
          </cell>
          <cell r="F38">
            <v>7.0199999999999999E-2</v>
          </cell>
          <cell r="G38">
            <v>7.0400000000000004E-2</v>
          </cell>
        </row>
        <row r="39">
          <cell r="A39">
            <v>36760</v>
          </cell>
          <cell r="B39">
            <v>6.95</v>
          </cell>
          <cell r="C39">
            <v>6.98</v>
          </cell>
          <cell r="D39">
            <v>6.9900000000000004E-2</v>
          </cell>
          <cell r="E39">
            <v>7.0099999999999996E-2</v>
          </cell>
          <cell r="F39">
            <v>7.0300000000000001E-2</v>
          </cell>
          <cell r="G39">
            <v>7.0499999999999993E-2</v>
          </cell>
        </row>
        <row r="40">
          <cell r="A40">
            <v>36761</v>
          </cell>
          <cell r="B40">
            <v>6.93</v>
          </cell>
          <cell r="C40">
            <v>6.95</v>
          </cell>
          <cell r="D40">
            <v>6.9500000000000006E-2</v>
          </cell>
          <cell r="E40">
            <v>6.9500000000000006E-2</v>
          </cell>
          <cell r="F40">
            <v>6.9599999999999995E-2</v>
          </cell>
          <cell r="G40">
            <v>6.9800000000000001E-2</v>
          </cell>
        </row>
        <row r="41">
          <cell r="A41">
            <v>36762</v>
          </cell>
          <cell r="B41">
            <v>6.91</v>
          </cell>
          <cell r="C41">
            <v>6.93</v>
          </cell>
          <cell r="D41">
            <v>6.93E-2</v>
          </cell>
          <cell r="E41">
            <v>6.9400000000000003E-2</v>
          </cell>
          <cell r="F41">
            <v>6.9400000000000003E-2</v>
          </cell>
          <cell r="G41">
            <v>6.9599999999999995E-2</v>
          </cell>
        </row>
        <row r="42">
          <cell r="A42">
            <v>36763</v>
          </cell>
          <cell r="B42">
            <v>6.9</v>
          </cell>
          <cell r="C42">
            <v>6.91</v>
          </cell>
          <cell r="D42">
            <v>6.9199999999999998E-2</v>
          </cell>
          <cell r="E42">
            <v>6.9199999999999998E-2</v>
          </cell>
          <cell r="F42">
            <v>6.9199999999999998E-2</v>
          </cell>
          <cell r="G42">
            <v>6.9400000000000003E-2</v>
          </cell>
        </row>
        <row r="43">
          <cell r="A43">
            <v>36766</v>
          </cell>
          <cell r="B43">
            <v>6.92</v>
          </cell>
          <cell r="C43">
            <v>6.94</v>
          </cell>
          <cell r="D43">
            <v>6.9400000000000003E-2</v>
          </cell>
          <cell r="E43">
            <v>6.9400000000000003E-2</v>
          </cell>
          <cell r="F43">
            <v>6.9400000000000003E-2</v>
          </cell>
          <cell r="G43">
            <v>6.9599999999999995E-2</v>
          </cell>
        </row>
        <row r="44">
          <cell r="A44">
            <v>36767</v>
          </cell>
          <cell r="B44">
            <v>6.93</v>
          </cell>
          <cell r="C44">
            <v>6.97</v>
          </cell>
          <cell r="D44">
            <v>6.9699999999999998E-2</v>
          </cell>
          <cell r="E44">
            <v>6.9800000000000001E-2</v>
          </cell>
          <cell r="F44">
            <v>6.9900000000000004E-2</v>
          </cell>
          <cell r="G44">
            <v>7.0199999999999999E-2</v>
          </cell>
        </row>
        <row r="45">
          <cell r="A45">
            <v>36768</v>
          </cell>
          <cell r="B45">
            <v>6.94</v>
          </cell>
          <cell r="C45">
            <v>6.99</v>
          </cell>
          <cell r="D45">
            <v>7.0000000000000007E-2</v>
          </cell>
          <cell r="E45">
            <v>7.0099999999999996E-2</v>
          </cell>
          <cell r="F45">
            <v>7.0300000000000001E-2</v>
          </cell>
          <cell r="G45">
            <v>7.0599999999999996E-2</v>
          </cell>
        </row>
        <row r="46">
          <cell r="A46">
            <v>36769</v>
          </cell>
          <cell r="B46">
            <v>6.91</v>
          </cell>
          <cell r="C46">
            <v>6.93</v>
          </cell>
          <cell r="D46">
            <v>6.9400000000000003E-2</v>
          </cell>
          <cell r="E46">
            <v>6.9500000000000006E-2</v>
          </cell>
          <cell r="F46">
            <v>6.9599999999999995E-2</v>
          </cell>
          <cell r="G46">
            <v>6.9900000000000004E-2</v>
          </cell>
        </row>
        <row r="47">
          <cell r="A47">
            <v>36770</v>
          </cell>
          <cell r="B47">
            <v>6.84</v>
          </cell>
          <cell r="C47">
            <v>6.85</v>
          </cell>
          <cell r="D47">
            <v>6.8499999999999991E-2</v>
          </cell>
          <cell r="E47">
            <v>6.8600000000000008E-2</v>
          </cell>
          <cell r="F47">
            <v>6.8699999999999997E-2</v>
          </cell>
          <cell r="G47">
            <v>6.9099999999999995E-2</v>
          </cell>
        </row>
        <row r="48">
          <cell r="A48">
            <v>36773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</row>
        <row r="49">
          <cell r="A49">
            <v>36774</v>
          </cell>
          <cell r="B49">
            <v>6.83</v>
          </cell>
          <cell r="C49">
            <v>6.83</v>
          </cell>
          <cell r="D49">
            <v>6.83E-2</v>
          </cell>
          <cell r="E49">
            <v>6.8400000000000002E-2</v>
          </cell>
          <cell r="F49">
            <v>6.8499999999999991E-2</v>
          </cell>
          <cell r="G49">
            <v>6.88E-2</v>
          </cell>
        </row>
        <row r="50">
          <cell r="A50">
            <v>36775</v>
          </cell>
          <cell r="B50">
            <v>6.85</v>
          </cell>
          <cell r="C50">
            <v>6.86</v>
          </cell>
          <cell r="D50">
            <v>6.8600000000000008E-2</v>
          </cell>
          <cell r="E50">
            <v>6.8699999999999997E-2</v>
          </cell>
          <cell r="F50">
            <v>6.88E-2</v>
          </cell>
          <cell r="G50">
            <v>6.9199999999999998E-2</v>
          </cell>
        </row>
        <row r="51">
          <cell r="A51">
            <v>36776</v>
          </cell>
          <cell r="B51">
            <v>6.84</v>
          </cell>
          <cell r="C51">
            <v>6.85</v>
          </cell>
          <cell r="D51">
            <v>6.8600000000000008E-2</v>
          </cell>
          <cell r="E51">
            <v>6.8699999999999997E-2</v>
          </cell>
          <cell r="F51">
            <v>6.8900000000000003E-2</v>
          </cell>
          <cell r="G51">
            <v>6.93E-2</v>
          </cell>
        </row>
        <row r="52">
          <cell r="A52">
            <v>36777</v>
          </cell>
          <cell r="B52">
            <v>6.84</v>
          </cell>
          <cell r="C52">
            <v>6.85</v>
          </cell>
          <cell r="D52">
            <v>6.8600000000000008E-2</v>
          </cell>
          <cell r="E52">
            <v>6.88E-2</v>
          </cell>
          <cell r="F52">
            <v>6.9099999999999995E-2</v>
          </cell>
          <cell r="G52">
            <v>6.9500000000000006E-2</v>
          </cell>
        </row>
        <row r="53">
          <cell r="A53">
            <v>36780</v>
          </cell>
          <cell r="B53">
            <v>6.85</v>
          </cell>
          <cell r="C53">
            <v>6.87</v>
          </cell>
          <cell r="D53">
            <v>6.88E-2</v>
          </cell>
          <cell r="E53">
            <v>6.9099999999999995E-2</v>
          </cell>
          <cell r="F53">
            <v>6.93E-2</v>
          </cell>
          <cell r="G53">
            <v>6.9800000000000001E-2</v>
          </cell>
        </row>
        <row r="54">
          <cell r="A54">
            <v>36781</v>
          </cell>
          <cell r="B54">
            <v>6.84</v>
          </cell>
          <cell r="C54">
            <v>6.86</v>
          </cell>
          <cell r="D54">
            <v>6.88E-2</v>
          </cell>
          <cell r="E54">
            <v>6.9000000000000006E-2</v>
          </cell>
          <cell r="F54">
            <v>6.93E-2</v>
          </cell>
          <cell r="G54">
            <v>6.9800000000000001E-2</v>
          </cell>
        </row>
        <row r="55">
          <cell r="A55">
            <v>36782</v>
          </cell>
          <cell r="B55">
            <v>6.82</v>
          </cell>
          <cell r="C55">
            <v>6.82</v>
          </cell>
          <cell r="D55">
            <v>6.83E-2</v>
          </cell>
          <cell r="E55">
            <v>6.8499999999999991E-2</v>
          </cell>
          <cell r="F55">
            <v>6.8699999999999997E-2</v>
          </cell>
          <cell r="G55">
            <v>6.93E-2</v>
          </cell>
        </row>
        <row r="56">
          <cell r="A56">
            <v>36783</v>
          </cell>
          <cell r="B56">
            <v>6.81</v>
          </cell>
          <cell r="C56">
            <v>6.8</v>
          </cell>
          <cell r="D56">
            <v>6.8000000000000005E-2</v>
          </cell>
          <cell r="E56">
            <v>6.8199999999999997E-2</v>
          </cell>
          <cell r="F56">
            <v>6.8400000000000002E-2</v>
          </cell>
          <cell r="G56">
            <v>6.9000000000000006E-2</v>
          </cell>
        </row>
        <row r="57">
          <cell r="A57">
            <v>36784</v>
          </cell>
          <cell r="B57">
            <v>6.79</v>
          </cell>
          <cell r="C57">
            <v>6.78</v>
          </cell>
          <cell r="D57">
            <v>6.7900000000000002E-2</v>
          </cell>
          <cell r="E57">
            <v>6.8199999999999997E-2</v>
          </cell>
          <cell r="F57">
            <v>6.8600000000000008E-2</v>
          </cell>
          <cell r="G57">
            <v>6.9400000000000003E-2</v>
          </cell>
        </row>
        <row r="58">
          <cell r="A58">
            <v>36787</v>
          </cell>
          <cell r="B58">
            <v>6.77</v>
          </cell>
          <cell r="C58">
            <v>6.76</v>
          </cell>
          <cell r="D58">
            <v>6.7699999999999996E-2</v>
          </cell>
          <cell r="E58">
            <v>6.8099999999999994E-2</v>
          </cell>
          <cell r="F58">
            <v>6.8600000000000008E-2</v>
          </cell>
          <cell r="G58">
            <v>6.9500000000000006E-2</v>
          </cell>
        </row>
        <row r="59">
          <cell r="A59">
            <v>36788</v>
          </cell>
          <cell r="B59">
            <v>6.77</v>
          </cell>
          <cell r="C59">
            <v>6.75</v>
          </cell>
          <cell r="D59">
            <v>6.7699999999999996E-2</v>
          </cell>
          <cell r="E59">
            <v>6.8099999999999994E-2</v>
          </cell>
          <cell r="F59">
            <v>6.8499999999999991E-2</v>
          </cell>
          <cell r="G59">
            <v>6.9400000000000003E-2</v>
          </cell>
        </row>
        <row r="60">
          <cell r="A60">
            <v>36789</v>
          </cell>
          <cell r="B60">
            <v>6.77</v>
          </cell>
          <cell r="C60">
            <v>6.75</v>
          </cell>
          <cell r="D60">
            <v>6.7699999999999996E-2</v>
          </cell>
          <cell r="E60">
            <v>6.8099999999999994E-2</v>
          </cell>
          <cell r="F60">
            <v>6.8499999999999991E-2</v>
          </cell>
          <cell r="G60">
            <v>6.9400000000000003E-2</v>
          </cell>
        </row>
        <row r="61">
          <cell r="A61">
            <v>36790</v>
          </cell>
          <cell r="B61">
            <v>6.78</v>
          </cell>
          <cell r="C61">
            <v>6.79</v>
          </cell>
          <cell r="D61">
            <v>6.8199999999999997E-2</v>
          </cell>
          <cell r="E61">
            <v>6.8600000000000008E-2</v>
          </cell>
          <cell r="F61">
            <v>6.9099999999999995E-2</v>
          </cell>
          <cell r="G61">
            <v>6.9900000000000004E-2</v>
          </cell>
        </row>
        <row r="62">
          <cell r="A62">
            <v>36791</v>
          </cell>
          <cell r="B62">
            <v>6.74</v>
          </cell>
          <cell r="C62">
            <v>6.73</v>
          </cell>
          <cell r="D62">
            <v>6.7599999999999993E-2</v>
          </cell>
          <cell r="E62">
            <v>6.8000000000000005E-2</v>
          </cell>
          <cell r="F62">
            <v>6.8400000000000002E-2</v>
          </cell>
          <cell r="G62">
            <v>6.9199999999999998E-2</v>
          </cell>
        </row>
        <row r="63">
          <cell r="A63">
            <v>36794</v>
          </cell>
          <cell r="B63">
            <v>6.78</v>
          </cell>
          <cell r="C63">
            <v>6.78</v>
          </cell>
          <cell r="D63">
            <v>6.8000000000000005E-2</v>
          </cell>
          <cell r="E63">
            <v>6.8199999999999997E-2</v>
          </cell>
          <cell r="F63">
            <v>6.8600000000000008E-2</v>
          </cell>
          <cell r="G63">
            <v>6.93E-2</v>
          </cell>
        </row>
        <row r="64">
          <cell r="A64">
            <v>36795</v>
          </cell>
          <cell r="B64">
            <v>6.78</v>
          </cell>
          <cell r="C64">
            <v>6.76</v>
          </cell>
          <cell r="D64">
            <v>6.7799999999999999E-2</v>
          </cell>
          <cell r="E64">
            <v>6.8099999999999994E-2</v>
          </cell>
          <cell r="F64">
            <v>6.8400000000000002E-2</v>
          </cell>
          <cell r="G64">
            <v>6.9099999999999995E-2</v>
          </cell>
        </row>
        <row r="65">
          <cell r="A65">
            <v>36796</v>
          </cell>
          <cell r="B65">
            <v>6.77</v>
          </cell>
          <cell r="C65">
            <v>6.75</v>
          </cell>
          <cell r="D65">
            <v>6.7699999999999996E-2</v>
          </cell>
          <cell r="E65">
            <v>6.8000000000000005E-2</v>
          </cell>
          <cell r="F65">
            <v>6.83E-2</v>
          </cell>
          <cell r="G65">
            <v>6.8900000000000003E-2</v>
          </cell>
        </row>
        <row r="66">
          <cell r="A66">
            <v>36797</v>
          </cell>
          <cell r="B66">
            <v>6.78</v>
          </cell>
          <cell r="C66">
            <v>6.74</v>
          </cell>
          <cell r="D66">
            <v>6.7500000000000004E-2</v>
          </cell>
          <cell r="E66">
            <v>6.7799999999999999E-2</v>
          </cell>
          <cell r="F66">
            <v>6.8099999999999994E-2</v>
          </cell>
          <cell r="G66">
            <v>6.88E-2</v>
          </cell>
        </row>
        <row r="67">
          <cell r="A67">
            <v>36798</v>
          </cell>
          <cell r="B67">
            <v>6.75</v>
          </cell>
          <cell r="C67">
            <v>6.69</v>
          </cell>
          <cell r="D67">
            <v>6.7000000000000004E-2</v>
          </cell>
          <cell r="E67">
            <v>6.7199999999999996E-2</v>
          </cell>
          <cell r="F67">
            <v>6.7500000000000004E-2</v>
          </cell>
          <cell r="G67">
            <v>6.8099999999999994E-2</v>
          </cell>
        </row>
        <row r="68">
          <cell r="A68">
            <v>36801</v>
          </cell>
          <cell r="B68">
            <v>6.77</v>
          </cell>
          <cell r="C68">
            <v>6.71</v>
          </cell>
          <cell r="D68">
            <v>6.7099999999999993E-2</v>
          </cell>
          <cell r="E68">
            <v>6.7400000000000002E-2</v>
          </cell>
          <cell r="F68">
            <v>6.7699999999999996E-2</v>
          </cell>
          <cell r="G68">
            <v>6.8499999999999991E-2</v>
          </cell>
        </row>
        <row r="69">
          <cell r="A69">
            <v>36802</v>
          </cell>
          <cell r="B69">
            <v>6.75</v>
          </cell>
          <cell r="C69">
            <v>6.68</v>
          </cell>
          <cell r="D69">
            <v>6.6900000000000001E-2</v>
          </cell>
          <cell r="E69">
            <v>6.7199999999999996E-2</v>
          </cell>
          <cell r="F69">
            <v>6.7500000000000004E-2</v>
          </cell>
          <cell r="G69">
            <v>6.8199999999999997E-2</v>
          </cell>
        </row>
        <row r="70">
          <cell r="A70">
            <v>36803</v>
          </cell>
          <cell r="B70">
            <v>6.78</v>
          </cell>
          <cell r="C70">
            <v>6.74</v>
          </cell>
          <cell r="D70">
            <v>6.7500000000000004E-2</v>
          </cell>
          <cell r="E70">
            <v>6.7799999999999999E-2</v>
          </cell>
          <cell r="F70">
            <v>6.8099999999999994E-2</v>
          </cell>
          <cell r="G70">
            <v>6.88E-2</v>
          </cell>
        </row>
        <row r="71">
          <cell r="A71">
            <v>36804</v>
          </cell>
          <cell r="B71">
            <v>6.78</v>
          </cell>
          <cell r="C71">
            <v>6.75</v>
          </cell>
          <cell r="D71">
            <v>6.7699999999999996E-2</v>
          </cell>
          <cell r="E71">
            <v>6.8099999999999994E-2</v>
          </cell>
          <cell r="F71">
            <v>6.8499999999999991E-2</v>
          </cell>
          <cell r="G71">
            <v>6.9199999999999998E-2</v>
          </cell>
        </row>
        <row r="72">
          <cell r="A72">
            <v>36805</v>
          </cell>
          <cell r="B72">
            <v>6.79</v>
          </cell>
          <cell r="C72">
            <v>6.76</v>
          </cell>
          <cell r="D72">
            <v>6.7799999999999999E-2</v>
          </cell>
          <cell r="E72">
            <v>6.8099999999999994E-2</v>
          </cell>
          <cell r="F72">
            <v>6.8499999999999991E-2</v>
          </cell>
          <cell r="G72">
            <v>6.9199999999999998E-2</v>
          </cell>
        </row>
        <row r="73">
          <cell r="A73">
            <v>36808</v>
          </cell>
          <cell r="B73">
            <v>0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</row>
        <row r="74">
          <cell r="A74">
            <v>36809</v>
          </cell>
          <cell r="B74">
            <v>6.78</v>
          </cell>
          <cell r="C74">
            <v>6.76</v>
          </cell>
          <cell r="D74">
            <v>6.7799999999999999E-2</v>
          </cell>
          <cell r="E74">
            <v>6.8099999999999994E-2</v>
          </cell>
          <cell r="F74">
            <v>6.8499999999999991E-2</v>
          </cell>
          <cell r="G74">
            <v>6.9199999999999998E-2</v>
          </cell>
        </row>
        <row r="75">
          <cell r="A75">
            <v>36810</v>
          </cell>
          <cell r="B75">
            <v>6.74</v>
          </cell>
          <cell r="C75">
            <v>6.69</v>
          </cell>
          <cell r="D75">
            <v>6.7099999999999993E-2</v>
          </cell>
          <cell r="E75">
            <v>6.7500000000000004E-2</v>
          </cell>
          <cell r="F75">
            <v>6.7900000000000002E-2</v>
          </cell>
          <cell r="G75">
            <v>6.8699999999999997E-2</v>
          </cell>
        </row>
        <row r="76">
          <cell r="A76">
            <v>36811</v>
          </cell>
          <cell r="B76">
            <v>6.71</v>
          </cell>
          <cell r="C76">
            <v>6.66</v>
          </cell>
          <cell r="D76">
            <v>6.6799999999999998E-2</v>
          </cell>
          <cell r="E76">
            <v>6.7199999999999996E-2</v>
          </cell>
          <cell r="F76">
            <v>6.7599999999999993E-2</v>
          </cell>
          <cell r="G76">
            <v>6.8400000000000002E-2</v>
          </cell>
        </row>
        <row r="77">
          <cell r="A77">
            <v>36812</v>
          </cell>
          <cell r="B77">
            <v>6.68</v>
          </cell>
          <cell r="C77">
            <v>6.63</v>
          </cell>
          <cell r="D77">
            <v>6.6500000000000004E-2</v>
          </cell>
          <cell r="E77">
            <v>6.7000000000000004E-2</v>
          </cell>
          <cell r="F77">
            <v>6.7400000000000002E-2</v>
          </cell>
          <cell r="G77">
            <v>6.83E-2</v>
          </cell>
        </row>
        <row r="78">
          <cell r="A78">
            <v>36815</v>
          </cell>
          <cell r="B78">
            <v>6.69</v>
          </cell>
          <cell r="C78">
            <v>6.65</v>
          </cell>
          <cell r="D78">
            <v>6.6699999999999995E-2</v>
          </cell>
          <cell r="E78">
            <v>6.7000000000000004E-2</v>
          </cell>
          <cell r="F78">
            <v>6.7400000000000002E-2</v>
          </cell>
          <cell r="G78">
            <v>6.8199999999999997E-2</v>
          </cell>
        </row>
        <row r="79">
          <cell r="A79">
            <v>36816</v>
          </cell>
          <cell r="B79">
            <v>6.68</v>
          </cell>
          <cell r="C79">
            <v>6.63</v>
          </cell>
          <cell r="D79">
            <v>6.6500000000000004E-2</v>
          </cell>
          <cell r="E79">
            <v>6.6799999999999998E-2</v>
          </cell>
          <cell r="F79">
            <v>6.7199999999999996E-2</v>
          </cell>
          <cell r="G79">
            <v>6.7900000000000002E-2</v>
          </cell>
        </row>
        <row r="80">
          <cell r="A80">
            <v>36817</v>
          </cell>
          <cell r="B80">
            <v>6.63</v>
          </cell>
          <cell r="C80">
            <v>6.57</v>
          </cell>
          <cell r="D80">
            <v>6.5799999999999997E-2</v>
          </cell>
          <cell r="E80">
            <v>6.6199999999999995E-2</v>
          </cell>
          <cell r="F80">
            <v>6.6600000000000006E-2</v>
          </cell>
          <cell r="G80">
            <v>6.7500000000000004E-2</v>
          </cell>
        </row>
        <row r="81">
          <cell r="A81">
            <v>36818</v>
          </cell>
          <cell r="B81">
            <v>6.64</v>
          </cell>
          <cell r="C81">
            <v>6.57</v>
          </cell>
          <cell r="D81">
            <v>6.59E-2</v>
          </cell>
          <cell r="E81">
            <v>6.6100000000000006E-2</v>
          </cell>
          <cell r="F81">
            <v>6.6500000000000004E-2</v>
          </cell>
          <cell r="G81">
            <v>6.7099999999999993E-2</v>
          </cell>
        </row>
        <row r="82">
          <cell r="A82">
            <v>36819</v>
          </cell>
          <cell r="B82">
            <v>6.65</v>
          </cell>
          <cell r="C82">
            <v>6.59</v>
          </cell>
          <cell r="D82">
            <v>6.6000000000000003E-2</v>
          </cell>
          <cell r="E82">
            <v>6.6199999999999995E-2</v>
          </cell>
          <cell r="F82">
            <v>6.6500000000000004E-2</v>
          </cell>
          <cell r="G82">
            <v>6.7099999999999993E-2</v>
          </cell>
        </row>
        <row r="83">
          <cell r="A83">
            <v>36822</v>
          </cell>
          <cell r="B83">
            <v>6.65</v>
          </cell>
          <cell r="C83">
            <v>6.57</v>
          </cell>
          <cell r="D83">
            <v>6.5700000000000008E-2</v>
          </cell>
          <cell r="E83">
            <v>6.59E-2</v>
          </cell>
          <cell r="F83">
            <v>6.6100000000000006E-2</v>
          </cell>
          <cell r="G83">
            <v>6.6699999999999995E-2</v>
          </cell>
        </row>
        <row r="84">
          <cell r="A84">
            <v>36823</v>
          </cell>
          <cell r="B84">
            <v>6.66</v>
          </cell>
          <cell r="C84">
            <v>6.59</v>
          </cell>
          <cell r="D84">
            <v>6.59E-2</v>
          </cell>
          <cell r="E84">
            <v>6.6100000000000006E-2</v>
          </cell>
          <cell r="F84">
            <v>6.6299999999999998E-2</v>
          </cell>
          <cell r="G84">
            <v>6.6799999999999998E-2</v>
          </cell>
        </row>
        <row r="85">
          <cell r="A85">
            <v>36824</v>
          </cell>
          <cell r="B85">
            <v>6.65</v>
          </cell>
          <cell r="C85">
            <v>6.59</v>
          </cell>
          <cell r="D85">
            <v>6.59E-2</v>
          </cell>
          <cell r="E85">
            <v>6.6199999999999995E-2</v>
          </cell>
          <cell r="F85">
            <v>6.6400000000000001E-2</v>
          </cell>
          <cell r="G85">
            <v>6.7000000000000004E-2</v>
          </cell>
        </row>
        <row r="86">
          <cell r="A86">
            <v>36825</v>
          </cell>
          <cell r="B86">
            <v>6.67</v>
          </cell>
          <cell r="C86">
            <v>6.61</v>
          </cell>
          <cell r="D86">
            <v>6.6199999999999995E-2</v>
          </cell>
          <cell r="E86">
            <v>6.6400000000000001E-2</v>
          </cell>
          <cell r="F86">
            <v>6.6699999999999995E-2</v>
          </cell>
          <cell r="G86">
            <v>6.7299999999999999E-2</v>
          </cell>
        </row>
        <row r="87">
          <cell r="A87">
            <v>36826</v>
          </cell>
          <cell r="B87">
            <v>6.69</v>
          </cell>
          <cell r="C87">
            <v>6.63</v>
          </cell>
          <cell r="D87">
            <v>6.6500000000000004E-2</v>
          </cell>
          <cell r="E87">
            <v>6.6699999999999995E-2</v>
          </cell>
          <cell r="F87">
            <v>6.7000000000000004E-2</v>
          </cell>
          <cell r="G87">
            <v>6.7599999999999993E-2</v>
          </cell>
        </row>
        <row r="88">
          <cell r="A88">
            <v>36829</v>
          </cell>
          <cell r="B88">
            <v>6.71</v>
          </cell>
          <cell r="C88">
            <v>6.67</v>
          </cell>
          <cell r="D88">
            <v>6.6799999999999998E-2</v>
          </cell>
          <cell r="E88">
            <v>6.7199999999999996E-2</v>
          </cell>
          <cell r="F88">
            <v>6.7599999999999993E-2</v>
          </cell>
          <cell r="G88">
            <v>6.8099999999999994E-2</v>
          </cell>
        </row>
        <row r="89">
          <cell r="A89">
            <v>36830</v>
          </cell>
          <cell r="B89">
            <v>6.69</v>
          </cell>
          <cell r="C89">
            <v>6.64</v>
          </cell>
          <cell r="D89">
            <v>6.6699999999999995E-2</v>
          </cell>
          <cell r="E89">
            <v>6.7000000000000004E-2</v>
          </cell>
          <cell r="F89">
            <v>6.7299999999999999E-2</v>
          </cell>
          <cell r="G89">
            <v>6.7799999999999999E-2</v>
          </cell>
        </row>
        <row r="90">
          <cell r="A90">
            <v>36831</v>
          </cell>
          <cell r="B90">
            <v>6.67</v>
          </cell>
          <cell r="C90">
            <v>6.61</v>
          </cell>
          <cell r="D90">
            <v>6.6400000000000001E-2</v>
          </cell>
          <cell r="E90">
            <v>6.6799999999999998E-2</v>
          </cell>
          <cell r="F90">
            <v>6.7199999999999996E-2</v>
          </cell>
          <cell r="G90">
            <v>6.7900000000000002E-2</v>
          </cell>
        </row>
        <row r="91">
          <cell r="A91">
            <v>36832</v>
          </cell>
          <cell r="B91">
            <v>6.66</v>
          </cell>
          <cell r="C91">
            <v>6.59</v>
          </cell>
          <cell r="D91">
            <v>6.6199999999999995E-2</v>
          </cell>
          <cell r="E91">
            <v>6.6600000000000006E-2</v>
          </cell>
          <cell r="F91">
            <v>6.7000000000000004E-2</v>
          </cell>
          <cell r="G91">
            <v>6.7599999999999993E-2</v>
          </cell>
        </row>
        <row r="92">
          <cell r="A92">
            <v>36833</v>
          </cell>
          <cell r="B92">
            <v>6.69</v>
          </cell>
          <cell r="C92">
            <v>6.63</v>
          </cell>
          <cell r="D92">
            <v>6.6600000000000006E-2</v>
          </cell>
          <cell r="E92">
            <v>6.7000000000000004E-2</v>
          </cell>
          <cell r="F92">
            <v>6.7500000000000004E-2</v>
          </cell>
          <cell r="G92">
            <v>6.8099999999999994E-2</v>
          </cell>
        </row>
        <row r="93">
          <cell r="A93">
            <v>36836</v>
          </cell>
          <cell r="B93">
            <v>6.71</v>
          </cell>
          <cell r="C93">
            <v>6.67</v>
          </cell>
          <cell r="D93">
            <v>6.7099999999999993E-2</v>
          </cell>
          <cell r="E93">
            <v>6.7599999999999993E-2</v>
          </cell>
          <cell r="F93">
            <v>6.8000000000000005E-2</v>
          </cell>
          <cell r="G93">
            <v>6.88E-2</v>
          </cell>
        </row>
        <row r="94">
          <cell r="A94">
            <v>36837</v>
          </cell>
          <cell r="B94">
            <v>6.71</v>
          </cell>
          <cell r="C94">
            <v>6.66</v>
          </cell>
          <cell r="D94">
            <v>6.7000000000000004E-2</v>
          </cell>
          <cell r="E94">
            <v>6.7599999999999993E-2</v>
          </cell>
          <cell r="F94">
            <v>6.8000000000000005E-2</v>
          </cell>
          <cell r="G94">
            <v>6.88E-2</v>
          </cell>
        </row>
        <row r="95">
          <cell r="A95">
            <v>36838</v>
          </cell>
          <cell r="B95">
            <v>6.72</v>
          </cell>
          <cell r="C95">
            <v>6.68</v>
          </cell>
          <cell r="D95">
            <v>6.7199999999999996E-2</v>
          </cell>
          <cell r="E95">
            <v>6.7699999999999996E-2</v>
          </cell>
          <cell r="F95">
            <v>6.8199999999999997E-2</v>
          </cell>
          <cell r="G95">
            <v>6.9000000000000006E-2</v>
          </cell>
        </row>
        <row r="96">
          <cell r="A96">
            <v>36839</v>
          </cell>
          <cell r="B96">
            <v>6.7</v>
          </cell>
          <cell r="C96">
            <v>6.64</v>
          </cell>
          <cell r="D96">
            <v>6.6799999999999998E-2</v>
          </cell>
          <cell r="E96">
            <v>6.7199999999999996E-2</v>
          </cell>
          <cell r="F96">
            <v>6.7699999999999996E-2</v>
          </cell>
          <cell r="G96">
            <v>6.8499999999999991E-2</v>
          </cell>
        </row>
        <row r="97">
          <cell r="A97">
            <v>36840</v>
          </cell>
          <cell r="B97">
            <v>6.67</v>
          </cell>
          <cell r="C97">
            <v>6.62</v>
          </cell>
          <cell r="D97">
            <v>6.6500000000000004E-2</v>
          </cell>
          <cell r="E97">
            <v>6.7099999999999993E-2</v>
          </cell>
          <cell r="F97">
            <v>6.7699999999999996E-2</v>
          </cell>
          <cell r="G97">
            <v>6.8499999999999991E-2</v>
          </cell>
        </row>
        <row r="98">
          <cell r="A98">
            <v>36843</v>
          </cell>
          <cell r="B98">
            <v>6.64</v>
          </cell>
          <cell r="C98">
            <v>6.58</v>
          </cell>
          <cell r="D98">
            <v>6.6100000000000006E-2</v>
          </cell>
          <cell r="E98">
            <v>6.6699999999999995E-2</v>
          </cell>
          <cell r="F98">
            <v>6.7199999999999996E-2</v>
          </cell>
          <cell r="G98">
            <v>6.8099999999999994E-2</v>
          </cell>
        </row>
        <row r="99">
          <cell r="A99">
            <v>36844</v>
          </cell>
          <cell r="B99">
            <v>6.67</v>
          </cell>
          <cell r="C99">
            <v>6.6</v>
          </cell>
          <cell r="D99">
            <v>6.6400000000000001E-2</v>
          </cell>
          <cell r="E99">
            <v>6.6900000000000001E-2</v>
          </cell>
          <cell r="F99">
            <v>6.7299999999999999E-2</v>
          </cell>
          <cell r="G99">
            <v>6.8099999999999994E-2</v>
          </cell>
        </row>
        <row r="100">
          <cell r="A100">
            <v>36845</v>
          </cell>
          <cell r="B100">
            <v>6.66</v>
          </cell>
          <cell r="C100">
            <v>6.59</v>
          </cell>
          <cell r="D100">
            <v>6.6199999999999995E-2</v>
          </cell>
          <cell r="E100">
            <v>6.6699999999999995E-2</v>
          </cell>
          <cell r="F100">
            <v>6.7099999999999993E-2</v>
          </cell>
          <cell r="G100">
            <v>6.7799999999999999E-2</v>
          </cell>
        </row>
        <row r="101">
          <cell r="A101">
            <v>36846</v>
          </cell>
          <cell r="B101">
            <v>6.65</v>
          </cell>
          <cell r="C101">
            <v>6.57</v>
          </cell>
          <cell r="D101">
            <v>6.6000000000000003E-2</v>
          </cell>
          <cell r="E101">
            <v>6.6400000000000001E-2</v>
          </cell>
          <cell r="F101">
            <v>6.6799999999999998E-2</v>
          </cell>
          <cell r="G101">
            <v>6.7500000000000004E-2</v>
          </cell>
        </row>
        <row r="102">
          <cell r="A102">
            <v>36847</v>
          </cell>
          <cell r="B102">
            <v>6.65</v>
          </cell>
          <cell r="C102">
            <v>6.57</v>
          </cell>
          <cell r="D102">
            <v>6.59E-2</v>
          </cell>
          <cell r="E102">
            <v>6.6400000000000001E-2</v>
          </cell>
          <cell r="F102">
            <v>6.6799999999999998E-2</v>
          </cell>
          <cell r="G102">
            <v>6.7500000000000004E-2</v>
          </cell>
        </row>
        <row r="103">
          <cell r="A103">
            <v>36850</v>
          </cell>
          <cell r="B103">
            <v>6.63</v>
          </cell>
          <cell r="C103">
            <v>6.55</v>
          </cell>
          <cell r="D103">
            <v>6.5799999999999997E-2</v>
          </cell>
          <cell r="E103">
            <v>6.6299999999999998E-2</v>
          </cell>
          <cell r="F103">
            <v>6.6799999999999998E-2</v>
          </cell>
          <cell r="G103">
            <v>6.7500000000000004E-2</v>
          </cell>
        </row>
        <row r="104">
          <cell r="A104">
            <v>36851</v>
          </cell>
          <cell r="B104">
            <v>6.64</v>
          </cell>
          <cell r="C104">
            <v>6.57</v>
          </cell>
          <cell r="D104">
            <v>6.6000000000000003E-2</v>
          </cell>
          <cell r="E104">
            <v>6.6500000000000004E-2</v>
          </cell>
          <cell r="F104">
            <v>6.7000000000000004E-2</v>
          </cell>
          <cell r="G104">
            <v>6.7699999999999996E-2</v>
          </cell>
        </row>
        <row r="105">
          <cell r="A105">
            <v>36852</v>
          </cell>
          <cell r="B105">
            <v>6.61</v>
          </cell>
          <cell r="C105">
            <v>6.53</v>
          </cell>
          <cell r="D105">
            <v>6.5599999999999992E-2</v>
          </cell>
          <cell r="E105">
            <v>6.6100000000000006E-2</v>
          </cell>
          <cell r="F105">
            <v>6.6600000000000006E-2</v>
          </cell>
          <cell r="G105">
            <v>6.7299999999999999E-2</v>
          </cell>
        </row>
        <row r="106">
          <cell r="A106">
            <v>36853</v>
          </cell>
          <cell r="B106">
            <v>0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</row>
        <row r="107">
          <cell r="A107">
            <v>36854</v>
          </cell>
          <cell r="B107">
            <v>6.63</v>
          </cell>
          <cell r="C107">
            <v>6.56</v>
          </cell>
          <cell r="D107">
            <v>6.59E-2</v>
          </cell>
          <cell r="E107">
            <v>6.6400000000000001E-2</v>
          </cell>
          <cell r="F107">
            <v>6.6799999999999998E-2</v>
          </cell>
          <cell r="G107">
            <v>6.7400000000000002E-2</v>
          </cell>
        </row>
        <row r="108">
          <cell r="A108">
            <v>36857</v>
          </cell>
          <cell r="B108">
            <v>6.63</v>
          </cell>
          <cell r="C108">
            <v>6.55</v>
          </cell>
          <cell r="D108">
            <v>6.5799999999999997E-2</v>
          </cell>
          <cell r="E108">
            <v>6.6299999999999998E-2</v>
          </cell>
          <cell r="F108">
            <v>6.6699999999999995E-2</v>
          </cell>
          <cell r="G108">
            <v>6.7400000000000002E-2</v>
          </cell>
        </row>
        <row r="109">
          <cell r="A109">
            <v>36858</v>
          </cell>
          <cell r="B109">
            <v>6.6</v>
          </cell>
          <cell r="C109">
            <v>6.51</v>
          </cell>
          <cell r="D109">
            <v>6.54E-2</v>
          </cell>
          <cell r="E109">
            <v>6.5799999999999997E-2</v>
          </cell>
          <cell r="F109">
            <v>6.6299999999999998E-2</v>
          </cell>
          <cell r="G109">
            <v>6.6900000000000001E-2</v>
          </cell>
        </row>
        <row r="110">
          <cell r="A110">
            <v>36859</v>
          </cell>
          <cell r="B110">
            <v>6.56</v>
          </cell>
          <cell r="C110">
            <v>6.47</v>
          </cell>
          <cell r="D110">
            <v>6.4899999999999999E-2</v>
          </cell>
          <cell r="E110">
            <v>6.54E-2</v>
          </cell>
          <cell r="F110">
            <v>6.5799999999999997E-2</v>
          </cell>
          <cell r="G110">
            <v>6.6600000000000006E-2</v>
          </cell>
        </row>
        <row r="111">
          <cell r="A111">
            <v>36860</v>
          </cell>
          <cell r="B111">
            <v>6.49</v>
          </cell>
          <cell r="C111">
            <v>6.38</v>
          </cell>
          <cell r="D111">
            <v>6.4100000000000004E-2</v>
          </cell>
          <cell r="E111">
            <v>6.4600000000000005E-2</v>
          </cell>
          <cell r="F111">
            <v>6.5099999999999991E-2</v>
          </cell>
          <cell r="G111">
            <v>6.59E-2</v>
          </cell>
        </row>
        <row r="112">
          <cell r="A112">
            <v>36861</v>
          </cell>
          <cell r="B112">
            <v>6.48</v>
          </cell>
          <cell r="C112">
            <v>6.38</v>
          </cell>
          <cell r="D112">
            <v>6.4000000000000001E-2</v>
          </cell>
          <cell r="E112">
            <v>6.4399999999999999E-2</v>
          </cell>
          <cell r="F112">
            <v>6.480000000000001E-2</v>
          </cell>
          <cell r="G112">
            <v>6.5599999999999992E-2</v>
          </cell>
        </row>
        <row r="113">
          <cell r="A113">
            <v>36864</v>
          </cell>
          <cell r="B113">
            <v>6.45</v>
          </cell>
          <cell r="C113">
            <v>6.34</v>
          </cell>
          <cell r="D113">
            <v>6.3600000000000004E-2</v>
          </cell>
          <cell r="E113">
            <v>6.4100000000000004E-2</v>
          </cell>
          <cell r="F113">
            <v>6.4600000000000005E-2</v>
          </cell>
          <cell r="G113">
            <v>6.54E-2</v>
          </cell>
        </row>
        <row r="114">
          <cell r="A114">
            <v>36865</v>
          </cell>
          <cell r="B114">
            <v>6.39</v>
          </cell>
          <cell r="C114">
            <v>6.28</v>
          </cell>
          <cell r="D114">
            <v>6.3E-2</v>
          </cell>
          <cell r="E114">
            <v>6.3600000000000004E-2</v>
          </cell>
          <cell r="F114">
            <v>6.4100000000000004E-2</v>
          </cell>
          <cell r="G114">
            <v>6.4899999999999999E-2</v>
          </cell>
        </row>
        <row r="115">
          <cell r="A115">
            <v>36866</v>
          </cell>
          <cell r="B115">
            <v>6.32</v>
          </cell>
          <cell r="C115">
            <v>6.2</v>
          </cell>
          <cell r="D115">
            <v>6.2100000000000002E-2</v>
          </cell>
          <cell r="E115">
            <v>6.25E-2</v>
          </cell>
          <cell r="F115">
            <v>6.2899999999999998E-2</v>
          </cell>
          <cell r="G115">
            <v>6.3600000000000004E-2</v>
          </cell>
        </row>
        <row r="116">
          <cell r="A116">
            <v>36867</v>
          </cell>
          <cell r="B116">
            <v>6.31</v>
          </cell>
          <cell r="C116">
            <v>6.19</v>
          </cell>
          <cell r="D116">
            <v>6.2E-2</v>
          </cell>
          <cell r="E116">
            <v>6.2300000000000001E-2</v>
          </cell>
          <cell r="F116">
            <v>6.2600000000000003E-2</v>
          </cell>
          <cell r="G116">
            <v>6.3299999999999995E-2</v>
          </cell>
        </row>
        <row r="117">
          <cell r="A117">
            <v>36868</v>
          </cell>
          <cell r="B117">
            <v>6.3</v>
          </cell>
          <cell r="C117">
            <v>6.17</v>
          </cell>
          <cell r="D117">
            <v>6.1699999999999998E-2</v>
          </cell>
          <cell r="E117">
            <v>6.2E-2</v>
          </cell>
          <cell r="F117">
            <v>6.2199999999999998E-2</v>
          </cell>
          <cell r="G117">
            <v>6.2800000000000009E-2</v>
          </cell>
        </row>
        <row r="118">
          <cell r="A118">
            <v>36871</v>
          </cell>
          <cell r="B118">
            <v>6.33</v>
          </cell>
          <cell r="C118">
            <v>6.21</v>
          </cell>
          <cell r="D118">
            <v>6.2100000000000002E-2</v>
          </cell>
          <cell r="E118">
            <v>6.2300000000000001E-2</v>
          </cell>
          <cell r="F118">
            <v>6.2600000000000003E-2</v>
          </cell>
          <cell r="G118">
            <v>6.3099999999999989E-2</v>
          </cell>
        </row>
        <row r="119">
          <cell r="A119">
            <v>36872</v>
          </cell>
          <cell r="B119">
            <v>6.33</v>
          </cell>
          <cell r="C119">
            <v>6.23</v>
          </cell>
          <cell r="D119">
            <v>6.2300000000000001E-2</v>
          </cell>
          <cell r="E119">
            <v>6.2600000000000003E-2</v>
          </cell>
          <cell r="F119">
            <v>6.2800000000000009E-2</v>
          </cell>
          <cell r="G119">
            <v>6.3299999999999995E-2</v>
          </cell>
        </row>
        <row r="120">
          <cell r="A120">
            <v>36873</v>
          </cell>
          <cell r="B120">
            <v>6.26</v>
          </cell>
          <cell r="C120">
            <v>6.15</v>
          </cell>
          <cell r="D120">
            <v>6.1500000000000006E-2</v>
          </cell>
          <cell r="E120">
            <v>6.1699999999999998E-2</v>
          </cell>
          <cell r="F120">
            <v>6.1900000000000004E-2</v>
          </cell>
          <cell r="G120">
            <v>6.2300000000000001E-2</v>
          </cell>
        </row>
        <row r="121">
          <cell r="A121">
            <v>36874</v>
          </cell>
          <cell r="B121">
            <v>6.19</v>
          </cell>
          <cell r="C121">
            <v>6.05</v>
          </cell>
          <cell r="D121">
            <v>6.0400000000000002E-2</v>
          </cell>
          <cell r="E121">
            <v>6.0499999999999998E-2</v>
          </cell>
          <cell r="F121">
            <v>6.0599999999999994E-2</v>
          </cell>
          <cell r="G121">
            <v>6.0999999999999999E-2</v>
          </cell>
        </row>
        <row r="122">
          <cell r="A122">
            <v>36875</v>
          </cell>
          <cell r="B122">
            <v>6.19</v>
          </cell>
          <cell r="C122">
            <v>6.05</v>
          </cell>
          <cell r="D122">
            <v>6.0499999999999998E-2</v>
          </cell>
          <cell r="E122">
            <v>6.0700000000000004E-2</v>
          </cell>
          <cell r="F122">
            <v>6.08E-2</v>
          </cell>
          <cell r="G122">
            <v>6.1200000000000004E-2</v>
          </cell>
        </row>
        <row r="123">
          <cell r="A123">
            <v>36878</v>
          </cell>
          <cell r="B123">
            <v>6.12</v>
          </cell>
          <cell r="C123">
            <v>5.96</v>
          </cell>
          <cell r="D123">
            <v>5.9500000000000004E-2</v>
          </cell>
          <cell r="E123">
            <v>5.96E-2</v>
          </cell>
          <cell r="F123">
            <v>5.9800000000000006E-2</v>
          </cell>
          <cell r="G123">
            <v>6.0100000000000001E-2</v>
          </cell>
        </row>
        <row r="124">
          <cell r="A124">
            <v>36879</v>
          </cell>
          <cell r="B124">
            <v>6.15</v>
          </cell>
          <cell r="C124">
            <v>6.02</v>
          </cell>
          <cell r="D124">
            <v>6.0299999999999999E-2</v>
          </cell>
          <cell r="E124">
            <v>6.0599999999999994E-2</v>
          </cell>
          <cell r="F124">
            <v>6.0899999999999996E-2</v>
          </cell>
          <cell r="G124">
            <v>6.1399999999999996E-2</v>
          </cell>
        </row>
        <row r="125">
          <cell r="A125">
            <v>36880</v>
          </cell>
          <cell r="B125">
            <v>6.07</v>
          </cell>
          <cell r="C125">
            <v>5.92</v>
          </cell>
          <cell r="D125">
            <v>5.9299999999999999E-2</v>
          </cell>
          <cell r="E125">
            <v>5.96E-2</v>
          </cell>
          <cell r="F125">
            <v>5.9900000000000002E-2</v>
          </cell>
          <cell r="G125">
            <v>6.0400000000000002E-2</v>
          </cell>
        </row>
        <row r="126">
          <cell r="A126">
            <v>36881</v>
          </cell>
          <cell r="B126">
            <v>6</v>
          </cell>
          <cell r="C126">
            <v>5.87</v>
          </cell>
          <cell r="D126">
            <v>5.8700000000000002E-2</v>
          </cell>
          <cell r="E126">
            <v>5.9000000000000004E-2</v>
          </cell>
          <cell r="F126">
            <v>5.9299999999999999E-2</v>
          </cell>
          <cell r="G126">
            <v>5.9900000000000002E-2</v>
          </cell>
        </row>
        <row r="127">
          <cell r="A127">
            <v>36882</v>
          </cell>
          <cell r="B127">
            <v>5.94</v>
          </cell>
          <cell r="C127">
            <v>5.81</v>
          </cell>
          <cell r="D127">
            <v>5.8299999999999998E-2</v>
          </cell>
          <cell r="E127">
            <v>5.8700000000000002E-2</v>
          </cell>
          <cell r="F127">
            <v>5.91E-2</v>
          </cell>
          <cell r="G127">
            <v>5.9699999999999996E-2</v>
          </cell>
        </row>
        <row r="128">
          <cell r="A128">
            <v>36885</v>
          </cell>
          <cell r="B128">
            <v>0</v>
          </cell>
          <cell r="C128">
            <v>0</v>
          </cell>
          <cell r="D128">
            <v>0</v>
          </cell>
          <cell r="E128">
            <v>0</v>
          </cell>
          <cell r="F128">
            <v>0</v>
          </cell>
          <cell r="G128">
            <v>0</v>
          </cell>
        </row>
        <row r="129">
          <cell r="A129">
            <v>36886</v>
          </cell>
          <cell r="B129">
            <v>5.93</v>
          </cell>
          <cell r="C129">
            <v>5.8</v>
          </cell>
          <cell r="D129">
            <v>5.8200000000000002E-2</v>
          </cell>
          <cell r="E129">
            <v>5.8600000000000006E-2</v>
          </cell>
          <cell r="F129">
            <v>5.9000000000000004E-2</v>
          </cell>
          <cell r="G129">
            <v>5.9699999999999996E-2</v>
          </cell>
        </row>
        <row r="130">
          <cell r="A130">
            <v>36887</v>
          </cell>
          <cell r="B130">
            <v>5.97</v>
          </cell>
          <cell r="C130">
            <v>5.87</v>
          </cell>
          <cell r="D130">
            <v>5.8899999999999994E-2</v>
          </cell>
          <cell r="E130">
            <v>5.9299999999999999E-2</v>
          </cell>
          <cell r="F130">
            <v>5.9699999999999996E-2</v>
          </cell>
          <cell r="G130">
            <v>6.0299999999999999E-2</v>
          </cell>
        </row>
        <row r="131">
          <cell r="A131">
            <v>36888</v>
          </cell>
          <cell r="B131">
            <v>5.99</v>
          </cell>
          <cell r="C131">
            <v>5.92</v>
          </cell>
          <cell r="D131">
            <v>5.96E-2</v>
          </cell>
          <cell r="E131">
            <v>6.0100000000000001E-2</v>
          </cell>
          <cell r="F131">
            <v>6.0499999999999998E-2</v>
          </cell>
          <cell r="G131">
            <v>6.1100000000000002E-2</v>
          </cell>
        </row>
        <row r="132">
          <cell r="A132">
            <v>36889</v>
          </cell>
          <cell r="B132">
            <v>5.95</v>
          </cell>
          <cell r="C132">
            <v>5.85</v>
          </cell>
          <cell r="D132">
            <v>5.8899999999999994E-2</v>
          </cell>
          <cell r="E132">
            <v>5.9400000000000001E-2</v>
          </cell>
          <cell r="F132">
            <v>5.9800000000000006E-2</v>
          </cell>
          <cell r="G132">
            <v>6.0499999999999998E-2</v>
          </cell>
        </row>
        <row r="133">
          <cell r="A133">
            <v>36892</v>
          </cell>
          <cell r="B133">
            <v>0</v>
          </cell>
          <cell r="C133">
            <v>0</v>
          </cell>
          <cell r="D133">
            <v>0</v>
          </cell>
          <cell r="E133">
            <v>0</v>
          </cell>
          <cell r="F133">
            <v>0</v>
          </cell>
          <cell r="G133">
            <v>0</v>
          </cell>
        </row>
        <row r="134">
          <cell r="A134">
            <v>36893</v>
          </cell>
          <cell r="B134">
            <v>5.81</v>
          </cell>
          <cell r="C134">
            <v>5.68</v>
          </cell>
          <cell r="D134">
            <v>5.7099999999999998E-2</v>
          </cell>
          <cell r="E134">
            <v>5.74E-2</v>
          </cell>
          <cell r="F134">
            <v>5.79E-2</v>
          </cell>
          <cell r="G134">
            <v>5.8499999999999996E-2</v>
          </cell>
        </row>
        <row r="135">
          <cell r="A135">
            <v>36894</v>
          </cell>
          <cell r="B135">
            <v>5.77</v>
          </cell>
          <cell r="C135">
            <v>5.66</v>
          </cell>
          <cell r="D135">
            <v>5.6900000000000006E-2</v>
          </cell>
          <cell r="E135">
            <v>5.7300000000000004E-2</v>
          </cell>
          <cell r="F135">
            <v>5.7800000000000004E-2</v>
          </cell>
          <cell r="G135">
            <v>5.8400000000000001E-2</v>
          </cell>
        </row>
        <row r="136">
          <cell r="A136">
            <v>36895</v>
          </cell>
          <cell r="B136">
            <v>5.48</v>
          </cell>
          <cell r="C136">
            <v>5.51</v>
          </cell>
          <cell r="D136">
            <v>5.6100000000000004E-2</v>
          </cell>
          <cell r="E136">
            <v>5.7099999999999998E-2</v>
          </cell>
          <cell r="F136">
            <v>5.7800000000000004E-2</v>
          </cell>
          <cell r="G136">
            <v>5.8799999999999998E-2</v>
          </cell>
        </row>
        <row r="137">
          <cell r="A137">
            <v>36896</v>
          </cell>
          <cell r="B137">
            <v>5.35</v>
          </cell>
          <cell r="C137">
            <v>5.38</v>
          </cell>
          <cell r="D137">
            <v>5.4800000000000001E-2</v>
          </cell>
          <cell r="E137">
            <v>5.5800000000000002E-2</v>
          </cell>
          <cell r="F137">
            <v>5.6399999999999999E-2</v>
          </cell>
          <cell r="G137">
            <v>5.7599999999999998E-2</v>
          </cell>
        </row>
        <row r="138">
          <cell r="A138">
            <v>36899</v>
          </cell>
          <cell r="B138">
            <v>5.27</v>
          </cell>
          <cell r="C138">
            <v>5.27</v>
          </cell>
          <cell r="D138">
            <v>5.3600000000000002E-2</v>
          </cell>
          <cell r="E138">
            <v>5.4400000000000004E-2</v>
          </cell>
          <cell r="F138">
            <v>5.5E-2</v>
          </cell>
          <cell r="G138">
            <v>5.62E-2</v>
          </cell>
        </row>
        <row r="139">
          <cell r="A139">
            <v>36900</v>
          </cell>
          <cell r="B139">
            <v>5.33</v>
          </cell>
          <cell r="C139">
            <v>5.34</v>
          </cell>
          <cell r="D139">
            <v>5.4199999999999998E-2</v>
          </cell>
          <cell r="E139">
            <v>5.5E-2</v>
          </cell>
          <cell r="F139">
            <v>5.57E-2</v>
          </cell>
          <cell r="G139">
            <v>5.7000000000000002E-2</v>
          </cell>
        </row>
        <row r="140">
          <cell r="A140">
            <v>36901</v>
          </cell>
          <cell r="B140">
            <v>5.37</v>
          </cell>
          <cell r="C140">
            <v>5.38</v>
          </cell>
          <cell r="D140">
            <v>5.4699999999999999E-2</v>
          </cell>
          <cell r="E140">
            <v>5.5500000000000001E-2</v>
          </cell>
          <cell r="F140">
            <v>5.62E-2</v>
          </cell>
          <cell r="G140">
            <v>5.7500000000000002E-2</v>
          </cell>
        </row>
        <row r="141">
          <cell r="A141">
            <v>36902</v>
          </cell>
          <cell r="B141">
            <v>5.39</v>
          </cell>
          <cell r="C141">
            <v>5.42</v>
          </cell>
          <cell r="D141">
            <v>5.5300000000000002E-2</v>
          </cell>
          <cell r="E141">
            <v>5.62E-2</v>
          </cell>
          <cell r="F141">
            <v>5.7000000000000002E-2</v>
          </cell>
          <cell r="G141">
            <v>5.8200000000000002E-2</v>
          </cell>
        </row>
        <row r="142">
          <cell r="A142">
            <v>36903</v>
          </cell>
          <cell r="B142">
            <v>5.48</v>
          </cell>
          <cell r="C142">
            <v>5.54</v>
          </cell>
          <cell r="D142">
            <v>5.6600000000000004E-2</v>
          </cell>
          <cell r="E142">
            <v>5.7699999999999994E-2</v>
          </cell>
          <cell r="F142">
            <v>5.8499999999999996E-2</v>
          </cell>
          <cell r="G142">
            <v>5.9800000000000006E-2</v>
          </cell>
        </row>
        <row r="143">
          <cell r="A143">
            <v>36906</v>
          </cell>
          <cell r="B143">
            <v>0</v>
          </cell>
          <cell r="C143">
            <v>0</v>
          </cell>
          <cell r="D143">
            <v>0</v>
          </cell>
          <cell r="E143">
            <v>0</v>
          </cell>
          <cell r="F143">
            <v>0</v>
          </cell>
          <cell r="G143">
            <v>0</v>
          </cell>
        </row>
        <row r="144">
          <cell r="A144">
            <v>36907</v>
          </cell>
          <cell r="B144">
            <v>5.47</v>
          </cell>
          <cell r="C144">
            <v>5.53</v>
          </cell>
          <cell r="D144">
            <v>5.6500000000000002E-2</v>
          </cell>
          <cell r="E144">
            <v>5.7599999999999998E-2</v>
          </cell>
          <cell r="F144">
            <v>5.8400000000000001E-2</v>
          </cell>
          <cell r="G144">
            <v>5.9699999999999996E-2</v>
          </cell>
        </row>
        <row r="145">
          <cell r="A145">
            <v>36908</v>
          </cell>
          <cell r="B145">
            <v>5.49</v>
          </cell>
          <cell r="C145">
            <v>5.55</v>
          </cell>
          <cell r="D145">
            <v>5.6600000000000004E-2</v>
          </cell>
          <cell r="E145">
            <v>5.7500000000000002E-2</v>
          </cell>
          <cell r="F145">
            <v>5.8200000000000002E-2</v>
          </cell>
          <cell r="G145">
            <v>5.9500000000000004E-2</v>
          </cell>
        </row>
        <row r="146">
          <cell r="A146">
            <v>36909</v>
          </cell>
          <cell r="B146">
            <v>5.33</v>
          </cell>
          <cell r="C146">
            <v>5.38</v>
          </cell>
          <cell r="D146">
            <v>5.4900000000000004E-2</v>
          </cell>
          <cell r="E146">
            <v>5.5899999999999998E-2</v>
          </cell>
          <cell r="F146">
            <v>5.6600000000000004E-2</v>
          </cell>
          <cell r="G146">
            <v>5.8099999999999999E-2</v>
          </cell>
        </row>
        <row r="147">
          <cell r="A147">
            <v>36910</v>
          </cell>
          <cell r="B147">
            <v>5.27</v>
          </cell>
          <cell r="C147">
            <v>5.34</v>
          </cell>
          <cell r="D147">
            <v>5.4900000000000004E-2</v>
          </cell>
          <cell r="E147">
            <v>5.5999999999999994E-2</v>
          </cell>
          <cell r="F147">
            <v>5.7000000000000002E-2</v>
          </cell>
          <cell r="G147">
            <v>5.8499999999999996E-2</v>
          </cell>
        </row>
        <row r="148">
          <cell r="A148">
            <v>36913</v>
          </cell>
          <cell r="B148">
            <v>5.29</v>
          </cell>
          <cell r="C148">
            <v>5.41</v>
          </cell>
          <cell r="D148">
            <v>5.57E-2</v>
          </cell>
          <cell r="E148">
            <v>5.7000000000000002E-2</v>
          </cell>
          <cell r="F148">
            <v>5.8099999999999999E-2</v>
          </cell>
          <cell r="G148">
            <v>5.96E-2</v>
          </cell>
        </row>
        <row r="149">
          <cell r="A149">
            <v>36914</v>
          </cell>
          <cell r="B149">
            <v>5.26</v>
          </cell>
          <cell r="C149">
            <v>5.36</v>
          </cell>
          <cell r="D149">
            <v>5.5199999999999999E-2</v>
          </cell>
          <cell r="E149">
            <v>5.6500000000000002E-2</v>
          </cell>
          <cell r="F149">
            <v>5.7500000000000002E-2</v>
          </cell>
          <cell r="G149">
            <v>5.91E-2</v>
          </cell>
        </row>
        <row r="150">
          <cell r="A150">
            <v>36915</v>
          </cell>
          <cell r="B150">
            <v>5.36</v>
          </cell>
          <cell r="C150">
            <v>5.47</v>
          </cell>
          <cell r="D150">
            <v>5.6299999999999996E-2</v>
          </cell>
          <cell r="E150">
            <v>5.7500000000000002E-2</v>
          </cell>
          <cell r="F150">
            <v>5.8499999999999996E-2</v>
          </cell>
          <cell r="G150">
            <v>0.06</v>
          </cell>
        </row>
        <row r="151">
          <cell r="A151">
            <v>36916</v>
          </cell>
          <cell r="B151">
            <v>5.42</v>
          </cell>
          <cell r="C151">
            <v>5.53</v>
          </cell>
          <cell r="D151">
            <v>5.6900000000000006E-2</v>
          </cell>
          <cell r="E151">
            <v>5.8200000000000002E-2</v>
          </cell>
          <cell r="F151">
            <v>5.91E-2</v>
          </cell>
          <cell r="G151">
            <v>6.0499999999999998E-2</v>
          </cell>
        </row>
        <row r="152">
          <cell r="A152">
            <v>36917</v>
          </cell>
          <cell r="B152">
            <v>5.32</v>
          </cell>
          <cell r="C152">
            <v>5.43</v>
          </cell>
          <cell r="D152">
            <v>5.5899999999999998E-2</v>
          </cell>
          <cell r="E152">
            <v>5.7099999999999998E-2</v>
          </cell>
          <cell r="F152">
            <v>5.8099999999999999E-2</v>
          </cell>
          <cell r="G152">
            <v>5.96E-2</v>
          </cell>
        </row>
        <row r="153">
          <cell r="A153">
            <v>36920</v>
          </cell>
          <cell r="B153">
            <v>5.26</v>
          </cell>
          <cell r="C153">
            <v>5.4</v>
          </cell>
          <cell r="D153">
            <v>5.5500000000000001E-2</v>
          </cell>
          <cell r="E153">
            <v>5.6799999999999996E-2</v>
          </cell>
          <cell r="F153">
            <v>5.7800000000000004E-2</v>
          </cell>
          <cell r="G153">
            <v>5.9299999999999999E-2</v>
          </cell>
        </row>
        <row r="154">
          <cell r="A154">
            <v>36921</v>
          </cell>
          <cell r="B154">
            <v>5.2</v>
          </cell>
          <cell r="C154">
            <v>5.31</v>
          </cell>
          <cell r="D154">
            <v>5.4800000000000001E-2</v>
          </cell>
          <cell r="E154">
            <v>5.6100000000000004E-2</v>
          </cell>
          <cell r="F154">
            <v>5.7200000000000001E-2</v>
          </cell>
          <cell r="G154">
            <v>5.8799999999999998E-2</v>
          </cell>
        </row>
        <row r="155">
          <cell r="A155">
            <v>36922</v>
          </cell>
          <cell r="B155">
            <v>5.17</v>
          </cell>
          <cell r="C155">
            <v>5.3</v>
          </cell>
          <cell r="D155">
            <v>5.4600000000000003E-2</v>
          </cell>
          <cell r="E155">
            <v>5.5899999999999998E-2</v>
          </cell>
          <cell r="F155">
            <v>5.7000000000000002E-2</v>
          </cell>
          <cell r="G155">
            <v>5.8499999999999996E-2</v>
          </cell>
        </row>
        <row r="156">
          <cell r="A156">
            <v>36923</v>
          </cell>
          <cell r="B156">
            <v>5.0999999999999996</v>
          </cell>
          <cell r="C156">
            <v>5.16</v>
          </cell>
          <cell r="D156">
            <v>5.3099999999999994E-2</v>
          </cell>
          <cell r="E156">
            <v>5.4299999999999994E-2</v>
          </cell>
          <cell r="F156">
            <v>5.5199999999999999E-2</v>
          </cell>
          <cell r="G156">
            <v>5.6900000000000006E-2</v>
          </cell>
        </row>
        <row r="157">
          <cell r="A157">
            <v>36924</v>
          </cell>
          <cell r="B157">
            <v>5.19</v>
          </cell>
          <cell r="C157">
            <v>5.29</v>
          </cell>
          <cell r="D157">
            <v>5.4299999999999994E-2</v>
          </cell>
          <cell r="E157">
            <v>5.5500000000000001E-2</v>
          </cell>
          <cell r="F157">
            <v>5.6299999999999996E-2</v>
          </cell>
          <cell r="G157">
            <v>5.7999999999999996E-2</v>
          </cell>
        </row>
        <row r="158">
          <cell r="A158">
            <v>36927</v>
          </cell>
          <cell r="B158">
            <v>5.18</v>
          </cell>
          <cell r="C158">
            <v>5.29</v>
          </cell>
          <cell r="D158">
            <v>5.4400000000000004E-2</v>
          </cell>
          <cell r="E158">
            <v>5.5599999999999997E-2</v>
          </cell>
          <cell r="F158">
            <v>5.6500000000000002E-2</v>
          </cell>
          <cell r="G158">
            <v>5.8200000000000002E-2</v>
          </cell>
        </row>
        <row r="159">
          <cell r="A159">
            <v>36928</v>
          </cell>
          <cell r="B159">
            <v>5.22</v>
          </cell>
          <cell r="C159">
            <v>5.35</v>
          </cell>
          <cell r="D159">
            <v>5.5E-2</v>
          </cell>
          <cell r="E159">
            <v>5.6299999999999996E-2</v>
          </cell>
          <cell r="F159">
            <v>5.74E-2</v>
          </cell>
          <cell r="G159">
            <v>5.9000000000000004E-2</v>
          </cell>
        </row>
        <row r="160">
          <cell r="A160">
            <v>36929</v>
          </cell>
          <cell r="B160">
            <v>5.19</v>
          </cell>
          <cell r="C160">
            <v>5.31</v>
          </cell>
          <cell r="D160">
            <v>5.4699999999999999E-2</v>
          </cell>
          <cell r="E160">
            <v>5.5899999999999998E-2</v>
          </cell>
          <cell r="F160">
            <v>5.6900000000000006E-2</v>
          </cell>
          <cell r="G160">
            <v>5.8499999999999996E-2</v>
          </cell>
        </row>
        <row r="161">
          <cell r="A161">
            <v>36930</v>
          </cell>
          <cell r="B161">
            <v>5.23</v>
          </cell>
          <cell r="C161">
            <v>5.37</v>
          </cell>
          <cell r="D161">
            <v>5.5399999999999998E-2</v>
          </cell>
          <cell r="E161">
            <v>5.67E-2</v>
          </cell>
          <cell r="F161">
            <v>5.7699999999999994E-2</v>
          </cell>
          <cell r="G161">
            <v>5.9299999999999999E-2</v>
          </cell>
        </row>
        <row r="162">
          <cell r="A162">
            <v>36931</v>
          </cell>
          <cell r="B162">
            <v>5.18</v>
          </cell>
          <cell r="C162">
            <v>5.29</v>
          </cell>
          <cell r="D162">
            <v>5.45E-2</v>
          </cell>
          <cell r="E162">
            <v>5.5800000000000002E-2</v>
          </cell>
          <cell r="F162">
            <v>5.6799999999999996E-2</v>
          </cell>
          <cell r="G162">
            <v>5.8299999999999998E-2</v>
          </cell>
        </row>
        <row r="163">
          <cell r="A163">
            <v>36934</v>
          </cell>
          <cell r="B163">
            <v>5.16</v>
          </cell>
          <cell r="C163">
            <v>5.27</v>
          </cell>
          <cell r="D163">
            <v>5.4199999999999998E-2</v>
          </cell>
          <cell r="E163">
            <v>5.5399999999999998E-2</v>
          </cell>
          <cell r="F163">
            <v>5.6399999999999999E-2</v>
          </cell>
          <cell r="G163">
            <v>5.8099999999999999E-2</v>
          </cell>
        </row>
        <row r="164">
          <cell r="A164">
            <v>36935</v>
          </cell>
          <cell r="B164">
            <v>5.17</v>
          </cell>
          <cell r="C164">
            <v>5.29</v>
          </cell>
          <cell r="D164">
            <v>5.4400000000000004E-2</v>
          </cell>
          <cell r="E164">
            <v>5.5500000000000001E-2</v>
          </cell>
          <cell r="F164">
            <v>5.6500000000000002E-2</v>
          </cell>
          <cell r="G164">
            <v>5.8099999999999999E-2</v>
          </cell>
        </row>
        <row r="165">
          <cell r="A165">
            <v>36936</v>
          </cell>
          <cell r="B165">
            <v>5.23</v>
          </cell>
          <cell r="C165">
            <v>5.35</v>
          </cell>
          <cell r="D165">
            <v>5.5E-2</v>
          </cell>
          <cell r="E165">
            <v>5.6299999999999996E-2</v>
          </cell>
          <cell r="F165">
            <v>5.7200000000000001E-2</v>
          </cell>
          <cell r="G165">
            <v>5.8799999999999998E-2</v>
          </cell>
        </row>
        <row r="166">
          <cell r="A166">
            <v>36937</v>
          </cell>
          <cell r="B166">
            <v>5.33</v>
          </cell>
          <cell r="C166">
            <v>5.49</v>
          </cell>
          <cell r="D166">
            <v>5.6399999999999999E-2</v>
          </cell>
          <cell r="E166">
            <v>5.7800000000000004E-2</v>
          </cell>
          <cell r="F166">
            <v>5.8799999999999998E-2</v>
          </cell>
          <cell r="G166">
            <v>6.0199999999999997E-2</v>
          </cell>
        </row>
        <row r="167">
          <cell r="A167">
            <v>36938</v>
          </cell>
          <cell r="B167">
            <v>5.23</v>
          </cell>
          <cell r="C167">
            <v>5.37</v>
          </cell>
          <cell r="D167">
            <v>5.5300000000000002E-2</v>
          </cell>
          <cell r="E167">
            <v>5.6600000000000004E-2</v>
          </cell>
          <cell r="F167">
            <v>5.7599999999999998E-2</v>
          </cell>
          <cell r="G167">
            <v>5.9200000000000003E-2</v>
          </cell>
        </row>
        <row r="168">
          <cell r="A168">
            <v>36941</v>
          </cell>
          <cell r="B168">
            <v>0</v>
          </cell>
          <cell r="C168">
            <v>0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</row>
        <row r="169">
          <cell r="A169">
            <v>36942</v>
          </cell>
          <cell r="B169">
            <v>5.21</v>
          </cell>
          <cell r="C169">
            <v>5.34</v>
          </cell>
          <cell r="D169">
            <v>5.5E-2</v>
          </cell>
          <cell r="E169">
            <v>5.6299999999999996E-2</v>
          </cell>
          <cell r="F169">
            <v>5.74E-2</v>
          </cell>
          <cell r="G169">
            <v>5.9000000000000004E-2</v>
          </cell>
        </row>
        <row r="170">
          <cell r="A170">
            <v>36943</v>
          </cell>
          <cell r="B170">
            <v>5.16</v>
          </cell>
          <cell r="C170">
            <v>5.29</v>
          </cell>
          <cell r="D170">
            <v>5.4600000000000003E-2</v>
          </cell>
          <cell r="E170">
            <v>5.5999999999999994E-2</v>
          </cell>
          <cell r="F170">
            <v>5.7099999999999998E-2</v>
          </cell>
          <cell r="G170">
            <v>5.8799999999999998E-2</v>
          </cell>
        </row>
        <row r="171">
          <cell r="A171">
            <v>36944</v>
          </cell>
          <cell r="B171">
            <v>5.12</v>
          </cell>
          <cell r="C171">
            <v>5.26</v>
          </cell>
          <cell r="D171">
            <v>5.45E-2</v>
          </cell>
          <cell r="E171">
            <v>5.5999999999999994E-2</v>
          </cell>
          <cell r="F171">
            <v>5.7099999999999998E-2</v>
          </cell>
          <cell r="G171">
            <v>5.8899999999999994E-2</v>
          </cell>
        </row>
        <row r="172">
          <cell r="A172">
            <v>36945</v>
          </cell>
          <cell r="B172">
            <v>5.0599999999999996</v>
          </cell>
          <cell r="C172">
            <v>5.21</v>
          </cell>
          <cell r="D172">
            <v>5.4000000000000006E-2</v>
          </cell>
          <cell r="E172">
            <v>5.5599999999999997E-2</v>
          </cell>
          <cell r="F172">
            <v>5.6900000000000006E-2</v>
          </cell>
          <cell r="G172">
            <v>5.8799999999999998E-2</v>
          </cell>
        </row>
        <row r="173">
          <cell r="A173">
            <v>36948</v>
          </cell>
          <cell r="B173">
            <v>4.97</v>
          </cell>
          <cell r="C173">
            <v>5.15</v>
          </cell>
          <cell r="D173">
            <v>5.3600000000000002E-2</v>
          </cell>
          <cell r="E173">
            <v>5.5300000000000002E-2</v>
          </cell>
          <cell r="F173">
            <v>5.6600000000000004E-2</v>
          </cell>
          <cell r="G173">
            <v>5.8600000000000006E-2</v>
          </cell>
        </row>
        <row r="174">
          <cell r="A174">
            <v>36949</v>
          </cell>
          <cell r="B174">
            <v>4.8899999999999997</v>
          </cell>
          <cell r="C174">
            <v>5.0599999999999996</v>
          </cell>
          <cell r="D174">
            <v>5.2499999999999998E-2</v>
          </cell>
          <cell r="E174">
            <v>5.4000000000000006E-2</v>
          </cell>
          <cell r="F174">
            <v>5.5199999999999999E-2</v>
          </cell>
          <cell r="G174">
            <v>5.7000000000000002E-2</v>
          </cell>
        </row>
        <row r="175">
          <cell r="A175">
            <v>36950</v>
          </cell>
          <cell r="B175">
            <v>4.9400000000000004</v>
          </cell>
          <cell r="C175">
            <v>5.08</v>
          </cell>
          <cell r="D175">
            <v>5.2699999999999997E-2</v>
          </cell>
          <cell r="E175">
            <v>5.4100000000000002E-2</v>
          </cell>
          <cell r="F175">
            <v>5.5099999999999996E-2</v>
          </cell>
          <cell r="G175">
            <v>5.6900000000000006E-2</v>
          </cell>
        </row>
        <row r="176">
          <cell r="A176">
            <v>36951</v>
          </cell>
          <cell r="B176">
            <v>4.91</v>
          </cell>
          <cell r="C176">
            <v>5.05</v>
          </cell>
          <cell r="D176">
            <v>5.2199999999999996E-2</v>
          </cell>
          <cell r="E176">
            <v>5.3499999999999999E-2</v>
          </cell>
          <cell r="F176">
            <v>5.4600000000000003E-2</v>
          </cell>
          <cell r="G176">
            <v>5.62E-2</v>
          </cell>
        </row>
        <row r="177">
          <cell r="A177">
            <v>36952</v>
          </cell>
          <cell r="B177">
            <v>4.93</v>
          </cell>
          <cell r="C177">
            <v>5.07</v>
          </cell>
          <cell r="D177">
            <v>5.2600000000000001E-2</v>
          </cell>
          <cell r="E177">
            <v>5.3899999999999997E-2</v>
          </cell>
          <cell r="F177">
            <v>5.5E-2</v>
          </cell>
          <cell r="G177">
            <v>5.6600000000000004E-2</v>
          </cell>
        </row>
        <row r="178">
          <cell r="A178">
            <v>36955</v>
          </cell>
          <cell r="B178">
            <v>4.96</v>
          </cell>
          <cell r="C178">
            <v>5.13</v>
          </cell>
          <cell r="D178">
            <v>5.3200000000000004E-2</v>
          </cell>
          <cell r="E178">
            <v>5.4600000000000003E-2</v>
          </cell>
          <cell r="F178">
            <v>5.5800000000000002E-2</v>
          </cell>
          <cell r="G178">
            <v>5.74E-2</v>
          </cell>
        </row>
        <row r="179">
          <cell r="A179">
            <v>36956</v>
          </cell>
          <cell r="B179">
            <v>4.96</v>
          </cell>
          <cell r="C179">
            <v>5.13</v>
          </cell>
          <cell r="D179">
            <v>5.3200000000000004E-2</v>
          </cell>
          <cell r="E179">
            <v>5.4699999999999999E-2</v>
          </cell>
          <cell r="F179">
            <v>5.5899999999999998E-2</v>
          </cell>
          <cell r="G179">
            <v>5.7500000000000002E-2</v>
          </cell>
        </row>
        <row r="180">
          <cell r="A180">
            <v>36957</v>
          </cell>
          <cell r="B180">
            <v>4.92</v>
          </cell>
          <cell r="C180">
            <v>5.09</v>
          </cell>
          <cell r="D180">
            <v>5.28E-2</v>
          </cell>
          <cell r="E180">
            <v>5.4299999999999994E-2</v>
          </cell>
          <cell r="F180">
            <v>5.5399999999999998E-2</v>
          </cell>
          <cell r="G180">
            <v>5.7099999999999998E-2</v>
          </cell>
        </row>
        <row r="181">
          <cell r="A181">
            <v>36958</v>
          </cell>
          <cell r="B181">
            <v>4.8600000000000003</v>
          </cell>
          <cell r="C181">
            <v>5.01</v>
          </cell>
          <cell r="D181">
            <v>5.21E-2</v>
          </cell>
          <cell r="E181">
            <v>5.3499999999999999E-2</v>
          </cell>
          <cell r="F181">
            <v>5.4699999999999999E-2</v>
          </cell>
          <cell r="G181">
            <v>5.6399999999999999E-2</v>
          </cell>
        </row>
        <row r="182">
          <cell r="A182">
            <v>36959</v>
          </cell>
          <cell r="B182">
            <v>4.91</v>
          </cell>
          <cell r="C182">
            <v>5.08</v>
          </cell>
          <cell r="D182">
            <v>5.2699999999999997E-2</v>
          </cell>
          <cell r="E182">
            <v>5.4199999999999998E-2</v>
          </cell>
          <cell r="F182">
            <v>5.5399999999999998E-2</v>
          </cell>
          <cell r="G182">
            <v>5.7099999999999998E-2</v>
          </cell>
        </row>
        <row r="183">
          <cell r="A183">
            <v>36962</v>
          </cell>
          <cell r="B183">
            <v>4.8899999999999997</v>
          </cell>
          <cell r="C183">
            <v>5.05</v>
          </cell>
          <cell r="D183">
            <v>5.2600000000000001E-2</v>
          </cell>
          <cell r="E183">
            <v>5.4100000000000002E-2</v>
          </cell>
          <cell r="F183">
            <v>5.5300000000000002E-2</v>
          </cell>
          <cell r="G183">
            <v>5.7099999999999998E-2</v>
          </cell>
        </row>
        <row r="184">
          <cell r="A184">
            <v>36963</v>
          </cell>
          <cell r="B184">
            <v>4.88</v>
          </cell>
          <cell r="C184">
            <v>5.05</v>
          </cell>
          <cell r="D184">
            <v>5.2699999999999997E-2</v>
          </cell>
          <cell r="E184">
            <v>5.4299999999999994E-2</v>
          </cell>
          <cell r="F184">
            <v>5.5599999999999997E-2</v>
          </cell>
          <cell r="G184">
            <v>5.74E-2</v>
          </cell>
        </row>
        <row r="185">
          <cell r="A185">
            <v>36964</v>
          </cell>
          <cell r="B185">
            <v>4.8</v>
          </cell>
          <cell r="C185">
            <v>4.99</v>
          </cell>
          <cell r="D185">
            <v>5.2000000000000005E-2</v>
          </cell>
          <cell r="E185">
            <v>5.3699999999999998E-2</v>
          </cell>
          <cell r="F185">
            <v>5.5E-2</v>
          </cell>
          <cell r="G185">
            <v>5.6900000000000006E-2</v>
          </cell>
        </row>
        <row r="186">
          <cell r="A186">
            <v>36965</v>
          </cell>
          <cell r="B186">
            <v>4.72</v>
          </cell>
          <cell r="C186">
            <v>4.9000000000000004</v>
          </cell>
          <cell r="D186">
            <v>5.1200000000000002E-2</v>
          </cell>
          <cell r="E186">
            <v>5.2900000000000003E-2</v>
          </cell>
          <cell r="F186">
            <v>5.4199999999999998E-2</v>
          </cell>
          <cell r="G186">
            <v>5.62E-2</v>
          </cell>
        </row>
        <row r="187">
          <cell r="A187">
            <v>36966</v>
          </cell>
          <cell r="B187">
            <v>4.6500000000000004</v>
          </cell>
          <cell r="C187">
            <v>4.83</v>
          </cell>
          <cell r="D187">
            <v>5.0599999999999999E-2</v>
          </cell>
          <cell r="E187">
            <v>5.2199999999999996E-2</v>
          </cell>
          <cell r="F187">
            <v>5.3399999999999996E-2</v>
          </cell>
          <cell r="G187">
            <v>5.5300000000000002E-2</v>
          </cell>
        </row>
        <row r="188">
          <cell r="A188">
            <v>36969</v>
          </cell>
          <cell r="B188">
            <v>4.7</v>
          </cell>
          <cell r="C188">
            <v>4.9000000000000004</v>
          </cell>
          <cell r="D188">
            <v>5.1200000000000002E-2</v>
          </cell>
          <cell r="E188">
            <v>5.28E-2</v>
          </cell>
          <cell r="F188">
            <v>5.4000000000000006E-2</v>
          </cell>
          <cell r="G188">
            <v>5.5899999999999998E-2</v>
          </cell>
        </row>
        <row r="189">
          <cell r="A189">
            <v>36970</v>
          </cell>
          <cell r="B189">
            <v>4.7300000000000004</v>
          </cell>
          <cell r="C189">
            <v>4.93</v>
          </cell>
          <cell r="D189">
            <v>5.1500000000000004E-2</v>
          </cell>
          <cell r="E189">
            <v>5.3099999999999994E-2</v>
          </cell>
          <cell r="F189">
            <v>5.4299999999999994E-2</v>
          </cell>
          <cell r="G189">
            <v>5.62E-2</v>
          </cell>
        </row>
        <row r="190">
          <cell r="A190">
            <v>36971</v>
          </cell>
          <cell r="B190">
            <v>4.6100000000000003</v>
          </cell>
          <cell r="C190">
            <v>4.79</v>
          </cell>
          <cell r="D190">
            <v>5.0099999999999999E-2</v>
          </cell>
          <cell r="E190">
            <v>5.1799999999999999E-2</v>
          </cell>
          <cell r="F190">
            <v>5.3099999999999994E-2</v>
          </cell>
          <cell r="G190">
            <v>5.5E-2</v>
          </cell>
        </row>
        <row r="191">
          <cell r="A191">
            <v>36972</v>
          </cell>
          <cell r="B191">
            <v>4.5599999999999996</v>
          </cell>
          <cell r="C191">
            <v>4.7300000000000004</v>
          </cell>
          <cell r="D191">
            <v>4.9500000000000002E-2</v>
          </cell>
          <cell r="E191">
            <v>5.1299999999999998E-2</v>
          </cell>
          <cell r="F191">
            <v>5.2499999999999998E-2</v>
          </cell>
          <cell r="G191">
            <v>5.45E-2</v>
          </cell>
        </row>
        <row r="192">
          <cell r="A192">
            <v>36973</v>
          </cell>
          <cell r="B192">
            <v>4.5999999999999996</v>
          </cell>
          <cell r="C192">
            <v>4.78</v>
          </cell>
          <cell r="D192">
            <v>5.0099999999999999E-2</v>
          </cell>
          <cell r="E192">
            <v>5.1799999999999999E-2</v>
          </cell>
          <cell r="F192">
            <v>5.3200000000000004E-2</v>
          </cell>
          <cell r="G192">
            <v>5.5199999999999999E-2</v>
          </cell>
        </row>
        <row r="193">
          <cell r="A193">
            <v>36976</v>
          </cell>
          <cell r="B193">
            <v>4.66</v>
          </cell>
          <cell r="C193">
            <v>4.84</v>
          </cell>
          <cell r="D193">
            <v>5.0799999999999998E-2</v>
          </cell>
          <cell r="E193">
            <v>5.2600000000000001E-2</v>
          </cell>
          <cell r="F193">
            <v>5.4000000000000006E-2</v>
          </cell>
          <cell r="G193">
            <v>5.6100000000000004E-2</v>
          </cell>
        </row>
        <row r="194">
          <cell r="A194">
            <v>36977</v>
          </cell>
          <cell r="B194">
            <v>4.71</v>
          </cell>
          <cell r="C194">
            <v>4.93</v>
          </cell>
          <cell r="D194">
            <v>5.1699999999999996E-2</v>
          </cell>
          <cell r="E194">
            <v>5.3499999999999999E-2</v>
          </cell>
          <cell r="F194">
            <v>5.5E-2</v>
          </cell>
          <cell r="G194">
            <v>5.7200000000000001E-2</v>
          </cell>
        </row>
        <row r="195">
          <cell r="A195">
            <v>36978</v>
          </cell>
          <cell r="B195">
            <v>4.71</v>
          </cell>
          <cell r="C195">
            <v>4.93</v>
          </cell>
          <cell r="D195">
            <v>5.1699999999999996E-2</v>
          </cell>
          <cell r="E195">
            <v>5.3600000000000002E-2</v>
          </cell>
          <cell r="F195">
            <v>5.5E-2</v>
          </cell>
          <cell r="G195">
            <v>5.7200000000000001E-2</v>
          </cell>
        </row>
        <row r="196">
          <cell r="A196">
            <v>36979</v>
          </cell>
          <cell r="B196">
            <v>4.6900000000000004</v>
          </cell>
          <cell r="C196">
            <v>4.92</v>
          </cell>
          <cell r="D196">
            <v>5.1699999999999996E-2</v>
          </cell>
          <cell r="E196">
            <v>5.3600000000000002E-2</v>
          </cell>
          <cell r="F196">
            <v>5.5099999999999996E-2</v>
          </cell>
          <cell r="G196">
            <v>5.74E-2</v>
          </cell>
        </row>
        <row r="197">
          <cell r="A197">
            <v>36980</v>
          </cell>
          <cell r="B197">
            <v>4.5999999999999996</v>
          </cell>
          <cell r="C197">
            <v>4.8</v>
          </cell>
          <cell r="D197">
            <v>5.0700000000000002E-2</v>
          </cell>
          <cell r="E197">
            <v>5.2699999999999997E-2</v>
          </cell>
          <cell r="F197">
            <v>5.4199999999999998E-2</v>
          </cell>
          <cell r="G197">
            <v>5.6500000000000002E-2</v>
          </cell>
        </row>
        <row r="198">
          <cell r="A198">
            <v>36983</v>
          </cell>
          <cell r="B198">
            <v>4.6399999999999997</v>
          </cell>
          <cell r="C198">
            <v>4.8600000000000003</v>
          </cell>
          <cell r="D198">
            <v>5.1299999999999998E-2</v>
          </cell>
          <cell r="E198">
            <v>5.3200000000000004E-2</v>
          </cell>
          <cell r="F198">
            <v>5.4699999999999999E-2</v>
          </cell>
          <cell r="G198">
            <v>5.7000000000000002E-2</v>
          </cell>
        </row>
        <row r="199">
          <cell r="A199">
            <v>36984</v>
          </cell>
          <cell r="B199">
            <v>4.5999999999999996</v>
          </cell>
          <cell r="C199">
            <v>4.8099999999999996</v>
          </cell>
          <cell r="D199">
            <v>5.0799999999999998E-2</v>
          </cell>
          <cell r="E199">
            <v>5.2699999999999997E-2</v>
          </cell>
          <cell r="F199">
            <v>5.4299999999999994E-2</v>
          </cell>
          <cell r="G199">
            <v>5.6600000000000004E-2</v>
          </cell>
        </row>
        <row r="200">
          <cell r="A200">
            <v>36985</v>
          </cell>
          <cell r="B200">
            <v>4.5599999999999996</v>
          </cell>
          <cell r="C200">
            <v>4.78</v>
          </cell>
          <cell r="D200">
            <v>5.0499999999999996E-2</v>
          </cell>
          <cell r="E200">
            <v>5.2499999999999998E-2</v>
          </cell>
          <cell r="F200">
            <v>5.4000000000000006E-2</v>
          </cell>
          <cell r="G200">
            <v>5.6299999999999996E-2</v>
          </cell>
        </row>
        <row r="201">
          <cell r="A201">
            <v>36986</v>
          </cell>
          <cell r="B201">
            <v>4.55</v>
          </cell>
          <cell r="C201">
            <v>4.78</v>
          </cell>
          <cell r="D201">
            <v>5.0599999999999999E-2</v>
          </cell>
          <cell r="E201">
            <v>5.2499999999999998E-2</v>
          </cell>
          <cell r="F201">
            <v>5.4100000000000002E-2</v>
          </cell>
          <cell r="G201">
            <v>5.6399999999999999E-2</v>
          </cell>
        </row>
        <row r="202">
          <cell r="A202">
            <v>36987</v>
          </cell>
          <cell r="B202">
            <v>4.49</v>
          </cell>
          <cell r="C202">
            <v>4.71</v>
          </cell>
          <cell r="D202">
            <v>4.9800000000000004E-2</v>
          </cell>
          <cell r="E202">
            <v>5.1799999999999999E-2</v>
          </cell>
          <cell r="F202">
            <v>5.33E-2</v>
          </cell>
          <cell r="G202">
            <v>5.5599999999999997E-2</v>
          </cell>
        </row>
        <row r="203">
          <cell r="A203">
            <v>36990</v>
          </cell>
          <cell r="B203">
            <v>4.4800000000000004</v>
          </cell>
          <cell r="C203">
            <v>4.7</v>
          </cell>
          <cell r="D203">
            <v>4.9800000000000004E-2</v>
          </cell>
          <cell r="E203">
            <v>5.1799999999999999E-2</v>
          </cell>
          <cell r="F203">
            <v>5.3399999999999996E-2</v>
          </cell>
          <cell r="G203">
            <v>5.5800000000000002E-2</v>
          </cell>
        </row>
        <row r="204">
          <cell r="A204">
            <v>36991</v>
          </cell>
          <cell r="B204">
            <v>4.53</v>
          </cell>
          <cell r="C204">
            <v>4.76</v>
          </cell>
          <cell r="D204">
            <v>5.0300000000000004E-2</v>
          </cell>
          <cell r="E204">
            <v>5.2400000000000002E-2</v>
          </cell>
          <cell r="F204">
            <v>5.4000000000000006E-2</v>
          </cell>
          <cell r="G204">
            <v>5.6600000000000004E-2</v>
          </cell>
        </row>
        <row r="205">
          <cell r="A205">
            <v>36992</v>
          </cell>
          <cell r="B205">
            <v>4.6500000000000004</v>
          </cell>
          <cell r="C205">
            <v>4.9000000000000004</v>
          </cell>
          <cell r="D205">
            <v>5.1900000000000002E-2</v>
          </cell>
          <cell r="E205">
            <v>5.3899999999999997E-2</v>
          </cell>
          <cell r="F205">
            <v>5.5500000000000001E-2</v>
          </cell>
          <cell r="G205">
            <v>5.79E-2</v>
          </cell>
        </row>
        <row r="206">
          <cell r="A206">
            <v>36993</v>
          </cell>
          <cell r="B206">
            <v>4.62</v>
          </cell>
          <cell r="C206">
            <v>4.87</v>
          </cell>
          <cell r="D206">
            <v>5.16E-2</v>
          </cell>
          <cell r="E206">
            <v>5.3600000000000002E-2</v>
          </cell>
          <cell r="F206">
            <v>5.5199999999999999E-2</v>
          </cell>
          <cell r="G206">
            <v>5.7599999999999998E-2</v>
          </cell>
        </row>
        <row r="207">
          <cell r="A207">
            <v>36994</v>
          </cell>
          <cell r="B207">
            <v>0</v>
          </cell>
          <cell r="C207">
            <v>0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</row>
        <row r="208">
          <cell r="A208">
            <v>36997</v>
          </cell>
          <cell r="B208">
            <v>4.7</v>
          </cell>
          <cell r="C208">
            <v>4.97</v>
          </cell>
          <cell r="D208">
            <v>5.2699999999999997E-2</v>
          </cell>
          <cell r="E208">
            <v>5.4699999999999999E-2</v>
          </cell>
          <cell r="F208">
            <v>5.6399999999999999E-2</v>
          </cell>
          <cell r="G208">
            <v>5.8600000000000006E-2</v>
          </cell>
        </row>
        <row r="209">
          <cell r="A209">
            <v>36998</v>
          </cell>
          <cell r="B209">
            <v>4.76</v>
          </cell>
          <cell r="C209">
            <v>5.03</v>
          </cell>
          <cell r="D209">
            <v>5.3200000000000004E-2</v>
          </cell>
          <cell r="E209">
            <v>5.5199999999999999E-2</v>
          </cell>
          <cell r="F209">
            <v>5.67E-2</v>
          </cell>
          <cell r="G209">
            <v>5.91E-2</v>
          </cell>
        </row>
        <row r="210">
          <cell r="A210">
            <v>36999</v>
          </cell>
          <cell r="B210">
            <v>4.62</v>
          </cell>
          <cell r="C210">
            <v>4.9400000000000004</v>
          </cell>
          <cell r="D210">
            <v>5.2300000000000006E-2</v>
          </cell>
          <cell r="E210">
            <v>5.4699999999999999E-2</v>
          </cell>
          <cell r="F210">
            <v>5.6399999999999999E-2</v>
          </cell>
          <cell r="G210">
            <v>5.8899999999999994E-2</v>
          </cell>
        </row>
        <row r="211">
          <cell r="A211">
            <v>37000</v>
          </cell>
          <cell r="B211">
            <v>4.42</v>
          </cell>
          <cell r="C211">
            <v>4.7699999999999996</v>
          </cell>
          <cell r="D211">
            <v>5.0999999999999997E-2</v>
          </cell>
          <cell r="E211">
            <v>5.3200000000000004E-2</v>
          </cell>
          <cell r="F211">
            <v>5.5E-2</v>
          </cell>
          <cell r="G211">
            <v>5.7599999999999998E-2</v>
          </cell>
        </row>
        <row r="212">
          <cell r="A212">
            <v>37001</v>
          </cell>
          <cell r="B212">
            <v>4.4000000000000004</v>
          </cell>
          <cell r="C212">
            <v>4.7699999999999996</v>
          </cell>
          <cell r="D212">
            <v>5.1200000000000002E-2</v>
          </cell>
          <cell r="E212">
            <v>5.3499999999999999E-2</v>
          </cell>
          <cell r="F212">
            <v>5.5300000000000002E-2</v>
          </cell>
          <cell r="G212">
            <v>5.79E-2</v>
          </cell>
        </row>
        <row r="213">
          <cell r="A213">
            <v>37004</v>
          </cell>
          <cell r="B213">
            <v>4.34</v>
          </cell>
          <cell r="C213">
            <v>4.7300000000000004</v>
          </cell>
          <cell r="D213">
            <v>5.0700000000000002E-2</v>
          </cell>
          <cell r="E213">
            <v>5.2999999999999999E-2</v>
          </cell>
          <cell r="F213">
            <v>5.4800000000000001E-2</v>
          </cell>
          <cell r="G213">
            <v>5.7599999999999998E-2</v>
          </cell>
        </row>
        <row r="214">
          <cell r="A214">
            <v>37005</v>
          </cell>
          <cell r="B214">
            <v>4.3499999999999996</v>
          </cell>
          <cell r="C214">
            <v>4.74</v>
          </cell>
          <cell r="D214">
            <v>5.0900000000000001E-2</v>
          </cell>
          <cell r="E214">
            <v>5.33E-2</v>
          </cell>
          <cell r="F214">
            <v>5.5099999999999996E-2</v>
          </cell>
          <cell r="G214">
            <v>5.79E-2</v>
          </cell>
        </row>
        <row r="215">
          <cell r="A215">
            <v>37006</v>
          </cell>
          <cell r="B215">
            <v>4.34</v>
          </cell>
          <cell r="C215">
            <v>4.7300000000000004</v>
          </cell>
          <cell r="D215">
            <v>5.0700000000000002E-2</v>
          </cell>
          <cell r="E215">
            <v>5.3099999999999994E-2</v>
          </cell>
          <cell r="F215">
            <v>5.4900000000000004E-2</v>
          </cell>
          <cell r="G215">
            <v>5.7800000000000004E-2</v>
          </cell>
        </row>
        <row r="216">
          <cell r="A216">
            <v>37007</v>
          </cell>
          <cell r="B216">
            <v>4.37</v>
          </cell>
          <cell r="C216">
            <v>4.7699999999999996</v>
          </cell>
          <cell r="D216">
            <v>5.1100000000000007E-2</v>
          </cell>
          <cell r="E216">
            <v>5.3499999999999999E-2</v>
          </cell>
          <cell r="F216">
            <v>5.5199999999999999E-2</v>
          </cell>
          <cell r="G216">
            <v>5.7999999999999996E-2</v>
          </cell>
        </row>
        <row r="217">
          <cell r="A217">
            <v>37008</v>
          </cell>
          <cell r="B217">
            <v>4.4000000000000004</v>
          </cell>
          <cell r="C217">
            <v>4.8</v>
          </cell>
          <cell r="D217">
            <v>5.1399999999999994E-2</v>
          </cell>
          <cell r="E217">
            <v>5.3800000000000001E-2</v>
          </cell>
          <cell r="F217">
            <v>5.5599999999999997E-2</v>
          </cell>
          <cell r="G217">
            <v>5.8299999999999998E-2</v>
          </cell>
        </row>
        <row r="218">
          <cell r="A218">
            <v>37011</v>
          </cell>
          <cell r="B218">
            <v>4.47</v>
          </cell>
          <cell r="C218">
            <v>4.88</v>
          </cell>
          <cell r="D218">
            <v>5.2199999999999996E-2</v>
          </cell>
          <cell r="E218">
            <v>5.4600000000000003E-2</v>
          </cell>
          <cell r="F218">
            <v>5.6399999999999999E-2</v>
          </cell>
          <cell r="G218">
            <v>5.9000000000000004E-2</v>
          </cell>
        </row>
        <row r="219">
          <cell r="A219">
            <v>37012</v>
          </cell>
          <cell r="B219">
            <v>4.41</v>
          </cell>
          <cell r="C219">
            <v>4.83</v>
          </cell>
          <cell r="D219">
            <v>5.1799999999999999E-2</v>
          </cell>
          <cell r="E219">
            <v>5.4199999999999998E-2</v>
          </cell>
          <cell r="F219">
            <v>5.5999999999999994E-2</v>
          </cell>
          <cell r="G219">
            <v>5.8600000000000006E-2</v>
          </cell>
        </row>
        <row r="220">
          <cell r="A220">
            <v>37013</v>
          </cell>
          <cell r="B220">
            <v>4.3899999999999997</v>
          </cell>
          <cell r="C220">
            <v>4.82</v>
          </cell>
          <cell r="D220">
            <v>5.16E-2</v>
          </cell>
          <cell r="E220">
            <v>5.4000000000000006E-2</v>
          </cell>
          <cell r="F220">
            <v>5.5800000000000002E-2</v>
          </cell>
          <cell r="G220">
            <v>5.8400000000000001E-2</v>
          </cell>
        </row>
        <row r="221">
          <cell r="A221">
            <v>37014</v>
          </cell>
          <cell r="B221">
            <v>4.3899999999999997</v>
          </cell>
          <cell r="C221">
            <v>4.8</v>
          </cell>
          <cell r="D221">
            <v>5.1299999999999998E-2</v>
          </cell>
          <cell r="E221">
            <v>5.3499999999999999E-2</v>
          </cell>
          <cell r="F221">
            <v>5.5099999999999996E-2</v>
          </cell>
          <cell r="G221">
            <v>5.7599999999999998E-2</v>
          </cell>
        </row>
        <row r="222">
          <cell r="A222">
            <v>37015</v>
          </cell>
          <cell r="B222">
            <v>4.28</v>
          </cell>
          <cell r="C222">
            <v>4.68</v>
          </cell>
          <cell r="D222">
            <v>5.0199999999999995E-2</v>
          </cell>
          <cell r="E222">
            <v>5.2400000000000002E-2</v>
          </cell>
          <cell r="F222">
            <v>5.4199999999999998E-2</v>
          </cell>
          <cell r="G222">
            <v>5.6799999999999996E-2</v>
          </cell>
        </row>
        <row r="223">
          <cell r="A223">
            <v>37018</v>
          </cell>
          <cell r="B223">
            <v>4.26</v>
          </cell>
          <cell r="C223">
            <v>4.68</v>
          </cell>
          <cell r="D223">
            <v>5.04E-2</v>
          </cell>
          <cell r="E223">
            <v>5.2900000000000003E-2</v>
          </cell>
          <cell r="F223">
            <v>5.4800000000000001E-2</v>
          </cell>
          <cell r="G223">
            <v>5.7300000000000004E-2</v>
          </cell>
        </row>
        <row r="224">
          <cell r="A224">
            <v>37019</v>
          </cell>
          <cell r="B224">
            <v>4.1900000000000004</v>
          </cell>
          <cell r="C224">
            <v>4.6100000000000003</v>
          </cell>
          <cell r="D224">
            <v>4.9800000000000004E-2</v>
          </cell>
          <cell r="E224">
            <v>5.2300000000000006E-2</v>
          </cell>
          <cell r="F224">
            <v>5.4199999999999998E-2</v>
          </cell>
          <cell r="G224">
            <v>5.6900000000000006E-2</v>
          </cell>
        </row>
        <row r="225">
          <cell r="A225">
            <v>37020</v>
          </cell>
          <cell r="B225">
            <v>4.18</v>
          </cell>
          <cell r="C225">
            <v>4.6100000000000003</v>
          </cell>
          <cell r="D225">
            <v>4.99E-2</v>
          </cell>
          <cell r="E225">
            <v>5.2499999999999998E-2</v>
          </cell>
          <cell r="F225">
            <v>5.4400000000000004E-2</v>
          </cell>
          <cell r="G225">
            <v>5.7099999999999998E-2</v>
          </cell>
        </row>
        <row r="226">
          <cell r="A226">
            <v>37021</v>
          </cell>
          <cell r="B226">
            <v>4.22</v>
          </cell>
          <cell r="C226">
            <v>4.66</v>
          </cell>
          <cell r="D226">
            <v>5.0300000000000004E-2</v>
          </cell>
          <cell r="E226">
            <v>5.28E-2</v>
          </cell>
          <cell r="F226">
            <v>5.4699999999999999E-2</v>
          </cell>
          <cell r="G226">
            <v>5.7300000000000004E-2</v>
          </cell>
        </row>
        <row r="227">
          <cell r="A227">
            <v>37022</v>
          </cell>
          <cell r="B227">
            <v>4.3099999999999996</v>
          </cell>
          <cell r="C227">
            <v>4.79</v>
          </cell>
          <cell r="D227">
            <v>5.2000000000000005E-2</v>
          </cell>
          <cell r="E227">
            <v>5.4699999999999999E-2</v>
          </cell>
          <cell r="F227">
            <v>5.67E-2</v>
          </cell>
          <cell r="G227">
            <v>5.9299999999999999E-2</v>
          </cell>
        </row>
        <row r="228">
          <cell r="A228">
            <v>37025</v>
          </cell>
          <cell r="B228">
            <v>4.3099999999999996</v>
          </cell>
          <cell r="C228">
            <v>4.8099999999999996</v>
          </cell>
          <cell r="D228">
            <v>5.2300000000000006E-2</v>
          </cell>
          <cell r="E228">
            <v>5.5E-2</v>
          </cell>
          <cell r="F228">
            <v>5.7000000000000002E-2</v>
          </cell>
          <cell r="G228">
            <v>5.9699999999999996E-2</v>
          </cell>
        </row>
        <row r="229">
          <cell r="A229">
            <v>37026</v>
          </cell>
          <cell r="B229">
            <v>4.33</v>
          </cell>
          <cell r="C229">
            <v>4.8600000000000003</v>
          </cell>
          <cell r="D229">
            <v>5.28E-2</v>
          </cell>
          <cell r="E229">
            <v>5.5500000000000001E-2</v>
          </cell>
          <cell r="F229">
            <v>5.7500000000000002E-2</v>
          </cell>
          <cell r="G229">
            <v>6.0199999999999997E-2</v>
          </cell>
        </row>
        <row r="230">
          <cell r="A230">
            <v>37027</v>
          </cell>
          <cell r="B230">
            <v>4.22</v>
          </cell>
          <cell r="C230">
            <v>4.7699999999999996</v>
          </cell>
          <cell r="D230">
            <v>5.2199999999999996E-2</v>
          </cell>
          <cell r="E230">
            <v>5.5099999999999996E-2</v>
          </cell>
          <cell r="F230">
            <v>5.7300000000000004E-2</v>
          </cell>
          <cell r="G230">
            <v>6.0199999999999997E-2</v>
          </cell>
        </row>
        <row r="231">
          <cell r="A231">
            <v>37028</v>
          </cell>
          <cell r="B231">
            <v>4.29</v>
          </cell>
          <cell r="C231">
            <v>4.84</v>
          </cell>
          <cell r="D231">
            <v>5.2699999999999997E-2</v>
          </cell>
          <cell r="E231">
            <v>5.5500000000000001E-2</v>
          </cell>
          <cell r="F231">
            <v>5.74E-2</v>
          </cell>
          <cell r="G231">
            <v>6.0100000000000001E-2</v>
          </cell>
        </row>
        <row r="232">
          <cell r="A232">
            <v>37029</v>
          </cell>
          <cell r="B232">
            <v>4.34</v>
          </cell>
          <cell r="C232">
            <v>4.9000000000000004</v>
          </cell>
          <cell r="D232">
            <v>5.2900000000000003E-2</v>
          </cell>
          <cell r="E232">
            <v>5.5399999999999998E-2</v>
          </cell>
          <cell r="F232">
            <v>5.7099999999999998E-2</v>
          </cell>
          <cell r="G232">
            <v>5.9500000000000004E-2</v>
          </cell>
        </row>
        <row r="233">
          <cell r="A233">
            <v>37032</v>
          </cell>
          <cell r="B233">
            <v>4.3600000000000003</v>
          </cell>
          <cell r="C233">
            <v>4.92</v>
          </cell>
          <cell r="D233">
            <v>5.3099999999999994E-2</v>
          </cell>
          <cell r="E233">
            <v>5.5599999999999997E-2</v>
          </cell>
          <cell r="F233">
            <v>5.74E-2</v>
          </cell>
          <cell r="G233">
            <v>5.9800000000000006E-2</v>
          </cell>
        </row>
        <row r="234">
          <cell r="A234">
            <v>37033</v>
          </cell>
          <cell r="B234">
            <v>4.33</v>
          </cell>
          <cell r="C234">
            <v>4.88</v>
          </cell>
          <cell r="D234">
            <v>5.28E-2</v>
          </cell>
          <cell r="E234">
            <v>5.5199999999999999E-2</v>
          </cell>
          <cell r="F234">
            <v>5.6900000000000006E-2</v>
          </cell>
          <cell r="G234">
            <v>5.9299999999999999E-2</v>
          </cell>
        </row>
        <row r="235">
          <cell r="A235">
            <v>37034</v>
          </cell>
          <cell r="B235">
            <v>4.3099999999999996</v>
          </cell>
          <cell r="C235">
            <v>4.8499999999999996</v>
          </cell>
          <cell r="D235">
            <v>5.2499999999999998E-2</v>
          </cell>
          <cell r="E235">
            <v>5.5E-2</v>
          </cell>
          <cell r="F235">
            <v>5.6799999999999996E-2</v>
          </cell>
          <cell r="G235">
            <v>5.9299999999999999E-2</v>
          </cell>
        </row>
        <row r="236">
          <cell r="A236">
            <v>37035</v>
          </cell>
          <cell r="B236">
            <v>4.2699999999999996</v>
          </cell>
          <cell r="C236">
            <v>4.8099999999999996</v>
          </cell>
          <cell r="D236">
            <v>5.2199999999999996E-2</v>
          </cell>
          <cell r="E236">
            <v>5.4900000000000004E-2</v>
          </cell>
          <cell r="F236">
            <v>5.67E-2</v>
          </cell>
          <cell r="G236">
            <v>5.9299999999999999E-2</v>
          </cell>
        </row>
        <row r="237">
          <cell r="A237">
            <v>37036</v>
          </cell>
          <cell r="B237">
            <v>4.3</v>
          </cell>
          <cell r="C237">
            <v>4.8899999999999997</v>
          </cell>
          <cell r="D237">
            <v>5.3099999999999994E-2</v>
          </cell>
          <cell r="E237">
            <v>5.5800000000000002E-2</v>
          </cell>
          <cell r="F237">
            <v>5.7699999999999994E-2</v>
          </cell>
          <cell r="G237">
            <v>6.0299999999999999E-2</v>
          </cell>
        </row>
        <row r="238">
          <cell r="A238">
            <v>37039</v>
          </cell>
          <cell r="B238">
            <v>0</v>
          </cell>
          <cell r="C238">
            <v>0</v>
          </cell>
          <cell r="D238">
            <v>0</v>
          </cell>
          <cell r="E238">
            <v>0</v>
          </cell>
          <cell r="F238">
            <v>0</v>
          </cell>
          <cell r="G238">
            <v>0</v>
          </cell>
        </row>
        <row r="239">
          <cell r="A239">
            <v>37040</v>
          </cell>
          <cell r="B239">
            <v>4.25</v>
          </cell>
          <cell r="C239">
            <v>4.8499999999999996</v>
          </cell>
          <cell r="D239">
            <v>5.28E-2</v>
          </cell>
          <cell r="E239">
            <v>5.5599999999999997E-2</v>
          </cell>
          <cell r="F239">
            <v>5.7500000000000002E-2</v>
          </cell>
          <cell r="G239">
            <v>6.0199999999999997E-2</v>
          </cell>
        </row>
        <row r="240">
          <cell r="A240">
            <v>37041</v>
          </cell>
          <cell r="B240">
            <v>4.26</v>
          </cell>
          <cell r="C240">
            <v>4.88</v>
          </cell>
          <cell r="D240">
            <v>5.3200000000000004E-2</v>
          </cell>
          <cell r="E240">
            <v>5.5999999999999994E-2</v>
          </cell>
          <cell r="F240">
            <v>5.7999999999999996E-2</v>
          </cell>
          <cell r="G240">
            <v>6.0700000000000004E-2</v>
          </cell>
        </row>
        <row r="241">
          <cell r="A241">
            <v>37042</v>
          </cell>
          <cell r="B241">
            <v>4.21</v>
          </cell>
          <cell r="C241">
            <v>4.79</v>
          </cell>
          <cell r="D241">
            <v>5.2199999999999996E-2</v>
          </cell>
          <cell r="E241">
            <v>5.5E-2</v>
          </cell>
          <cell r="F241">
            <v>5.7000000000000002E-2</v>
          </cell>
          <cell r="G241">
            <v>5.96E-2</v>
          </cell>
        </row>
        <row r="242">
          <cell r="A242">
            <v>37043</v>
          </cell>
          <cell r="B242">
            <v>4.1500000000000004</v>
          </cell>
          <cell r="C242">
            <v>4.71</v>
          </cell>
          <cell r="D242">
            <v>5.1500000000000004E-2</v>
          </cell>
          <cell r="E242">
            <v>5.4299999999999994E-2</v>
          </cell>
          <cell r="F242">
            <v>5.6299999999999996E-2</v>
          </cell>
          <cell r="G242">
            <v>5.8899999999999994E-2</v>
          </cell>
        </row>
        <row r="243">
          <cell r="A243">
            <v>37046</v>
          </cell>
          <cell r="B243">
            <v>4.1900000000000004</v>
          </cell>
          <cell r="C243">
            <v>4.76</v>
          </cell>
          <cell r="D243">
            <v>5.1799999999999999E-2</v>
          </cell>
          <cell r="E243">
            <v>5.4600000000000003E-2</v>
          </cell>
          <cell r="F243">
            <v>5.6500000000000002E-2</v>
          </cell>
          <cell r="G243">
            <v>5.9000000000000004E-2</v>
          </cell>
        </row>
        <row r="244">
          <cell r="A244">
            <v>37047</v>
          </cell>
          <cell r="B244">
            <v>4.17</v>
          </cell>
          <cell r="C244">
            <v>4.72</v>
          </cell>
          <cell r="D244">
            <v>5.1399999999999994E-2</v>
          </cell>
          <cell r="E244">
            <v>5.4100000000000002E-2</v>
          </cell>
          <cell r="F244">
            <v>5.5999999999999994E-2</v>
          </cell>
          <cell r="G244">
            <v>5.8499999999999996E-2</v>
          </cell>
        </row>
        <row r="245">
          <cell r="A245">
            <v>37048</v>
          </cell>
          <cell r="B245">
            <v>4.18</v>
          </cell>
          <cell r="C245">
            <v>4.7300000000000004</v>
          </cell>
          <cell r="D245">
            <v>5.16E-2</v>
          </cell>
          <cell r="E245">
            <v>5.4199999999999998E-2</v>
          </cell>
          <cell r="F245">
            <v>5.6100000000000004E-2</v>
          </cell>
          <cell r="G245">
            <v>5.8499999999999996E-2</v>
          </cell>
        </row>
        <row r="246">
          <cell r="A246">
            <v>37049</v>
          </cell>
          <cell r="B246">
            <v>4.1500000000000004</v>
          </cell>
          <cell r="C246">
            <v>4.7</v>
          </cell>
          <cell r="D246">
            <v>5.1200000000000002E-2</v>
          </cell>
          <cell r="E246">
            <v>5.4000000000000006E-2</v>
          </cell>
          <cell r="F246">
            <v>5.5899999999999998E-2</v>
          </cell>
          <cell r="G246">
            <v>5.8400000000000001E-2</v>
          </cell>
        </row>
        <row r="247">
          <cell r="A247">
            <v>37050</v>
          </cell>
          <cell r="B247">
            <v>4.1500000000000004</v>
          </cell>
          <cell r="C247">
            <v>4.72</v>
          </cell>
          <cell r="D247">
            <v>5.16E-2</v>
          </cell>
          <cell r="E247">
            <v>5.4400000000000004E-2</v>
          </cell>
          <cell r="F247">
            <v>5.6399999999999999E-2</v>
          </cell>
          <cell r="G247">
            <v>5.8899999999999994E-2</v>
          </cell>
        </row>
        <row r="248">
          <cell r="A248">
            <v>37053</v>
          </cell>
          <cell r="B248">
            <v>4.12</v>
          </cell>
          <cell r="C248">
            <v>4.7</v>
          </cell>
          <cell r="D248">
            <v>5.1399999999999994E-2</v>
          </cell>
          <cell r="E248">
            <v>5.4299999999999994E-2</v>
          </cell>
          <cell r="F248">
            <v>5.62E-2</v>
          </cell>
          <cell r="G248">
            <v>5.8700000000000002E-2</v>
          </cell>
        </row>
        <row r="249">
          <cell r="A249">
            <v>37054</v>
          </cell>
          <cell r="B249">
            <v>4.1100000000000003</v>
          </cell>
          <cell r="C249">
            <v>4.67</v>
          </cell>
          <cell r="D249">
            <v>5.0900000000000001E-2</v>
          </cell>
          <cell r="E249">
            <v>5.3699999999999998E-2</v>
          </cell>
          <cell r="F249">
            <v>5.57E-2</v>
          </cell>
          <cell r="G249">
            <v>5.8200000000000002E-2</v>
          </cell>
        </row>
        <row r="250">
          <cell r="A250">
            <v>37055</v>
          </cell>
          <cell r="B250">
            <v>4.12</v>
          </cell>
          <cell r="C250">
            <v>4.68</v>
          </cell>
          <cell r="D250">
            <v>5.1100000000000007E-2</v>
          </cell>
          <cell r="E250">
            <v>5.3899999999999997E-2</v>
          </cell>
          <cell r="F250">
            <v>5.5899999999999998E-2</v>
          </cell>
          <cell r="G250">
            <v>5.8499999999999996E-2</v>
          </cell>
        </row>
        <row r="251">
          <cell r="A251">
            <v>37056</v>
          </cell>
          <cell r="B251">
            <v>4.04</v>
          </cell>
          <cell r="C251">
            <v>4.58</v>
          </cell>
          <cell r="D251">
            <v>5.0099999999999999E-2</v>
          </cell>
          <cell r="E251">
            <v>5.2999999999999999E-2</v>
          </cell>
          <cell r="F251">
            <v>5.5E-2</v>
          </cell>
          <cell r="G251">
            <v>5.7699999999999994E-2</v>
          </cell>
        </row>
        <row r="252">
          <cell r="A252">
            <v>37057</v>
          </cell>
          <cell r="B252">
            <v>4.0199999999999996</v>
          </cell>
          <cell r="C252">
            <v>4.5599999999999996</v>
          </cell>
          <cell r="D252">
            <v>5.0099999999999999E-2</v>
          </cell>
          <cell r="E252">
            <v>5.3099999999999994E-2</v>
          </cell>
          <cell r="F252">
            <v>5.5199999999999999E-2</v>
          </cell>
          <cell r="G252">
            <v>5.8099999999999999E-2</v>
          </cell>
        </row>
        <row r="253">
          <cell r="A253">
            <v>37060</v>
          </cell>
          <cell r="B253">
            <v>3.97</v>
          </cell>
          <cell r="C253">
            <v>4.54</v>
          </cell>
          <cell r="D253">
            <v>5.0099999999999999E-2</v>
          </cell>
          <cell r="E253">
            <v>5.3200000000000004E-2</v>
          </cell>
          <cell r="F253">
            <v>5.5399999999999998E-2</v>
          </cell>
          <cell r="G253">
            <v>5.8299999999999998E-2</v>
          </cell>
        </row>
        <row r="254">
          <cell r="A254">
            <v>37061</v>
          </cell>
          <cell r="B254">
            <v>3.97</v>
          </cell>
          <cell r="C254">
            <v>4.57</v>
          </cell>
          <cell r="D254">
            <v>5.0499999999999996E-2</v>
          </cell>
          <cell r="E254">
            <v>5.3600000000000002E-2</v>
          </cell>
          <cell r="F254">
            <v>5.5899999999999998E-2</v>
          </cell>
          <cell r="G254">
            <v>5.8899999999999994E-2</v>
          </cell>
        </row>
        <row r="255">
          <cell r="A255">
            <v>37062</v>
          </cell>
          <cell r="B255">
            <v>3.95</v>
          </cell>
          <cell r="C255">
            <v>4.53</v>
          </cell>
          <cell r="D255">
            <v>0.05</v>
          </cell>
          <cell r="E255">
            <v>5.3200000000000004E-2</v>
          </cell>
          <cell r="F255">
            <v>5.5399999999999998E-2</v>
          </cell>
          <cell r="G255">
            <v>5.8299999999999998E-2</v>
          </cell>
        </row>
        <row r="256">
          <cell r="A256">
            <v>37063</v>
          </cell>
          <cell r="B256">
            <v>3.93</v>
          </cell>
          <cell r="C256">
            <v>4.51</v>
          </cell>
          <cell r="D256">
            <v>4.9699999999999994E-2</v>
          </cell>
          <cell r="E256">
            <v>5.28E-2</v>
          </cell>
          <cell r="F256">
            <v>5.4900000000000004E-2</v>
          </cell>
          <cell r="G256">
            <v>5.7800000000000004E-2</v>
          </cell>
        </row>
        <row r="257">
          <cell r="A257">
            <v>37064</v>
          </cell>
          <cell r="B257">
            <v>3.94</v>
          </cell>
          <cell r="C257">
            <v>4.5199999999999996</v>
          </cell>
          <cell r="D257">
            <v>4.9800000000000004E-2</v>
          </cell>
          <cell r="E257">
            <v>5.28E-2</v>
          </cell>
          <cell r="F257">
            <v>5.4800000000000001E-2</v>
          </cell>
          <cell r="G257">
            <v>5.7599999999999998E-2</v>
          </cell>
        </row>
        <row r="258">
          <cell r="A258">
            <v>37067</v>
          </cell>
          <cell r="B258">
            <v>3.91</v>
          </cell>
          <cell r="C258">
            <v>4.4800000000000004</v>
          </cell>
          <cell r="D258">
            <v>4.9400000000000006E-2</v>
          </cell>
          <cell r="E258">
            <v>5.2499999999999998E-2</v>
          </cell>
          <cell r="F258">
            <v>5.4600000000000003E-2</v>
          </cell>
          <cell r="G258">
            <v>5.74E-2</v>
          </cell>
        </row>
        <row r="259">
          <cell r="A259">
            <v>37068</v>
          </cell>
          <cell r="B259">
            <v>3.95</v>
          </cell>
          <cell r="C259">
            <v>4.54</v>
          </cell>
          <cell r="D259">
            <v>4.99E-2</v>
          </cell>
          <cell r="E259">
            <v>5.2999999999999999E-2</v>
          </cell>
          <cell r="F259">
            <v>5.5099999999999996E-2</v>
          </cell>
          <cell r="G259">
            <v>5.79E-2</v>
          </cell>
        </row>
        <row r="260">
          <cell r="A260">
            <v>37069</v>
          </cell>
          <cell r="B260">
            <v>3.93</v>
          </cell>
          <cell r="C260">
            <v>4.5199999999999996</v>
          </cell>
          <cell r="D260">
            <v>0.05</v>
          </cell>
          <cell r="E260">
            <v>5.3200000000000004E-2</v>
          </cell>
          <cell r="F260">
            <v>5.5399999999999998E-2</v>
          </cell>
          <cell r="G260">
            <v>5.8299999999999998E-2</v>
          </cell>
        </row>
        <row r="261">
          <cell r="A261">
            <v>37070</v>
          </cell>
          <cell r="B261">
            <v>4.12</v>
          </cell>
          <cell r="C261">
            <v>4.71</v>
          </cell>
          <cell r="D261">
            <v>5.16E-2</v>
          </cell>
          <cell r="E261">
            <v>5.45E-2</v>
          </cell>
          <cell r="F261">
            <v>5.6500000000000002E-2</v>
          </cell>
          <cell r="G261">
            <v>5.9000000000000004E-2</v>
          </cell>
        </row>
        <row r="262">
          <cell r="A262">
            <v>37071</v>
          </cell>
          <cell r="B262">
            <v>4.2300000000000004</v>
          </cell>
          <cell r="C262">
            <v>4.88</v>
          </cell>
          <cell r="D262">
            <v>5.3499999999999999E-2</v>
          </cell>
          <cell r="E262">
            <v>5.6399999999999999E-2</v>
          </cell>
          <cell r="F262">
            <v>5.8499999999999996E-2</v>
          </cell>
          <cell r="G262">
            <v>6.0999999999999999E-2</v>
          </cell>
        </row>
        <row r="263">
          <cell r="A263">
            <v>37074</v>
          </cell>
          <cell r="B263">
            <v>4.18</v>
          </cell>
          <cell r="C263">
            <v>4.8099999999999996</v>
          </cell>
          <cell r="D263">
            <v>5.28E-2</v>
          </cell>
          <cell r="E263">
            <v>5.5800000000000002E-2</v>
          </cell>
          <cell r="F263">
            <v>5.79E-2</v>
          </cell>
          <cell r="G263">
            <v>6.0499999999999998E-2</v>
          </cell>
        </row>
        <row r="264">
          <cell r="A264">
            <v>37075</v>
          </cell>
          <cell r="B264">
            <v>4.17</v>
          </cell>
          <cell r="C264">
            <v>4.8</v>
          </cell>
          <cell r="D264">
            <v>5.2600000000000001E-2</v>
          </cell>
          <cell r="E264">
            <v>5.5599999999999997E-2</v>
          </cell>
          <cell r="F264">
            <v>5.7699999999999994E-2</v>
          </cell>
          <cell r="G264">
            <v>6.0299999999999999E-2</v>
          </cell>
        </row>
        <row r="265">
          <cell r="A265">
            <v>37076</v>
          </cell>
          <cell r="B265">
            <v>0</v>
          </cell>
          <cell r="C265">
            <v>0</v>
          </cell>
          <cell r="D265">
            <v>0</v>
          </cell>
          <cell r="E265">
            <v>0</v>
          </cell>
          <cell r="F265">
            <v>0</v>
          </cell>
          <cell r="G265">
            <v>0</v>
          </cell>
        </row>
        <row r="266">
          <cell r="A266">
            <v>37077</v>
          </cell>
          <cell r="B266">
            <v>4.17</v>
          </cell>
          <cell r="C266">
            <v>4.8099999999999996</v>
          </cell>
          <cell r="D266">
            <v>5.2900000000000003E-2</v>
          </cell>
          <cell r="E266">
            <v>5.5899999999999998E-2</v>
          </cell>
          <cell r="F266">
            <v>5.79E-2</v>
          </cell>
          <cell r="G266">
            <v>6.0499999999999998E-2</v>
          </cell>
        </row>
        <row r="267">
          <cell r="A267">
            <v>37078</v>
          </cell>
          <cell r="B267">
            <v>4.1100000000000003</v>
          </cell>
          <cell r="C267">
            <v>4.74</v>
          </cell>
          <cell r="D267">
            <v>5.2199999999999996E-2</v>
          </cell>
          <cell r="E267">
            <v>5.5300000000000002E-2</v>
          </cell>
          <cell r="F267">
            <v>5.74E-2</v>
          </cell>
          <cell r="G267">
            <v>6.0100000000000001E-2</v>
          </cell>
        </row>
        <row r="268">
          <cell r="A268">
            <v>37081</v>
          </cell>
          <cell r="B268">
            <v>4.08</v>
          </cell>
          <cell r="C268">
            <v>4.72</v>
          </cell>
          <cell r="D268">
            <v>5.2000000000000005E-2</v>
          </cell>
          <cell r="E268">
            <v>5.5099999999999996E-2</v>
          </cell>
          <cell r="F268">
            <v>5.7300000000000004E-2</v>
          </cell>
          <cell r="G268">
            <v>5.9900000000000002E-2</v>
          </cell>
        </row>
        <row r="269">
          <cell r="A269">
            <v>37082</v>
          </cell>
          <cell r="B269">
            <v>4.0599999999999996</v>
          </cell>
          <cell r="C269">
            <v>4.66</v>
          </cell>
          <cell r="D269">
            <v>5.1399999999999994E-2</v>
          </cell>
          <cell r="E269">
            <v>5.45E-2</v>
          </cell>
          <cell r="F269">
            <v>5.67E-2</v>
          </cell>
          <cell r="G269">
            <v>5.9299999999999999E-2</v>
          </cell>
        </row>
        <row r="270">
          <cell r="A270">
            <v>37083</v>
          </cell>
          <cell r="B270">
            <v>3.99</v>
          </cell>
          <cell r="C270">
            <v>4.6100000000000003</v>
          </cell>
          <cell r="D270">
            <v>5.0900000000000001E-2</v>
          </cell>
          <cell r="E270">
            <v>5.4100000000000002E-2</v>
          </cell>
          <cell r="F270">
            <v>5.62E-2</v>
          </cell>
          <cell r="G270">
            <v>5.8899999999999994E-2</v>
          </cell>
        </row>
        <row r="271">
          <cell r="A271">
            <v>37084</v>
          </cell>
          <cell r="B271">
            <v>4.03</v>
          </cell>
          <cell r="C271">
            <v>4.66</v>
          </cell>
          <cell r="D271">
            <v>5.1399999999999994E-2</v>
          </cell>
          <cell r="E271">
            <v>5.45E-2</v>
          </cell>
          <cell r="F271">
            <v>5.6500000000000002E-2</v>
          </cell>
          <cell r="G271">
            <v>5.9200000000000003E-2</v>
          </cell>
        </row>
        <row r="272">
          <cell r="A272">
            <v>37085</v>
          </cell>
          <cell r="B272">
            <v>4.04</v>
          </cell>
          <cell r="C272">
            <v>4.67</v>
          </cell>
          <cell r="D272">
            <v>5.1399999999999994E-2</v>
          </cell>
          <cell r="E272">
            <v>5.4400000000000004E-2</v>
          </cell>
          <cell r="F272">
            <v>5.6500000000000002E-2</v>
          </cell>
          <cell r="G272">
            <v>5.91E-2</v>
          </cell>
        </row>
        <row r="273">
          <cell r="A273">
            <v>37088</v>
          </cell>
          <cell r="B273">
            <v>4.04</v>
          </cell>
          <cell r="C273">
            <v>4.6500000000000004</v>
          </cell>
          <cell r="D273">
            <v>5.1200000000000002E-2</v>
          </cell>
          <cell r="E273">
            <v>5.4100000000000002E-2</v>
          </cell>
          <cell r="F273">
            <v>5.6100000000000004E-2</v>
          </cell>
          <cell r="G273">
            <v>5.8600000000000006E-2</v>
          </cell>
        </row>
        <row r="274">
          <cell r="A274">
            <v>37089</v>
          </cell>
          <cell r="B274">
            <v>4.03</v>
          </cell>
          <cell r="C274">
            <v>4.6399999999999997</v>
          </cell>
          <cell r="D274">
            <v>5.0900000000000001E-2</v>
          </cell>
          <cell r="E274">
            <v>5.3899999999999997E-2</v>
          </cell>
          <cell r="F274">
            <v>5.5800000000000002E-2</v>
          </cell>
          <cell r="G274">
            <v>5.8400000000000001E-2</v>
          </cell>
        </row>
        <row r="275">
          <cell r="A275">
            <v>37090</v>
          </cell>
          <cell r="B275">
            <v>3.95</v>
          </cell>
          <cell r="C275">
            <v>4.53</v>
          </cell>
          <cell r="D275">
            <v>0.05</v>
          </cell>
          <cell r="E275">
            <v>5.2999999999999999E-2</v>
          </cell>
          <cell r="F275">
            <v>5.5099999999999996E-2</v>
          </cell>
          <cell r="G275">
            <v>5.7699999999999994E-2</v>
          </cell>
        </row>
        <row r="276">
          <cell r="A276">
            <v>37091</v>
          </cell>
          <cell r="B276">
            <v>3.93</v>
          </cell>
          <cell r="C276">
            <v>4.51</v>
          </cell>
          <cell r="D276">
            <v>4.9699999999999994E-2</v>
          </cell>
          <cell r="E276">
            <v>5.2699999999999997E-2</v>
          </cell>
          <cell r="F276">
            <v>5.4800000000000001E-2</v>
          </cell>
          <cell r="G276">
            <v>5.7300000000000004E-2</v>
          </cell>
        </row>
        <row r="277">
          <cell r="A277">
            <v>37092</v>
          </cell>
          <cell r="B277">
            <v>3.9</v>
          </cell>
          <cell r="C277">
            <v>4.49</v>
          </cell>
          <cell r="D277">
            <v>4.9599999999999998E-2</v>
          </cell>
          <cell r="E277">
            <v>5.2699999999999997E-2</v>
          </cell>
          <cell r="F277">
            <v>5.4800000000000001E-2</v>
          </cell>
          <cell r="G277">
            <v>5.7300000000000004E-2</v>
          </cell>
        </row>
        <row r="278">
          <cell r="A278">
            <v>37095</v>
          </cell>
          <cell r="B278">
            <v>3.91</v>
          </cell>
          <cell r="C278">
            <v>4.49</v>
          </cell>
          <cell r="D278">
            <v>4.9599999999999998E-2</v>
          </cell>
          <cell r="E278">
            <v>5.2600000000000001E-2</v>
          </cell>
          <cell r="F278">
            <v>5.4600000000000003E-2</v>
          </cell>
          <cell r="G278">
            <v>5.7200000000000001E-2</v>
          </cell>
        </row>
        <row r="279">
          <cell r="A279">
            <v>37096</v>
          </cell>
          <cell r="B279">
            <v>3.91</v>
          </cell>
          <cell r="C279">
            <v>4.4800000000000004</v>
          </cell>
          <cell r="D279">
            <v>4.9500000000000002E-2</v>
          </cell>
          <cell r="E279">
            <v>5.2499999999999998E-2</v>
          </cell>
          <cell r="F279">
            <v>5.4600000000000003E-2</v>
          </cell>
          <cell r="G279">
            <v>5.7099999999999998E-2</v>
          </cell>
        </row>
        <row r="280">
          <cell r="A280">
            <v>37097</v>
          </cell>
          <cell r="B280">
            <v>3.92</v>
          </cell>
          <cell r="C280">
            <v>4.49</v>
          </cell>
          <cell r="D280">
            <v>4.9500000000000002E-2</v>
          </cell>
          <cell r="E280">
            <v>5.2600000000000001E-2</v>
          </cell>
          <cell r="F280">
            <v>5.4699999999999999E-2</v>
          </cell>
          <cell r="G280">
            <v>5.7300000000000004E-2</v>
          </cell>
        </row>
        <row r="281">
          <cell r="A281">
            <v>37098</v>
          </cell>
          <cell r="B281">
            <v>3.9</v>
          </cell>
          <cell r="C281">
            <v>4.46</v>
          </cell>
          <cell r="D281">
            <v>4.9200000000000001E-2</v>
          </cell>
          <cell r="E281">
            <v>5.2400000000000002E-2</v>
          </cell>
          <cell r="F281">
            <v>5.4699999999999999E-2</v>
          </cell>
          <cell r="G281">
            <v>5.7500000000000002E-2</v>
          </cell>
        </row>
        <row r="282">
          <cell r="A282">
            <v>37099</v>
          </cell>
          <cell r="B282">
            <v>3.86</v>
          </cell>
          <cell r="C282">
            <v>4.38</v>
          </cell>
          <cell r="D282">
            <v>4.8399999999999999E-2</v>
          </cell>
          <cell r="E282">
            <v>5.1699999999999996E-2</v>
          </cell>
          <cell r="F282">
            <v>5.4100000000000002E-2</v>
          </cell>
          <cell r="G282">
            <v>5.6799999999999996E-2</v>
          </cell>
        </row>
        <row r="283">
          <cell r="A283">
            <v>37102</v>
          </cell>
          <cell r="B283">
            <v>3.84</v>
          </cell>
          <cell r="C283">
            <v>4.38</v>
          </cell>
          <cell r="D283">
            <v>4.8399999999999999E-2</v>
          </cell>
          <cell r="E283">
            <v>5.16E-2</v>
          </cell>
          <cell r="F283">
            <v>5.3899999999999997E-2</v>
          </cell>
          <cell r="G283">
            <v>5.6799999999999996E-2</v>
          </cell>
        </row>
        <row r="284">
          <cell r="A284">
            <v>37103</v>
          </cell>
          <cell r="B284">
            <v>3.82</v>
          </cell>
          <cell r="C284">
            <v>4.32</v>
          </cell>
          <cell r="D284">
            <v>4.7800000000000002E-2</v>
          </cell>
          <cell r="E284">
            <v>5.0999999999999997E-2</v>
          </cell>
          <cell r="F284">
            <v>5.3200000000000004E-2</v>
          </cell>
          <cell r="G284">
            <v>5.6100000000000004E-2</v>
          </cell>
        </row>
        <row r="285">
          <cell r="A285">
            <v>37104</v>
          </cell>
          <cell r="B285">
            <v>3.83</v>
          </cell>
          <cell r="C285">
            <v>4.3499999999999996</v>
          </cell>
          <cell r="D285">
            <v>4.8099999999999997E-2</v>
          </cell>
          <cell r="E285">
            <v>5.1299999999999998E-2</v>
          </cell>
          <cell r="F285">
            <v>5.3600000000000002E-2</v>
          </cell>
          <cell r="G285">
            <v>5.6500000000000002E-2</v>
          </cell>
        </row>
        <row r="286">
          <cell r="A286">
            <v>37105</v>
          </cell>
          <cell r="B286">
            <v>3.84</v>
          </cell>
          <cell r="C286">
            <v>4.3899999999999997</v>
          </cell>
          <cell r="D286">
            <v>4.8499999999999995E-2</v>
          </cell>
          <cell r="E286">
            <v>5.1699999999999996E-2</v>
          </cell>
          <cell r="F286">
            <v>5.4000000000000006E-2</v>
          </cell>
          <cell r="G286">
            <v>5.6799999999999996E-2</v>
          </cell>
        </row>
        <row r="287">
          <cell r="A287">
            <v>37106</v>
          </cell>
          <cell r="B287">
            <v>3.85</v>
          </cell>
          <cell r="C287">
            <v>4.4400000000000004</v>
          </cell>
          <cell r="D287">
            <v>4.9100000000000005E-2</v>
          </cell>
          <cell r="E287">
            <v>5.2300000000000006E-2</v>
          </cell>
          <cell r="F287">
            <v>5.4699999999999999E-2</v>
          </cell>
          <cell r="G287">
            <v>5.7599999999999998E-2</v>
          </cell>
        </row>
        <row r="288">
          <cell r="A288">
            <v>37109</v>
          </cell>
          <cell r="B288">
            <v>3.83</v>
          </cell>
          <cell r="C288">
            <v>4.4000000000000004</v>
          </cell>
          <cell r="D288">
            <v>4.8799999999999996E-2</v>
          </cell>
          <cell r="E288">
            <v>5.2199999999999996E-2</v>
          </cell>
          <cell r="F288">
            <v>5.4600000000000003E-2</v>
          </cell>
          <cell r="G288">
            <v>5.7500000000000002E-2</v>
          </cell>
        </row>
        <row r="289">
          <cell r="A289">
            <v>37110</v>
          </cell>
          <cell r="B289">
            <v>3.83</v>
          </cell>
          <cell r="C289">
            <v>4.4000000000000004</v>
          </cell>
          <cell r="D289">
            <v>4.8799999999999996E-2</v>
          </cell>
          <cell r="E289">
            <v>5.21E-2</v>
          </cell>
          <cell r="F289">
            <v>5.45E-2</v>
          </cell>
          <cell r="G289">
            <v>5.7300000000000004E-2</v>
          </cell>
        </row>
        <row r="290">
          <cell r="A290">
            <v>37111</v>
          </cell>
          <cell r="B290">
            <v>3.82</v>
          </cell>
          <cell r="C290">
            <v>4.37</v>
          </cell>
          <cell r="D290">
            <v>4.8499999999999995E-2</v>
          </cell>
          <cell r="E290">
            <v>5.1900000000000002E-2</v>
          </cell>
          <cell r="F290">
            <v>5.4299999999999994E-2</v>
          </cell>
          <cell r="G290">
            <v>5.7200000000000001E-2</v>
          </cell>
        </row>
        <row r="291">
          <cell r="A291">
            <v>37112</v>
          </cell>
          <cell r="B291">
            <v>3.73</v>
          </cell>
          <cell r="C291">
            <v>4.26</v>
          </cell>
          <cell r="D291">
            <v>4.7300000000000002E-2</v>
          </cell>
          <cell r="E291">
            <v>5.0599999999999999E-2</v>
          </cell>
          <cell r="F291">
            <v>5.2999999999999999E-2</v>
          </cell>
          <cell r="G291">
            <v>5.5800000000000002E-2</v>
          </cell>
        </row>
        <row r="292">
          <cell r="A292">
            <v>37113</v>
          </cell>
          <cell r="B292">
            <v>3.7</v>
          </cell>
          <cell r="C292">
            <v>4.24</v>
          </cell>
          <cell r="D292">
            <v>4.7300000000000002E-2</v>
          </cell>
          <cell r="E292">
            <v>5.0700000000000002E-2</v>
          </cell>
          <cell r="F292">
            <v>5.3099999999999994E-2</v>
          </cell>
          <cell r="G292">
            <v>5.5999999999999994E-2</v>
          </cell>
        </row>
        <row r="293">
          <cell r="A293">
            <v>37116</v>
          </cell>
          <cell r="B293">
            <v>3.69</v>
          </cell>
          <cell r="C293">
            <v>4.2</v>
          </cell>
          <cell r="D293">
            <v>4.6799999999999994E-2</v>
          </cell>
          <cell r="E293">
            <v>5.0099999999999999E-2</v>
          </cell>
          <cell r="F293">
            <v>5.2400000000000002E-2</v>
          </cell>
          <cell r="G293">
            <v>5.5399999999999998E-2</v>
          </cell>
        </row>
        <row r="294">
          <cell r="A294">
            <v>37117</v>
          </cell>
          <cell r="B294">
            <v>3.71</v>
          </cell>
          <cell r="C294">
            <v>4.25</v>
          </cell>
          <cell r="D294">
            <v>4.7199999999999999E-2</v>
          </cell>
          <cell r="E294">
            <v>5.0499999999999996E-2</v>
          </cell>
          <cell r="F294">
            <v>5.28E-2</v>
          </cell>
          <cell r="G294">
            <v>5.57E-2</v>
          </cell>
        </row>
        <row r="295">
          <cell r="A295">
            <v>37118</v>
          </cell>
          <cell r="B295">
            <v>3.77</v>
          </cell>
          <cell r="C295">
            <v>4.32</v>
          </cell>
          <cell r="D295">
            <v>4.7800000000000002E-2</v>
          </cell>
          <cell r="E295">
            <v>5.0900000000000001E-2</v>
          </cell>
          <cell r="F295">
            <v>5.3200000000000004E-2</v>
          </cell>
          <cell r="G295">
            <v>5.5999999999999994E-2</v>
          </cell>
        </row>
        <row r="296">
          <cell r="A296">
            <v>37119</v>
          </cell>
          <cell r="B296">
            <v>3.76</v>
          </cell>
          <cell r="C296">
            <v>4.3099999999999996</v>
          </cell>
          <cell r="D296">
            <v>4.7699999999999992E-2</v>
          </cell>
          <cell r="E296">
            <v>5.0999999999999997E-2</v>
          </cell>
          <cell r="F296">
            <v>5.3200000000000004E-2</v>
          </cell>
          <cell r="G296">
            <v>5.5899999999999998E-2</v>
          </cell>
        </row>
        <row r="297">
          <cell r="A297">
            <v>37120</v>
          </cell>
          <cell r="B297">
            <v>3.68</v>
          </cell>
          <cell r="C297">
            <v>4.22</v>
          </cell>
          <cell r="D297">
            <v>4.6900000000000004E-2</v>
          </cell>
          <cell r="E297">
            <v>0.05</v>
          </cell>
          <cell r="F297">
            <v>5.2199999999999996E-2</v>
          </cell>
          <cell r="G297">
            <v>5.5E-2</v>
          </cell>
        </row>
        <row r="298">
          <cell r="A298">
            <v>37123</v>
          </cell>
          <cell r="B298">
            <v>3.71</v>
          </cell>
          <cell r="C298">
            <v>4.26</v>
          </cell>
          <cell r="D298">
            <v>4.7300000000000002E-2</v>
          </cell>
          <cell r="E298">
            <v>5.0499999999999996E-2</v>
          </cell>
          <cell r="F298">
            <v>5.2699999999999997E-2</v>
          </cell>
          <cell r="G298">
            <v>5.5500000000000001E-2</v>
          </cell>
        </row>
        <row r="299">
          <cell r="A299">
            <v>37124</v>
          </cell>
          <cell r="B299">
            <v>3.72</v>
          </cell>
          <cell r="C299">
            <v>4.28</v>
          </cell>
          <cell r="D299">
            <v>4.7500000000000001E-2</v>
          </cell>
          <cell r="E299">
            <v>5.0599999999999999E-2</v>
          </cell>
          <cell r="F299">
            <v>5.28E-2</v>
          </cell>
          <cell r="G299">
            <v>5.5500000000000001E-2</v>
          </cell>
        </row>
        <row r="300">
          <cell r="A300">
            <v>37125</v>
          </cell>
          <cell r="B300">
            <v>3.68</v>
          </cell>
          <cell r="C300">
            <v>4.24</v>
          </cell>
          <cell r="D300">
            <v>4.7100000000000003E-2</v>
          </cell>
          <cell r="E300">
            <v>5.0300000000000004E-2</v>
          </cell>
          <cell r="F300">
            <v>5.2499999999999998E-2</v>
          </cell>
          <cell r="G300">
            <v>5.5399999999999998E-2</v>
          </cell>
        </row>
        <row r="301">
          <cell r="A301">
            <v>37126</v>
          </cell>
          <cell r="B301">
            <v>3.68</v>
          </cell>
          <cell r="C301">
            <v>4.24</v>
          </cell>
          <cell r="D301">
            <v>4.7E-2</v>
          </cell>
          <cell r="E301">
            <v>5.0099999999999999E-2</v>
          </cell>
          <cell r="F301">
            <v>5.2199999999999996E-2</v>
          </cell>
          <cell r="G301">
            <v>5.5E-2</v>
          </cell>
        </row>
        <row r="302">
          <cell r="A302">
            <v>37127</v>
          </cell>
          <cell r="B302">
            <v>3.72</v>
          </cell>
          <cell r="C302">
            <v>4.28</v>
          </cell>
          <cell r="D302">
            <v>4.7500000000000001E-2</v>
          </cell>
          <cell r="E302">
            <v>5.0499999999999996E-2</v>
          </cell>
          <cell r="F302">
            <v>5.2600000000000001E-2</v>
          </cell>
          <cell r="G302">
            <v>5.5500000000000001E-2</v>
          </cell>
        </row>
        <row r="303">
          <cell r="A303">
            <v>37130</v>
          </cell>
          <cell r="B303">
            <v>3.72</v>
          </cell>
          <cell r="C303">
            <v>4.28</v>
          </cell>
          <cell r="D303">
            <v>4.7400000000000005E-2</v>
          </cell>
          <cell r="E303">
            <v>5.04E-2</v>
          </cell>
          <cell r="F303">
            <v>5.2499999999999998E-2</v>
          </cell>
          <cell r="G303">
            <v>5.5399999999999998E-2</v>
          </cell>
        </row>
        <row r="304">
          <cell r="A304">
            <v>37131</v>
          </cell>
          <cell r="B304">
            <v>3.65</v>
          </cell>
          <cell r="C304">
            <v>4.1900000000000004</v>
          </cell>
          <cell r="D304">
            <v>4.6500000000000007E-2</v>
          </cell>
          <cell r="E304">
            <v>4.9500000000000002E-2</v>
          </cell>
          <cell r="F304">
            <v>5.16E-2</v>
          </cell>
          <cell r="G304">
            <v>5.4400000000000004E-2</v>
          </cell>
        </row>
        <row r="305">
          <cell r="A305">
            <v>37132</v>
          </cell>
          <cell r="B305">
            <v>3.61</v>
          </cell>
          <cell r="C305">
            <v>4.1399999999999997</v>
          </cell>
          <cell r="D305">
            <v>4.5999999999999999E-2</v>
          </cell>
          <cell r="E305">
            <v>4.9000000000000002E-2</v>
          </cell>
          <cell r="F305">
            <v>5.1100000000000007E-2</v>
          </cell>
          <cell r="G305">
            <v>5.3800000000000001E-2</v>
          </cell>
        </row>
        <row r="306">
          <cell r="A306">
            <v>37133</v>
          </cell>
          <cell r="B306">
            <v>3.59</v>
          </cell>
          <cell r="C306">
            <v>4.0999999999999996</v>
          </cell>
          <cell r="D306">
            <v>4.5599999999999995E-2</v>
          </cell>
          <cell r="E306">
            <v>4.87E-2</v>
          </cell>
          <cell r="F306">
            <v>5.0799999999999998E-2</v>
          </cell>
          <cell r="G306">
            <v>5.3499999999999999E-2</v>
          </cell>
        </row>
        <row r="307">
          <cell r="A307">
            <v>37134</v>
          </cell>
          <cell r="B307">
            <v>3.59</v>
          </cell>
          <cell r="C307">
            <v>4.12</v>
          </cell>
          <cell r="D307">
            <v>4.5899999999999996E-2</v>
          </cell>
          <cell r="E307">
            <v>4.9200000000000001E-2</v>
          </cell>
          <cell r="F307">
            <v>5.1399999999999994E-2</v>
          </cell>
          <cell r="G307">
            <v>5.4199999999999998E-2</v>
          </cell>
        </row>
        <row r="308">
          <cell r="A308">
            <v>37137</v>
          </cell>
          <cell r="B308">
            <v>0</v>
          </cell>
          <cell r="C308">
            <v>0</v>
          </cell>
          <cell r="D308">
            <v>0</v>
          </cell>
          <cell r="E308">
            <v>0</v>
          </cell>
          <cell r="F308">
            <v>0</v>
          </cell>
          <cell r="G308">
            <v>0</v>
          </cell>
        </row>
        <row r="309">
          <cell r="A309">
            <v>37138</v>
          </cell>
          <cell r="B309">
            <v>3.74</v>
          </cell>
          <cell r="C309">
            <v>4.29</v>
          </cell>
          <cell r="D309">
            <v>4.7400000000000005E-2</v>
          </cell>
          <cell r="E309">
            <v>5.0499999999999996E-2</v>
          </cell>
          <cell r="F309">
            <v>5.28E-2</v>
          </cell>
          <cell r="G309">
            <v>5.5500000000000001E-2</v>
          </cell>
        </row>
        <row r="310">
          <cell r="A310">
            <v>37139</v>
          </cell>
          <cell r="B310">
            <v>3.73</v>
          </cell>
          <cell r="C310">
            <v>4.2699999999999996</v>
          </cell>
          <cell r="D310">
            <v>4.7300000000000002E-2</v>
          </cell>
          <cell r="E310">
            <v>5.04E-2</v>
          </cell>
          <cell r="F310">
            <v>5.2699999999999997E-2</v>
          </cell>
          <cell r="G310">
            <v>5.5500000000000001E-2</v>
          </cell>
        </row>
        <row r="311">
          <cell r="A311">
            <v>37140</v>
          </cell>
          <cell r="B311">
            <v>3.66</v>
          </cell>
          <cell r="C311">
            <v>4.1900000000000004</v>
          </cell>
          <cell r="D311">
            <v>4.6500000000000007E-2</v>
          </cell>
          <cell r="E311">
            <v>4.9599999999999998E-2</v>
          </cell>
          <cell r="F311">
            <v>5.1900000000000002E-2</v>
          </cell>
          <cell r="G311">
            <v>5.4800000000000001E-2</v>
          </cell>
        </row>
        <row r="312">
          <cell r="A312">
            <v>37141</v>
          </cell>
          <cell r="B312">
            <v>3.5</v>
          </cell>
          <cell r="C312">
            <v>4.01</v>
          </cell>
          <cell r="D312">
            <v>4.4699999999999997E-2</v>
          </cell>
          <cell r="E312">
            <v>4.7800000000000002E-2</v>
          </cell>
          <cell r="F312">
            <v>5.0199999999999995E-2</v>
          </cell>
          <cell r="G312">
            <v>5.3099999999999994E-2</v>
          </cell>
        </row>
        <row r="313">
          <cell r="A313">
            <v>37144</v>
          </cell>
          <cell r="B313">
            <v>3.47</v>
          </cell>
          <cell r="C313">
            <v>4.0199999999999996</v>
          </cell>
          <cell r="D313">
            <v>4.4900000000000002E-2</v>
          </cell>
          <cell r="E313">
            <v>4.82E-2</v>
          </cell>
          <cell r="F313">
            <v>5.0599999999999999E-2</v>
          </cell>
          <cell r="G313">
            <v>5.3600000000000002E-2</v>
          </cell>
        </row>
        <row r="314">
          <cell r="A314">
            <v>37145</v>
          </cell>
          <cell r="B314">
            <v>0</v>
          </cell>
          <cell r="C314">
            <v>0</v>
          </cell>
          <cell r="D314">
            <v>0</v>
          </cell>
          <cell r="E314">
            <v>0</v>
          </cell>
          <cell r="F314">
            <v>0</v>
          </cell>
          <cell r="G314">
            <v>0</v>
          </cell>
        </row>
        <row r="315">
          <cell r="A315">
            <v>37146</v>
          </cell>
          <cell r="B315">
            <v>0</v>
          </cell>
          <cell r="C315">
            <v>0</v>
          </cell>
          <cell r="D315">
            <v>0</v>
          </cell>
          <cell r="E315">
            <v>0</v>
          </cell>
          <cell r="F315">
            <v>0</v>
          </cell>
          <cell r="G315">
            <v>0</v>
          </cell>
        </row>
        <row r="316">
          <cell r="A316">
            <v>37147</v>
          </cell>
          <cell r="B316">
            <v>0</v>
          </cell>
          <cell r="C316">
            <v>0</v>
          </cell>
          <cell r="D316">
            <v>0</v>
          </cell>
          <cell r="E316">
            <v>0</v>
          </cell>
          <cell r="F316">
            <v>0</v>
          </cell>
          <cell r="G316">
            <v>0</v>
          </cell>
        </row>
        <row r="317">
          <cell r="A317">
            <v>37148</v>
          </cell>
          <cell r="B317">
            <v>3.06</v>
          </cell>
          <cell r="C317">
            <v>3.62</v>
          </cell>
          <cell r="D317">
            <v>4.1399999999999999E-2</v>
          </cell>
          <cell r="E317">
            <v>4.5100000000000001E-2</v>
          </cell>
          <cell r="F317">
            <v>4.7500000000000001E-2</v>
          </cell>
          <cell r="G317">
            <v>5.1299999999999998E-2</v>
          </cell>
        </row>
        <row r="318">
          <cell r="A318">
            <v>37151</v>
          </cell>
          <cell r="B318">
            <v>3.01</v>
          </cell>
          <cell r="C318">
            <v>3.61</v>
          </cell>
          <cell r="D318">
            <v>4.1399999999999999E-2</v>
          </cell>
          <cell r="E318">
            <v>4.4999999999999998E-2</v>
          </cell>
          <cell r="F318">
            <v>4.7599999999999996E-2</v>
          </cell>
          <cell r="G318">
            <v>5.1299999999999998E-2</v>
          </cell>
        </row>
        <row r="319">
          <cell r="A319">
            <v>37152</v>
          </cell>
          <cell r="B319">
            <v>2.93</v>
          </cell>
          <cell r="C319">
            <v>3.63</v>
          </cell>
          <cell r="D319">
            <v>4.1799999999999997E-2</v>
          </cell>
          <cell r="E319">
            <v>4.5499999999999999E-2</v>
          </cell>
          <cell r="F319">
            <v>4.82E-2</v>
          </cell>
          <cell r="G319">
            <v>5.2000000000000005E-2</v>
          </cell>
        </row>
        <row r="320">
          <cell r="A320">
            <v>37153</v>
          </cell>
          <cell r="B320">
            <v>2.78</v>
          </cell>
          <cell r="C320">
            <v>3.47</v>
          </cell>
          <cell r="D320">
            <v>4.0199999999999993E-2</v>
          </cell>
          <cell r="E320">
            <v>4.41E-2</v>
          </cell>
          <cell r="F320">
            <v>4.6900000000000004E-2</v>
          </cell>
          <cell r="G320">
            <v>5.0999999999999997E-2</v>
          </cell>
        </row>
        <row r="321">
          <cell r="A321">
            <v>37154</v>
          </cell>
          <cell r="B321">
            <v>2.76</v>
          </cell>
          <cell r="C321">
            <v>3.48</v>
          </cell>
          <cell r="D321">
            <v>4.0300000000000002E-2</v>
          </cell>
          <cell r="E321">
            <v>4.41E-2</v>
          </cell>
          <cell r="F321">
            <v>4.6799999999999994E-2</v>
          </cell>
          <cell r="G321">
            <v>5.0900000000000001E-2</v>
          </cell>
        </row>
        <row r="322">
          <cell r="A322">
            <v>37155</v>
          </cell>
          <cell r="B322">
            <v>2.73</v>
          </cell>
          <cell r="C322">
            <v>3.46</v>
          </cell>
          <cell r="D322">
            <v>4.0099999999999997E-2</v>
          </cell>
          <cell r="E322">
            <v>4.3700000000000003E-2</v>
          </cell>
          <cell r="F322">
            <v>4.6399999999999997E-2</v>
          </cell>
          <cell r="G322">
            <v>5.04E-2</v>
          </cell>
        </row>
        <row r="323">
          <cell r="A323">
            <v>37158</v>
          </cell>
          <cell r="B323">
            <v>2.76</v>
          </cell>
          <cell r="C323">
            <v>3.48</v>
          </cell>
          <cell r="D323">
            <v>4.0199999999999993E-2</v>
          </cell>
          <cell r="E323">
            <v>4.4000000000000004E-2</v>
          </cell>
          <cell r="F323">
            <v>4.6699999999999998E-2</v>
          </cell>
          <cell r="G323">
            <v>5.0700000000000002E-2</v>
          </cell>
        </row>
        <row r="324">
          <cell r="A324">
            <v>37159</v>
          </cell>
          <cell r="B324">
            <v>2.68</v>
          </cell>
          <cell r="C324">
            <v>3.39</v>
          </cell>
          <cell r="D324">
            <v>3.9399999999999998E-2</v>
          </cell>
          <cell r="E324">
            <v>4.2999999999999997E-2</v>
          </cell>
          <cell r="F324">
            <v>4.58E-2</v>
          </cell>
          <cell r="G324">
            <v>4.99E-2</v>
          </cell>
        </row>
        <row r="325">
          <cell r="A325">
            <v>37160</v>
          </cell>
          <cell r="B325">
            <v>2.69</v>
          </cell>
          <cell r="C325">
            <v>3.4</v>
          </cell>
          <cell r="D325">
            <v>3.9599999999999996E-2</v>
          </cell>
          <cell r="E325">
            <v>4.3299999999999998E-2</v>
          </cell>
          <cell r="F325">
            <v>4.6100000000000002E-2</v>
          </cell>
          <cell r="G325">
            <v>5.0199999999999995E-2</v>
          </cell>
        </row>
        <row r="326">
          <cell r="A326">
            <v>37161</v>
          </cell>
          <cell r="B326">
            <v>2.63</v>
          </cell>
          <cell r="C326">
            <v>3.29</v>
          </cell>
          <cell r="D326">
            <v>3.8399999999999997E-2</v>
          </cell>
          <cell r="E326">
            <v>4.2199999999999994E-2</v>
          </cell>
          <cell r="F326">
            <v>4.4999999999999998E-2</v>
          </cell>
          <cell r="G326">
            <v>4.9100000000000005E-2</v>
          </cell>
        </row>
        <row r="327">
          <cell r="A327">
            <v>37162</v>
          </cell>
          <cell r="B327">
            <v>2.71</v>
          </cell>
          <cell r="C327">
            <v>3.36</v>
          </cell>
          <cell r="D327">
            <v>3.8900000000000004E-2</v>
          </cell>
          <cell r="E327">
            <v>4.2599999999999999E-2</v>
          </cell>
          <cell r="F327">
            <v>4.6199999999999998E-2</v>
          </cell>
          <cell r="G327">
            <v>4.9000000000000002E-2</v>
          </cell>
        </row>
        <row r="328">
          <cell r="A328">
            <v>37165</v>
          </cell>
          <cell r="B328">
            <v>2.68</v>
          </cell>
          <cell r="C328">
            <v>3.35</v>
          </cell>
          <cell r="D328">
            <v>3.8900000000000004E-2</v>
          </cell>
          <cell r="E328">
            <v>4.2699999999999995E-2</v>
          </cell>
          <cell r="F328">
            <v>4.5400000000000003E-2</v>
          </cell>
          <cell r="G328">
            <v>4.9200000000000001E-2</v>
          </cell>
        </row>
        <row r="329">
          <cell r="A329">
            <v>37166</v>
          </cell>
          <cell r="B329">
            <v>2.66</v>
          </cell>
          <cell r="C329">
            <v>3.33</v>
          </cell>
          <cell r="D329">
            <v>3.8699999999999998E-2</v>
          </cell>
          <cell r="E329">
            <v>4.2500000000000003E-2</v>
          </cell>
          <cell r="F329">
            <v>4.53E-2</v>
          </cell>
          <cell r="G329">
            <v>4.8899999999999999E-2</v>
          </cell>
        </row>
        <row r="330">
          <cell r="A330">
            <v>37167</v>
          </cell>
          <cell r="B330">
            <v>2.5499999999999998</v>
          </cell>
          <cell r="C330">
            <v>3.21</v>
          </cell>
          <cell r="D330">
            <v>3.7699999999999997E-2</v>
          </cell>
          <cell r="E330">
            <v>4.1700000000000001E-2</v>
          </cell>
          <cell r="F330">
            <v>4.4400000000000002E-2</v>
          </cell>
          <cell r="G330">
            <v>4.82E-2</v>
          </cell>
        </row>
        <row r="331">
          <cell r="A331">
            <v>37168</v>
          </cell>
          <cell r="B331">
            <v>2.56</v>
          </cell>
          <cell r="C331">
            <v>3.23</v>
          </cell>
          <cell r="D331">
            <v>3.8100000000000002E-2</v>
          </cell>
          <cell r="E331">
            <v>4.2000000000000003E-2</v>
          </cell>
          <cell r="F331">
            <v>4.4699999999999997E-2</v>
          </cell>
          <cell r="G331">
            <v>4.8300000000000003E-2</v>
          </cell>
        </row>
        <row r="332">
          <cell r="A332">
            <v>37169</v>
          </cell>
          <cell r="B332">
            <v>2.5</v>
          </cell>
          <cell r="C332">
            <v>3.17</v>
          </cell>
          <cell r="D332">
            <v>3.7699999999999997E-2</v>
          </cell>
          <cell r="E332">
            <v>4.1700000000000001E-2</v>
          </cell>
          <cell r="F332">
            <v>4.4600000000000001E-2</v>
          </cell>
          <cell r="G332">
            <v>4.8399999999999999E-2</v>
          </cell>
        </row>
        <row r="333">
          <cell r="A333">
            <v>37172</v>
          </cell>
          <cell r="B333">
            <v>0</v>
          </cell>
          <cell r="C333">
            <v>0</v>
          </cell>
          <cell r="D333">
            <v>0</v>
          </cell>
          <cell r="E333">
            <v>0</v>
          </cell>
          <cell r="F333">
            <v>0</v>
          </cell>
          <cell r="G333">
            <v>0</v>
          </cell>
        </row>
        <row r="334">
          <cell r="A334">
            <v>37173</v>
          </cell>
          <cell r="B334">
            <v>2.52</v>
          </cell>
          <cell r="C334">
            <v>3.2</v>
          </cell>
          <cell r="D334">
            <v>3.7999999999999999E-2</v>
          </cell>
          <cell r="E334">
            <v>4.2099999999999999E-2</v>
          </cell>
          <cell r="F334">
            <v>4.5100000000000001E-2</v>
          </cell>
          <cell r="G334">
            <v>4.9200000000000001E-2</v>
          </cell>
        </row>
        <row r="335">
          <cell r="A335">
            <v>37174</v>
          </cell>
          <cell r="B335">
            <v>2.56</v>
          </cell>
          <cell r="C335">
            <v>3.25</v>
          </cell>
          <cell r="D335">
            <v>3.85E-2</v>
          </cell>
          <cell r="E335">
            <v>4.2599999999999999E-2</v>
          </cell>
          <cell r="F335">
            <v>4.5599999999999995E-2</v>
          </cell>
          <cell r="G335">
            <v>4.9599999999999998E-2</v>
          </cell>
        </row>
        <row r="336">
          <cell r="A336">
            <v>37175</v>
          </cell>
          <cell r="B336">
            <v>2.61</v>
          </cell>
          <cell r="C336">
            <v>3.32</v>
          </cell>
          <cell r="D336">
            <v>3.9100000000000003E-2</v>
          </cell>
          <cell r="E336">
            <v>4.3200000000000002E-2</v>
          </cell>
          <cell r="F336">
            <v>4.6199999999999998E-2</v>
          </cell>
          <cell r="G336">
            <v>5.0199999999999995E-2</v>
          </cell>
        </row>
        <row r="337">
          <cell r="A337">
            <v>37176</v>
          </cell>
          <cell r="B337">
            <v>2.62</v>
          </cell>
          <cell r="C337">
            <v>3.33</v>
          </cell>
          <cell r="D337">
            <v>3.9399999999999998E-2</v>
          </cell>
          <cell r="E337">
            <v>4.3499999999999997E-2</v>
          </cell>
          <cell r="F337">
            <v>4.6500000000000007E-2</v>
          </cell>
          <cell r="G337">
            <v>5.0599999999999999E-2</v>
          </cell>
        </row>
        <row r="338">
          <cell r="A338">
            <v>37179</v>
          </cell>
          <cell r="B338">
            <v>2.57</v>
          </cell>
          <cell r="C338">
            <v>3.28</v>
          </cell>
          <cell r="D338">
            <v>3.8800000000000001E-2</v>
          </cell>
          <cell r="E338">
            <v>4.2999999999999997E-2</v>
          </cell>
          <cell r="F338">
            <v>4.5999999999999999E-2</v>
          </cell>
          <cell r="G338">
            <v>0.05</v>
          </cell>
        </row>
        <row r="339">
          <cell r="A339">
            <v>37180</v>
          </cell>
          <cell r="B339">
            <v>2.54</v>
          </cell>
          <cell r="C339">
            <v>3.24</v>
          </cell>
          <cell r="D339">
            <v>3.8300000000000001E-2</v>
          </cell>
          <cell r="E339">
            <v>4.2300000000000004E-2</v>
          </cell>
          <cell r="F339">
            <v>4.53E-2</v>
          </cell>
          <cell r="G339">
            <v>4.9299999999999997E-2</v>
          </cell>
        </row>
        <row r="340">
          <cell r="A340">
            <v>37181</v>
          </cell>
          <cell r="B340">
            <v>2.58</v>
          </cell>
          <cell r="C340">
            <v>3.26</v>
          </cell>
          <cell r="D340">
            <v>3.85E-2</v>
          </cell>
          <cell r="E340">
            <v>4.2500000000000003E-2</v>
          </cell>
          <cell r="F340">
            <v>4.53E-2</v>
          </cell>
          <cell r="G340">
            <v>4.9299999999999997E-2</v>
          </cell>
        </row>
        <row r="341">
          <cell r="A341">
            <v>37182</v>
          </cell>
          <cell r="B341">
            <v>2.5499999999999998</v>
          </cell>
          <cell r="C341">
            <v>3.26</v>
          </cell>
          <cell r="D341">
            <v>3.85E-2</v>
          </cell>
          <cell r="E341">
            <v>4.24E-2</v>
          </cell>
          <cell r="F341">
            <v>4.53E-2</v>
          </cell>
          <cell r="G341">
            <v>4.9200000000000001E-2</v>
          </cell>
        </row>
        <row r="342">
          <cell r="A342">
            <v>37183</v>
          </cell>
          <cell r="B342">
            <v>2.5</v>
          </cell>
          <cell r="C342">
            <v>3.19</v>
          </cell>
          <cell r="D342">
            <v>3.7900000000000003E-2</v>
          </cell>
          <cell r="E342">
            <v>4.2000000000000003E-2</v>
          </cell>
          <cell r="F342">
            <v>4.4900000000000002E-2</v>
          </cell>
          <cell r="G342">
            <v>4.9000000000000002E-2</v>
          </cell>
        </row>
        <row r="343">
          <cell r="A343">
            <v>37186</v>
          </cell>
          <cell r="B343">
            <v>2.5299999999999998</v>
          </cell>
          <cell r="C343">
            <v>3.23</v>
          </cell>
          <cell r="D343">
            <v>3.8199999999999998E-2</v>
          </cell>
          <cell r="E343">
            <v>4.2300000000000004E-2</v>
          </cell>
          <cell r="F343">
            <v>4.53E-2</v>
          </cell>
          <cell r="G343">
            <v>4.9299999999999997E-2</v>
          </cell>
        </row>
        <row r="344">
          <cell r="A344">
            <v>37187</v>
          </cell>
          <cell r="B344">
            <v>2.54</v>
          </cell>
          <cell r="C344">
            <v>3.26</v>
          </cell>
          <cell r="D344">
            <v>3.8599999999999995E-2</v>
          </cell>
          <cell r="E344">
            <v>4.2800000000000005E-2</v>
          </cell>
          <cell r="F344">
            <v>4.58E-2</v>
          </cell>
          <cell r="G344">
            <v>4.99E-2</v>
          </cell>
        </row>
        <row r="345">
          <cell r="A345">
            <v>37188</v>
          </cell>
          <cell r="B345">
            <v>2.5099999999999998</v>
          </cell>
          <cell r="C345">
            <v>3.22</v>
          </cell>
          <cell r="D345">
            <v>3.8300000000000001E-2</v>
          </cell>
          <cell r="E345">
            <v>4.2500000000000003E-2</v>
          </cell>
          <cell r="F345">
            <v>4.5499999999999999E-2</v>
          </cell>
          <cell r="G345">
            <v>4.9599999999999998E-2</v>
          </cell>
        </row>
        <row r="346">
          <cell r="A346">
            <v>37189</v>
          </cell>
          <cell r="B346">
            <v>2.41</v>
          </cell>
          <cell r="C346">
            <v>3.09</v>
          </cell>
          <cell r="D346">
            <v>3.7100000000000001E-2</v>
          </cell>
          <cell r="E346">
            <v>4.1399999999999999E-2</v>
          </cell>
          <cell r="F346">
            <v>4.4500000000000005E-2</v>
          </cell>
          <cell r="G346">
            <v>4.87E-2</v>
          </cell>
        </row>
        <row r="347">
          <cell r="A347">
            <v>37190</v>
          </cell>
          <cell r="B347">
            <v>2.41</v>
          </cell>
          <cell r="C347">
            <v>3.09</v>
          </cell>
          <cell r="D347">
            <v>3.7200000000000004E-2</v>
          </cell>
          <cell r="E347">
            <v>4.1599999999999998E-2</v>
          </cell>
          <cell r="F347">
            <v>4.4800000000000006E-2</v>
          </cell>
          <cell r="G347">
            <v>4.8899999999999999E-2</v>
          </cell>
        </row>
        <row r="348">
          <cell r="A348">
            <v>37193</v>
          </cell>
          <cell r="B348">
            <v>2.37</v>
          </cell>
          <cell r="C348">
            <v>3.03</v>
          </cell>
          <cell r="D348">
            <v>3.6499999999999998E-2</v>
          </cell>
          <cell r="E348">
            <v>4.0899999999999999E-2</v>
          </cell>
          <cell r="F348">
            <v>4.3899999999999995E-2</v>
          </cell>
          <cell r="G348">
            <v>4.8000000000000001E-2</v>
          </cell>
        </row>
        <row r="349">
          <cell r="A349">
            <v>37194</v>
          </cell>
          <cell r="B349">
            <v>2.2799999999999998</v>
          </cell>
          <cell r="C349">
            <v>2.93</v>
          </cell>
          <cell r="D349">
            <v>3.5400000000000001E-2</v>
          </cell>
          <cell r="E349">
            <v>3.9900000000000005E-2</v>
          </cell>
          <cell r="F349">
            <v>4.3099999999999999E-2</v>
          </cell>
          <cell r="G349">
            <v>4.7300000000000002E-2</v>
          </cell>
        </row>
        <row r="350">
          <cell r="A350">
            <v>37195</v>
          </cell>
          <cell r="B350">
            <v>2.3199999999999998</v>
          </cell>
          <cell r="C350">
            <v>2.98</v>
          </cell>
          <cell r="D350">
            <v>3.5900000000000001E-2</v>
          </cell>
          <cell r="E350">
            <v>4.0399999999999998E-2</v>
          </cell>
          <cell r="F350">
            <v>4.3499999999999997E-2</v>
          </cell>
          <cell r="G350">
            <v>4.7599999999999996E-2</v>
          </cell>
        </row>
        <row r="351">
          <cell r="A351">
            <v>37196</v>
          </cell>
          <cell r="B351">
            <v>2.3199999999999998</v>
          </cell>
          <cell r="C351">
            <v>2.9</v>
          </cell>
          <cell r="D351">
            <v>3.4700000000000002E-2</v>
          </cell>
          <cell r="E351">
            <v>3.8699999999999998E-2</v>
          </cell>
          <cell r="F351">
            <v>4.1700000000000001E-2</v>
          </cell>
          <cell r="G351">
            <v>4.5199999999999997E-2</v>
          </cell>
        </row>
        <row r="352">
          <cell r="A352">
            <v>37197</v>
          </cell>
          <cell r="B352">
            <v>2.2799999999999998</v>
          </cell>
          <cell r="C352">
            <v>2.92</v>
          </cell>
          <cell r="D352">
            <v>3.5200000000000002E-2</v>
          </cell>
          <cell r="E352">
            <v>3.95E-2</v>
          </cell>
          <cell r="F352">
            <v>4.2699999999999995E-2</v>
          </cell>
          <cell r="G352">
            <v>4.6500000000000007E-2</v>
          </cell>
        </row>
        <row r="353">
          <cell r="A353">
            <v>37200</v>
          </cell>
          <cell r="B353">
            <v>2.25</v>
          </cell>
          <cell r="C353">
            <v>2.9</v>
          </cell>
          <cell r="D353">
            <v>3.5200000000000002E-2</v>
          </cell>
          <cell r="E353">
            <v>3.9699999999999999E-2</v>
          </cell>
          <cell r="F353">
            <v>4.2800000000000005E-2</v>
          </cell>
          <cell r="G353">
            <v>4.6699999999999998E-2</v>
          </cell>
        </row>
        <row r="354">
          <cell r="A354">
            <v>37201</v>
          </cell>
          <cell r="B354">
            <v>2.2599999999999998</v>
          </cell>
          <cell r="C354">
            <v>2.93</v>
          </cell>
          <cell r="D354">
            <v>3.5299999999999998E-2</v>
          </cell>
          <cell r="E354">
            <v>3.9599999999999996E-2</v>
          </cell>
          <cell r="F354">
            <v>4.2500000000000003E-2</v>
          </cell>
          <cell r="G354">
            <v>4.6199999999999998E-2</v>
          </cell>
        </row>
        <row r="355">
          <cell r="A355">
            <v>37202</v>
          </cell>
          <cell r="B355">
            <v>2.08</v>
          </cell>
          <cell r="C355">
            <v>2.72</v>
          </cell>
          <cell r="D355">
            <v>3.3300000000000003E-2</v>
          </cell>
          <cell r="E355">
            <v>3.7699999999999997E-2</v>
          </cell>
          <cell r="F355">
            <v>4.07E-2</v>
          </cell>
          <cell r="G355">
            <v>4.4699999999999997E-2</v>
          </cell>
        </row>
        <row r="356">
          <cell r="A356">
            <v>37203</v>
          </cell>
          <cell r="B356">
            <v>2.13</v>
          </cell>
          <cell r="C356">
            <v>2.78</v>
          </cell>
          <cell r="D356">
            <v>3.4000000000000002E-2</v>
          </cell>
          <cell r="E356">
            <v>3.8300000000000001E-2</v>
          </cell>
          <cell r="F356">
            <v>4.1299999999999996E-2</v>
          </cell>
          <cell r="G356">
            <v>4.53E-2</v>
          </cell>
        </row>
        <row r="357">
          <cell r="A357">
            <v>37204</v>
          </cell>
          <cell r="B357">
            <v>2.15</v>
          </cell>
          <cell r="C357">
            <v>2.82</v>
          </cell>
          <cell r="D357">
            <v>3.44E-2</v>
          </cell>
          <cell r="E357">
            <v>3.8699999999999998E-2</v>
          </cell>
          <cell r="F357">
            <v>4.1700000000000001E-2</v>
          </cell>
          <cell r="G357">
            <v>4.5599999999999995E-2</v>
          </cell>
        </row>
        <row r="358">
          <cell r="A358">
            <v>37207</v>
          </cell>
          <cell r="B358">
            <v>0</v>
          </cell>
          <cell r="C358">
            <v>0</v>
          </cell>
          <cell r="D358">
            <v>0</v>
          </cell>
          <cell r="E358">
            <v>0</v>
          </cell>
          <cell r="F358">
            <v>0</v>
          </cell>
          <cell r="G358">
            <v>0</v>
          </cell>
        </row>
        <row r="359">
          <cell r="A359">
            <v>37208</v>
          </cell>
          <cell r="B359">
            <v>2.2000000000000002</v>
          </cell>
          <cell r="C359">
            <v>2.91</v>
          </cell>
          <cell r="D359">
            <v>3.5299999999999998E-2</v>
          </cell>
          <cell r="E359">
            <v>3.9699999999999999E-2</v>
          </cell>
          <cell r="F359">
            <v>4.2699999999999995E-2</v>
          </cell>
          <cell r="G359">
            <v>4.6600000000000003E-2</v>
          </cell>
        </row>
        <row r="360">
          <cell r="A360">
            <v>37209</v>
          </cell>
          <cell r="B360">
            <v>2.2599999999999998</v>
          </cell>
          <cell r="C360">
            <v>3.01</v>
          </cell>
          <cell r="D360">
            <v>3.6299999999999999E-2</v>
          </cell>
          <cell r="E360">
            <v>4.0500000000000001E-2</v>
          </cell>
          <cell r="F360">
            <v>4.3400000000000001E-2</v>
          </cell>
          <cell r="G360">
            <v>4.7199999999999999E-2</v>
          </cell>
        </row>
        <row r="361">
          <cell r="A361">
            <v>37210</v>
          </cell>
          <cell r="B361">
            <v>2.4500000000000002</v>
          </cell>
          <cell r="C361">
            <v>3.26</v>
          </cell>
          <cell r="D361">
            <v>3.8699999999999998E-2</v>
          </cell>
          <cell r="E361">
            <v>4.2800000000000005E-2</v>
          </cell>
          <cell r="F361">
            <v>4.5700000000000005E-2</v>
          </cell>
          <cell r="G361">
            <v>4.9200000000000001E-2</v>
          </cell>
        </row>
        <row r="362">
          <cell r="A362">
            <v>37211</v>
          </cell>
          <cell r="B362">
            <v>2.58</v>
          </cell>
          <cell r="C362">
            <v>3.45</v>
          </cell>
          <cell r="D362">
            <v>4.0899999999999999E-2</v>
          </cell>
          <cell r="E362">
            <v>4.4999999999999998E-2</v>
          </cell>
          <cell r="F362">
            <v>4.7800000000000002E-2</v>
          </cell>
          <cell r="G362">
            <v>5.1399999999999994E-2</v>
          </cell>
        </row>
        <row r="363">
          <cell r="A363">
            <v>37214</v>
          </cell>
          <cell r="B363">
            <v>2.54</v>
          </cell>
          <cell r="C363">
            <v>3.39</v>
          </cell>
          <cell r="D363">
            <v>4.0500000000000001E-2</v>
          </cell>
          <cell r="E363">
            <v>4.4800000000000006E-2</v>
          </cell>
          <cell r="F363">
            <v>4.7899999999999998E-2</v>
          </cell>
          <cell r="G363">
            <v>5.16E-2</v>
          </cell>
        </row>
        <row r="364">
          <cell r="A364">
            <v>37215</v>
          </cell>
          <cell r="B364">
            <v>2.4900000000000002</v>
          </cell>
          <cell r="C364">
            <v>3.32</v>
          </cell>
          <cell r="D364">
            <v>3.9800000000000002E-2</v>
          </cell>
          <cell r="E364">
            <v>4.4199999999999996E-2</v>
          </cell>
          <cell r="F364">
            <v>4.7300000000000002E-2</v>
          </cell>
          <cell r="G364">
            <v>5.1200000000000002E-2</v>
          </cell>
        </row>
        <row r="365">
          <cell r="A365">
            <v>37216</v>
          </cell>
          <cell r="B365">
            <v>2.63</v>
          </cell>
          <cell r="C365">
            <v>3.54</v>
          </cell>
          <cell r="D365">
            <v>4.2099999999999999E-2</v>
          </cell>
          <cell r="E365">
            <v>4.6699999999999998E-2</v>
          </cell>
          <cell r="F365">
            <v>4.9800000000000004E-2</v>
          </cell>
          <cell r="G365">
            <v>5.3499999999999999E-2</v>
          </cell>
        </row>
        <row r="366">
          <cell r="A366">
            <v>37217</v>
          </cell>
          <cell r="B366">
            <v>0</v>
          </cell>
          <cell r="C366">
            <v>0</v>
          </cell>
          <cell r="D366">
            <v>0</v>
          </cell>
          <cell r="E366">
            <v>0</v>
          </cell>
          <cell r="F366">
            <v>0</v>
          </cell>
          <cell r="G366">
            <v>0</v>
          </cell>
        </row>
        <row r="367">
          <cell r="A367">
            <v>37218</v>
          </cell>
          <cell r="B367">
            <v>2.67</v>
          </cell>
          <cell r="C367">
            <v>3.58</v>
          </cell>
          <cell r="D367">
            <v>4.2500000000000003E-2</v>
          </cell>
          <cell r="E367">
            <v>4.6799999999999994E-2</v>
          </cell>
          <cell r="F367">
            <v>4.9800000000000004E-2</v>
          </cell>
          <cell r="G367">
            <v>5.3499999999999999E-2</v>
          </cell>
        </row>
        <row r="368">
          <cell r="A368">
            <v>37221</v>
          </cell>
          <cell r="B368">
            <v>2.62</v>
          </cell>
          <cell r="C368">
            <v>3.54</v>
          </cell>
          <cell r="D368">
            <v>4.2099999999999999E-2</v>
          </cell>
          <cell r="E368">
            <v>4.6399999999999997E-2</v>
          </cell>
          <cell r="F368">
            <v>4.9299999999999997E-2</v>
          </cell>
          <cell r="G368">
            <v>5.2900000000000003E-2</v>
          </cell>
        </row>
        <row r="369">
          <cell r="A369">
            <v>37222</v>
          </cell>
          <cell r="B369">
            <v>2.74</v>
          </cell>
          <cell r="C369">
            <v>3.73</v>
          </cell>
          <cell r="D369">
            <v>4.4000000000000004E-2</v>
          </cell>
          <cell r="E369">
            <v>4.8300000000000003E-2</v>
          </cell>
          <cell r="F369">
            <v>5.1100000000000007E-2</v>
          </cell>
          <cell r="G369">
            <v>5.4699999999999999E-2</v>
          </cell>
        </row>
        <row r="370">
          <cell r="A370">
            <v>37223</v>
          </cell>
          <cell r="B370">
            <v>2.48</v>
          </cell>
          <cell r="C370">
            <v>3.42</v>
          </cell>
          <cell r="D370">
            <v>4.1200000000000001E-2</v>
          </cell>
          <cell r="E370">
            <v>4.58E-2</v>
          </cell>
          <cell r="F370">
            <v>4.8799999999999996E-2</v>
          </cell>
          <cell r="G370">
            <v>5.2499999999999998E-2</v>
          </cell>
        </row>
        <row r="371">
          <cell r="A371">
            <v>37224</v>
          </cell>
          <cell r="B371">
            <v>2.4900000000000002</v>
          </cell>
          <cell r="C371">
            <v>3.49</v>
          </cell>
          <cell r="D371">
            <v>4.2000000000000003E-2</v>
          </cell>
          <cell r="E371">
            <v>4.6500000000000007E-2</v>
          </cell>
          <cell r="F371">
            <v>4.9500000000000002E-2</v>
          </cell>
          <cell r="G371">
            <v>5.33E-2</v>
          </cell>
        </row>
        <row r="372">
          <cell r="A372">
            <v>37225</v>
          </cell>
          <cell r="B372">
            <v>2.38</v>
          </cell>
          <cell r="C372">
            <v>3.34</v>
          </cell>
          <cell r="D372">
            <v>4.0399999999999998E-2</v>
          </cell>
          <cell r="E372">
            <v>4.4800000000000006E-2</v>
          </cell>
          <cell r="F372">
            <v>4.7699999999999992E-2</v>
          </cell>
          <cell r="G372">
            <v>5.16E-2</v>
          </cell>
        </row>
        <row r="373">
          <cell r="A373">
            <v>37228</v>
          </cell>
          <cell r="B373">
            <v>2.35</v>
          </cell>
          <cell r="C373">
            <v>3.31</v>
          </cell>
          <cell r="D373">
            <v>0.04</v>
          </cell>
          <cell r="E373">
            <v>4.4299999999999999E-2</v>
          </cell>
          <cell r="F373">
            <v>4.7300000000000002E-2</v>
          </cell>
          <cell r="G373">
            <v>5.1200000000000002E-2</v>
          </cell>
        </row>
        <row r="374">
          <cell r="A374">
            <v>37229</v>
          </cell>
          <cell r="B374">
            <v>2.35</v>
          </cell>
          <cell r="C374">
            <v>3.29</v>
          </cell>
          <cell r="D374">
            <v>3.95E-2</v>
          </cell>
          <cell r="E374">
            <v>4.3799999999999999E-2</v>
          </cell>
          <cell r="F374">
            <v>4.6600000000000003E-2</v>
          </cell>
          <cell r="G374">
            <v>5.04E-2</v>
          </cell>
        </row>
        <row r="375">
          <cell r="A375">
            <v>37230</v>
          </cell>
          <cell r="B375">
            <v>2.52</v>
          </cell>
          <cell r="C375">
            <v>3.51</v>
          </cell>
          <cell r="D375">
            <v>4.2000000000000003E-2</v>
          </cell>
          <cell r="E375">
            <v>4.6199999999999998E-2</v>
          </cell>
          <cell r="F375">
            <v>4.9100000000000005E-2</v>
          </cell>
          <cell r="G375">
            <v>5.28E-2</v>
          </cell>
        </row>
        <row r="376">
          <cell r="A376">
            <v>37231</v>
          </cell>
          <cell r="B376">
            <v>2.58</v>
          </cell>
          <cell r="C376">
            <v>3.61</v>
          </cell>
          <cell r="D376">
            <v>4.2999999999999997E-2</v>
          </cell>
          <cell r="E376">
            <v>4.7300000000000002E-2</v>
          </cell>
          <cell r="F376">
            <v>5.0099999999999999E-2</v>
          </cell>
          <cell r="G376">
            <v>5.3800000000000001E-2</v>
          </cell>
        </row>
        <row r="377">
          <cell r="A377">
            <v>37232</v>
          </cell>
          <cell r="B377">
            <v>2.54</v>
          </cell>
          <cell r="C377">
            <v>3.65</v>
          </cell>
          <cell r="D377">
            <v>4.4199999999999996E-2</v>
          </cell>
          <cell r="E377">
            <v>4.8799999999999996E-2</v>
          </cell>
          <cell r="F377">
            <v>5.21E-2</v>
          </cell>
          <cell r="G377">
            <v>5.5899999999999998E-2</v>
          </cell>
        </row>
        <row r="378">
          <cell r="A378">
            <v>37235</v>
          </cell>
          <cell r="B378">
            <v>2.42</v>
          </cell>
          <cell r="C378">
            <v>3.57</v>
          </cell>
          <cell r="D378">
            <v>4.3400000000000001E-2</v>
          </cell>
          <cell r="E378">
            <v>4.82E-2</v>
          </cell>
          <cell r="F378">
            <v>5.16E-2</v>
          </cell>
          <cell r="G378">
            <v>5.5500000000000001E-2</v>
          </cell>
        </row>
        <row r="379">
          <cell r="A379">
            <v>37236</v>
          </cell>
          <cell r="B379">
            <v>2.37</v>
          </cell>
          <cell r="C379">
            <v>3.49</v>
          </cell>
          <cell r="D379">
            <v>4.2699999999999995E-2</v>
          </cell>
          <cell r="E379">
            <v>4.7599999999999996E-2</v>
          </cell>
          <cell r="F379">
            <v>5.0900000000000001E-2</v>
          </cell>
          <cell r="G379">
            <v>5.4900000000000004E-2</v>
          </cell>
        </row>
        <row r="380">
          <cell r="A380">
            <v>37237</v>
          </cell>
          <cell r="B380">
            <v>2.2799999999999998</v>
          </cell>
          <cell r="C380">
            <v>3.35</v>
          </cell>
          <cell r="D380">
            <v>4.1299999999999996E-2</v>
          </cell>
          <cell r="E380">
            <v>4.6199999999999998E-2</v>
          </cell>
          <cell r="F380">
            <v>4.9599999999999998E-2</v>
          </cell>
          <cell r="G380">
            <v>5.3800000000000001E-2</v>
          </cell>
        </row>
        <row r="381">
          <cell r="A381">
            <v>37238</v>
          </cell>
          <cell r="B381">
            <v>2.38</v>
          </cell>
          <cell r="C381">
            <v>3.47</v>
          </cell>
          <cell r="D381">
            <v>4.2300000000000004E-2</v>
          </cell>
          <cell r="E381">
            <v>4.7100000000000003E-2</v>
          </cell>
          <cell r="F381">
            <v>5.0300000000000004E-2</v>
          </cell>
          <cell r="G381">
            <v>5.4199999999999998E-2</v>
          </cell>
        </row>
        <row r="382">
          <cell r="A382">
            <v>37239</v>
          </cell>
          <cell r="B382">
            <v>2.4500000000000002</v>
          </cell>
          <cell r="C382">
            <v>3.59</v>
          </cell>
          <cell r="D382">
            <v>4.36E-2</v>
          </cell>
          <cell r="E382">
            <v>4.8300000000000003E-2</v>
          </cell>
          <cell r="F382">
            <v>5.1500000000000004E-2</v>
          </cell>
          <cell r="G382">
            <v>5.5399999999999998E-2</v>
          </cell>
        </row>
        <row r="383">
          <cell r="A383">
            <v>37242</v>
          </cell>
          <cell r="B383">
            <v>2.5</v>
          </cell>
          <cell r="C383">
            <v>3.72</v>
          </cell>
          <cell r="D383">
            <v>4.5400000000000003E-2</v>
          </cell>
          <cell r="E383">
            <v>5.0499999999999996E-2</v>
          </cell>
          <cell r="F383">
            <v>5.4000000000000006E-2</v>
          </cell>
          <cell r="G383">
            <v>5.79E-2</v>
          </cell>
        </row>
        <row r="384">
          <cell r="A384">
            <v>37243</v>
          </cell>
          <cell r="B384">
            <v>2.42</v>
          </cell>
          <cell r="C384">
            <v>3.6</v>
          </cell>
          <cell r="D384">
            <v>4.4199999999999996E-2</v>
          </cell>
          <cell r="E384">
            <v>4.9200000000000001E-2</v>
          </cell>
          <cell r="F384">
            <v>5.2499999999999998E-2</v>
          </cell>
          <cell r="G384">
            <v>5.6600000000000004E-2</v>
          </cell>
        </row>
        <row r="385">
          <cell r="A385">
            <v>37244</v>
          </cell>
          <cell r="B385">
            <v>2.39</v>
          </cell>
          <cell r="C385">
            <v>3.54</v>
          </cell>
          <cell r="D385">
            <v>4.3400000000000001E-2</v>
          </cell>
          <cell r="E385">
            <v>4.8300000000000003E-2</v>
          </cell>
          <cell r="F385">
            <v>5.1500000000000004E-2</v>
          </cell>
          <cell r="G385">
            <v>5.5399999999999998E-2</v>
          </cell>
        </row>
        <row r="386">
          <cell r="A386">
            <v>37245</v>
          </cell>
          <cell r="B386">
            <v>2.4300000000000002</v>
          </cell>
          <cell r="C386">
            <v>3.58</v>
          </cell>
          <cell r="D386">
            <v>4.3799999999999999E-2</v>
          </cell>
          <cell r="E386">
            <v>4.8600000000000004E-2</v>
          </cell>
          <cell r="F386">
            <v>5.1699999999999996E-2</v>
          </cell>
          <cell r="G386">
            <v>5.5599999999999997E-2</v>
          </cell>
        </row>
        <row r="387">
          <cell r="A387">
            <v>37246</v>
          </cell>
          <cell r="B387">
            <v>2.44</v>
          </cell>
          <cell r="C387">
            <v>3.61</v>
          </cell>
          <cell r="D387">
            <v>4.4199999999999996E-2</v>
          </cell>
          <cell r="E387">
            <v>4.8799999999999996E-2</v>
          </cell>
          <cell r="F387">
            <v>5.1900000000000002E-2</v>
          </cell>
          <cell r="G387">
            <v>5.57E-2</v>
          </cell>
        </row>
        <row r="388">
          <cell r="A388">
            <v>37249</v>
          </cell>
          <cell r="B388">
            <v>2.4700000000000002</v>
          </cell>
          <cell r="C388">
            <v>3.64</v>
          </cell>
          <cell r="D388">
            <v>4.4500000000000005E-2</v>
          </cell>
          <cell r="E388">
            <v>4.9299999999999997E-2</v>
          </cell>
          <cell r="F388">
            <v>5.2400000000000002E-2</v>
          </cell>
          <cell r="G388">
            <v>5.62E-2</v>
          </cell>
        </row>
        <row r="389">
          <cell r="A389">
            <v>37250</v>
          </cell>
          <cell r="B389">
            <v>0</v>
          </cell>
          <cell r="C389">
            <v>0</v>
          </cell>
          <cell r="D389">
            <v>0</v>
          </cell>
          <cell r="E389">
            <v>0</v>
          </cell>
          <cell r="F389">
            <v>0</v>
          </cell>
          <cell r="G389">
            <v>0</v>
          </cell>
        </row>
        <row r="390">
          <cell r="A390">
            <v>37251</v>
          </cell>
          <cell r="B390">
            <v>2.5099999999999998</v>
          </cell>
          <cell r="C390">
            <v>3.7</v>
          </cell>
          <cell r="D390">
            <v>4.5100000000000001E-2</v>
          </cell>
          <cell r="E390">
            <v>4.9800000000000004E-2</v>
          </cell>
          <cell r="F390">
            <v>5.2999999999999999E-2</v>
          </cell>
          <cell r="G390">
            <v>5.6799999999999996E-2</v>
          </cell>
        </row>
        <row r="391">
          <cell r="A391">
            <v>37252</v>
          </cell>
          <cell r="B391">
            <v>2.4900000000000002</v>
          </cell>
          <cell r="C391">
            <v>3.7</v>
          </cell>
          <cell r="D391">
            <v>4.5100000000000001E-2</v>
          </cell>
          <cell r="E391">
            <v>4.9800000000000004E-2</v>
          </cell>
          <cell r="F391">
            <v>5.2900000000000003E-2</v>
          </cell>
          <cell r="G391">
            <v>5.67E-2</v>
          </cell>
        </row>
        <row r="392">
          <cell r="A392">
            <v>37253</v>
          </cell>
          <cell r="B392">
            <v>2.48</v>
          </cell>
          <cell r="C392">
            <v>3.66</v>
          </cell>
          <cell r="D392">
            <v>4.4699999999999997E-2</v>
          </cell>
          <cell r="E392">
            <v>4.9299999999999997E-2</v>
          </cell>
          <cell r="F392">
            <v>5.2300000000000006E-2</v>
          </cell>
          <cell r="G392">
            <v>5.6100000000000004E-2</v>
          </cell>
        </row>
        <row r="393">
          <cell r="A393">
            <v>37256</v>
          </cell>
          <cell r="B393">
            <v>2.44</v>
          </cell>
          <cell r="C393">
            <v>3.57</v>
          </cell>
          <cell r="D393">
            <v>4.3700000000000003E-2</v>
          </cell>
          <cell r="E393">
            <v>4.8300000000000003E-2</v>
          </cell>
          <cell r="F393">
            <v>5.1399999999999994E-2</v>
          </cell>
          <cell r="G393">
            <v>5.5199999999999999E-2</v>
          </cell>
        </row>
        <row r="394">
          <cell r="A394">
            <v>37257</v>
          </cell>
          <cell r="B394">
            <v>0</v>
          </cell>
          <cell r="C394">
            <v>0</v>
          </cell>
          <cell r="D394">
            <v>0</v>
          </cell>
          <cell r="E394">
            <v>0</v>
          </cell>
          <cell r="F394">
            <v>0</v>
          </cell>
          <cell r="G394">
            <v>0</v>
          </cell>
        </row>
        <row r="395">
          <cell r="A395">
            <v>37258</v>
          </cell>
          <cell r="B395">
            <v>2.46</v>
          </cell>
          <cell r="C395">
            <v>3.62</v>
          </cell>
          <cell r="D395">
            <v>4.4000000000000004E-2</v>
          </cell>
          <cell r="E395">
            <v>4.8600000000000004E-2</v>
          </cell>
          <cell r="F395">
            <v>5.1699999999999996E-2</v>
          </cell>
          <cell r="G395">
            <v>5.5300000000000002E-2</v>
          </cell>
        </row>
        <row r="396">
          <cell r="A396">
            <v>37259</v>
          </cell>
          <cell r="B396">
            <v>2.4500000000000002</v>
          </cell>
          <cell r="C396">
            <v>3.62</v>
          </cell>
          <cell r="D396">
            <v>4.41E-2</v>
          </cell>
          <cell r="E396">
            <v>4.8799999999999996E-2</v>
          </cell>
          <cell r="F396">
            <v>5.1900000000000002E-2</v>
          </cell>
          <cell r="G396">
            <v>5.57E-2</v>
          </cell>
        </row>
        <row r="397">
          <cell r="A397">
            <v>37260</v>
          </cell>
          <cell r="B397">
            <v>2.4700000000000002</v>
          </cell>
          <cell r="C397">
            <v>3.64</v>
          </cell>
          <cell r="D397">
            <v>4.4400000000000002E-2</v>
          </cell>
          <cell r="E397">
            <v>4.9100000000000005E-2</v>
          </cell>
          <cell r="F397">
            <v>5.2300000000000006E-2</v>
          </cell>
          <cell r="G397">
            <v>5.5999999999999994E-2</v>
          </cell>
        </row>
        <row r="398">
          <cell r="A398">
            <v>37263</v>
          </cell>
          <cell r="B398">
            <v>2.42</v>
          </cell>
          <cell r="C398">
            <v>3.52</v>
          </cell>
          <cell r="D398">
            <v>4.2999999999999997E-2</v>
          </cell>
          <cell r="E398">
            <v>4.7699999999999992E-2</v>
          </cell>
          <cell r="F398">
            <v>5.0799999999999998E-2</v>
          </cell>
          <cell r="G398">
            <v>5.4699999999999999E-2</v>
          </cell>
        </row>
        <row r="399">
          <cell r="A399">
            <v>37264</v>
          </cell>
          <cell r="B399">
            <v>2.37</v>
          </cell>
          <cell r="C399">
            <v>3.44</v>
          </cell>
          <cell r="D399">
            <v>4.2199999999999994E-2</v>
          </cell>
          <cell r="E399">
            <v>4.7E-2</v>
          </cell>
          <cell r="F399">
            <v>5.0099999999999999E-2</v>
          </cell>
          <cell r="G399">
            <v>5.4100000000000002E-2</v>
          </cell>
        </row>
        <row r="400">
          <cell r="A400">
            <v>37265</v>
          </cell>
          <cell r="B400">
            <v>2.4</v>
          </cell>
          <cell r="C400">
            <v>3.49</v>
          </cell>
          <cell r="D400">
            <v>4.2699999999999995E-2</v>
          </cell>
          <cell r="E400">
            <v>4.7599999999999996E-2</v>
          </cell>
          <cell r="F400">
            <v>5.0799999999999998E-2</v>
          </cell>
          <cell r="G400">
            <v>5.4699999999999999E-2</v>
          </cell>
        </row>
        <row r="401">
          <cell r="A401">
            <v>37266</v>
          </cell>
          <cell r="B401">
            <v>2.36</v>
          </cell>
          <cell r="C401">
            <v>3.37</v>
          </cell>
          <cell r="D401">
            <v>4.1399999999999999E-2</v>
          </cell>
          <cell r="E401">
            <v>4.6300000000000001E-2</v>
          </cell>
          <cell r="F401">
            <v>4.9599999999999998E-2</v>
          </cell>
          <cell r="G401">
            <v>5.3600000000000002E-2</v>
          </cell>
        </row>
        <row r="402">
          <cell r="A402">
            <v>37267</v>
          </cell>
          <cell r="B402">
            <v>2.33</v>
          </cell>
          <cell r="C402">
            <v>3.34</v>
          </cell>
          <cell r="D402">
            <v>4.0899999999999999E-2</v>
          </cell>
          <cell r="E402">
            <v>4.5700000000000005E-2</v>
          </cell>
          <cell r="F402">
            <v>4.8799999999999996E-2</v>
          </cell>
          <cell r="G402">
            <v>5.2900000000000003E-2</v>
          </cell>
        </row>
        <row r="403">
          <cell r="A403">
            <v>37270</v>
          </cell>
          <cell r="B403">
            <v>2.13</v>
          </cell>
          <cell r="C403">
            <v>3.1</v>
          </cell>
          <cell r="D403">
            <v>3.8699999999999998E-2</v>
          </cell>
          <cell r="E403">
            <v>4.3499999999999997E-2</v>
          </cell>
          <cell r="F403">
            <v>4.6900000000000004E-2</v>
          </cell>
          <cell r="G403">
            <v>5.0999999999999997E-2</v>
          </cell>
        </row>
        <row r="404">
          <cell r="A404">
            <v>37271</v>
          </cell>
          <cell r="B404">
            <v>2.15</v>
          </cell>
          <cell r="C404">
            <v>3.19</v>
          </cell>
          <cell r="D404">
            <v>3.9599999999999996E-2</v>
          </cell>
          <cell r="E404">
            <v>4.4500000000000005E-2</v>
          </cell>
          <cell r="F404">
            <v>4.7800000000000002E-2</v>
          </cell>
          <cell r="G404">
            <v>5.1900000000000002E-2</v>
          </cell>
        </row>
        <row r="405">
          <cell r="A405">
            <v>37272</v>
          </cell>
          <cell r="B405">
            <v>2.15</v>
          </cell>
          <cell r="C405">
            <v>3.15</v>
          </cell>
          <cell r="D405">
            <v>3.9E-2</v>
          </cell>
          <cell r="E405">
            <v>4.3899999999999995E-2</v>
          </cell>
          <cell r="F405">
            <v>4.7199999999999999E-2</v>
          </cell>
          <cell r="G405">
            <v>5.1200000000000002E-2</v>
          </cell>
        </row>
        <row r="406">
          <cell r="A406">
            <v>37273</v>
          </cell>
          <cell r="B406">
            <v>2.2599999999999998</v>
          </cell>
          <cell r="C406">
            <v>3.28</v>
          </cell>
          <cell r="D406">
            <v>4.0399999999999998E-2</v>
          </cell>
          <cell r="E406">
            <v>4.53E-2</v>
          </cell>
          <cell r="F406">
            <v>4.8499999999999995E-2</v>
          </cell>
          <cell r="G406">
            <v>5.2499999999999998E-2</v>
          </cell>
        </row>
        <row r="407">
          <cell r="A407">
            <v>37274</v>
          </cell>
          <cell r="B407">
            <v>2.29</v>
          </cell>
          <cell r="C407">
            <v>3.35</v>
          </cell>
          <cell r="D407">
            <v>4.1100000000000005E-2</v>
          </cell>
          <cell r="E407">
            <v>4.6100000000000002E-2</v>
          </cell>
          <cell r="F407">
            <v>4.9299999999999997E-2</v>
          </cell>
          <cell r="G407">
            <v>5.33E-2</v>
          </cell>
        </row>
        <row r="408">
          <cell r="A408">
            <v>37277</v>
          </cell>
          <cell r="B408">
            <v>0</v>
          </cell>
          <cell r="C408">
            <v>0</v>
          </cell>
          <cell r="D408">
            <v>0</v>
          </cell>
          <cell r="E408">
            <v>0</v>
          </cell>
          <cell r="F408">
            <v>0</v>
          </cell>
          <cell r="G408">
            <v>0</v>
          </cell>
        </row>
        <row r="409">
          <cell r="A409">
            <v>37278</v>
          </cell>
          <cell r="B409">
            <v>2.35</v>
          </cell>
          <cell r="C409">
            <v>3.37</v>
          </cell>
          <cell r="D409">
            <v>4.1200000000000001E-2</v>
          </cell>
          <cell r="E409">
            <v>4.5999999999999999E-2</v>
          </cell>
          <cell r="F409">
            <v>4.9200000000000001E-2</v>
          </cell>
          <cell r="G409">
            <v>5.3099999999999994E-2</v>
          </cell>
        </row>
        <row r="410">
          <cell r="A410">
            <v>37279</v>
          </cell>
          <cell r="B410">
            <v>2.36</v>
          </cell>
          <cell r="C410">
            <v>3.37</v>
          </cell>
          <cell r="D410">
            <v>4.1100000000000005E-2</v>
          </cell>
          <cell r="E410">
            <v>4.58E-2</v>
          </cell>
          <cell r="F410">
            <v>4.9100000000000005E-2</v>
          </cell>
          <cell r="G410">
            <v>5.2999999999999999E-2</v>
          </cell>
        </row>
        <row r="411">
          <cell r="A411">
            <v>37280</v>
          </cell>
          <cell r="B411">
            <v>2.4500000000000002</v>
          </cell>
          <cell r="C411">
            <v>3.47</v>
          </cell>
          <cell r="D411">
            <v>4.2099999999999999E-2</v>
          </cell>
          <cell r="E411">
            <v>4.6900000000000004E-2</v>
          </cell>
          <cell r="F411">
            <v>5.0099999999999999E-2</v>
          </cell>
          <cell r="G411">
            <v>5.4000000000000006E-2</v>
          </cell>
        </row>
        <row r="412">
          <cell r="A412">
            <v>37281</v>
          </cell>
          <cell r="B412">
            <v>2.52</v>
          </cell>
          <cell r="C412">
            <v>3.57</v>
          </cell>
          <cell r="D412">
            <v>4.3099999999999999E-2</v>
          </cell>
          <cell r="E412">
            <v>4.7800000000000002E-2</v>
          </cell>
          <cell r="F412">
            <v>5.0900000000000001E-2</v>
          </cell>
          <cell r="G412">
            <v>5.4800000000000001E-2</v>
          </cell>
        </row>
        <row r="413">
          <cell r="A413">
            <v>37284</v>
          </cell>
          <cell r="B413">
            <v>2.52</v>
          </cell>
          <cell r="C413">
            <v>3.56</v>
          </cell>
          <cell r="D413">
            <v>4.2999999999999997E-2</v>
          </cell>
          <cell r="E413">
            <v>4.7699999999999992E-2</v>
          </cell>
          <cell r="F413">
            <v>5.0999999999999997E-2</v>
          </cell>
          <cell r="G413">
            <v>5.4900000000000004E-2</v>
          </cell>
        </row>
        <row r="414">
          <cell r="A414">
            <v>37285</v>
          </cell>
          <cell r="B414">
            <v>2.4900000000000002</v>
          </cell>
          <cell r="C414">
            <v>3.51</v>
          </cell>
          <cell r="D414">
            <v>4.24E-2</v>
          </cell>
          <cell r="E414">
            <v>4.7100000000000003E-2</v>
          </cell>
          <cell r="F414">
            <v>5.04E-2</v>
          </cell>
          <cell r="G414">
            <v>5.4400000000000004E-2</v>
          </cell>
        </row>
        <row r="415">
          <cell r="A415">
            <v>37286</v>
          </cell>
          <cell r="B415">
            <v>2.44</v>
          </cell>
          <cell r="C415">
            <v>3.43</v>
          </cell>
          <cell r="D415">
            <v>4.1500000000000002E-2</v>
          </cell>
          <cell r="E415">
            <v>4.6300000000000001E-2</v>
          </cell>
          <cell r="F415">
            <v>4.9699999999999994E-2</v>
          </cell>
          <cell r="G415">
            <v>5.3699999999999998E-2</v>
          </cell>
        </row>
        <row r="416">
          <cell r="A416">
            <v>37287</v>
          </cell>
          <cell r="B416">
            <v>2.4900000000000002</v>
          </cell>
          <cell r="C416">
            <v>3.47</v>
          </cell>
          <cell r="D416">
            <v>4.1700000000000001E-2</v>
          </cell>
          <cell r="E416">
            <v>4.6500000000000007E-2</v>
          </cell>
          <cell r="F416">
            <v>4.9800000000000004E-2</v>
          </cell>
          <cell r="G416">
            <v>5.3800000000000001E-2</v>
          </cell>
        </row>
        <row r="417">
          <cell r="A417">
            <v>37288</v>
          </cell>
          <cell r="B417">
            <v>2.5099999999999998</v>
          </cell>
          <cell r="C417">
            <v>3.5</v>
          </cell>
          <cell r="D417">
            <v>4.2099999999999999E-2</v>
          </cell>
          <cell r="E417">
            <v>4.6699999999999998E-2</v>
          </cell>
          <cell r="F417">
            <v>4.99E-2</v>
          </cell>
          <cell r="G417">
            <v>5.3899999999999997E-2</v>
          </cell>
        </row>
        <row r="418">
          <cell r="A418">
            <v>37291</v>
          </cell>
          <cell r="B418">
            <v>2.44</v>
          </cell>
          <cell r="C418">
            <v>3.4</v>
          </cell>
          <cell r="D418">
            <v>4.1100000000000005E-2</v>
          </cell>
          <cell r="E418">
            <v>4.58E-2</v>
          </cell>
          <cell r="F418">
            <v>4.9000000000000002E-2</v>
          </cell>
          <cell r="G418">
            <v>5.3099999999999994E-2</v>
          </cell>
        </row>
        <row r="419">
          <cell r="A419">
            <v>37292</v>
          </cell>
          <cell r="B419">
            <v>2.41</v>
          </cell>
          <cell r="C419">
            <v>3.38</v>
          </cell>
          <cell r="D419">
            <v>4.0800000000000003E-2</v>
          </cell>
          <cell r="E419">
            <v>4.5499999999999999E-2</v>
          </cell>
          <cell r="F419">
            <v>4.8799999999999996E-2</v>
          </cell>
          <cell r="G419">
            <v>5.2900000000000003E-2</v>
          </cell>
        </row>
        <row r="420">
          <cell r="A420">
            <v>37293</v>
          </cell>
          <cell r="B420">
            <v>2.4</v>
          </cell>
          <cell r="C420">
            <v>3.34</v>
          </cell>
          <cell r="D420">
            <v>4.0500000000000001E-2</v>
          </cell>
          <cell r="E420">
            <v>4.53E-2</v>
          </cell>
          <cell r="F420">
            <v>4.8600000000000004E-2</v>
          </cell>
          <cell r="G420">
            <v>5.28E-2</v>
          </cell>
        </row>
        <row r="421">
          <cell r="A421">
            <v>37294</v>
          </cell>
          <cell r="B421">
            <v>2.42</v>
          </cell>
          <cell r="C421">
            <v>3.38</v>
          </cell>
          <cell r="D421">
            <v>4.0999999999999995E-2</v>
          </cell>
          <cell r="E421">
            <v>4.5899999999999996E-2</v>
          </cell>
          <cell r="F421">
            <v>4.9400000000000006E-2</v>
          </cell>
          <cell r="G421">
            <v>5.3499999999999999E-2</v>
          </cell>
        </row>
        <row r="422">
          <cell r="A422">
            <v>37295</v>
          </cell>
          <cell r="B422">
            <v>2.39</v>
          </cell>
          <cell r="C422">
            <v>3.33</v>
          </cell>
          <cell r="D422">
            <v>4.0399999999999998E-2</v>
          </cell>
          <cell r="E422">
            <v>4.53E-2</v>
          </cell>
          <cell r="F422">
            <v>4.87E-2</v>
          </cell>
          <cell r="G422">
            <v>5.2900000000000003E-2</v>
          </cell>
        </row>
        <row r="423">
          <cell r="A423">
            <v>37298</v>
          </cell>
          <cell r="B423">
            <v>2.41</v>
          </cell>
          <cell r="C423">
            <v>3.34</v>
          </cell>
          <cell r="D423">
            <v>4.0500000000000001E-2</v>
          </cell>
          <cell r="E423">
            <v>4.53E-2</v>
          </cell>
          <cell r="F423">
            <v>4.8799999999999996E-2</v>
          </cell>
          <cell r="G423">
            <v>5.3099999999999994E-2</v>
          </cell>
        </row>
        <row r="424">
          <cell r="A424">
            <v>37299</v>
          </cell>
          <cell r="B424">
            <v>2.41</v>
          </cell>
          <cell r="C424">
            <v>3.34</v>
          </cell>
          <cell r="D424">
            <v>4.0399999999999998E-2</v>
          </cell>
          <cell r="E424">
            <v>4.5100000000000001E-2</v>
          </cell>
          <cell r="F424">
            <v>4.8600000000000004E-2</v>
          </cell>
          <cell r="G424">
            <v>5.28E-2</v>
          </cell>
        </row>
        <row r="425">
          <cell r="A425">
            <v>37300</v>
          </cell>
          <cell r="B425">
            <v>2.5</v>
          </cell>
          <cell r="C425">
            <v>3.46</v>
          </cell>
          <cell r="D425">
            <v>4.1599999999999998E-2</v>
          </cell>
          <cell r="E425">
            <v>4.6300000000000001E-2</v>
          </cell>
          <cell r="F425">
            <v>4.9699999999999994E-2</v>
          </cell>
          <cell r="G425">
            <v>5.3899999999999997E-2</v>
          </cell>
        </row>
        <row r="426">
          <cell r="A426">
            <v>37301</v>
          </cell>
          <cell r="B426">
            <v>2.5299999999999998</v>
          </cell>
          <cell r="C426">
            <v>3.49</v>
          </cell>
          <cell r="D426">
            <v>4.1799999999999997E-2</v>
          </cell>
          <cell r="E426">
            <v>4.6399999999999997E-2</v>
          </cell>
          <cell r="F426">
            <v>4.9599999999999998E-2</v>
          </cell>
          <cell r="G426">
            <v>5.3699999999999998E-2</v>
          </cell>
        </row>
        <row r="427">
          <cell r="A427">
            <v>37302</v>
          </cell>
          <cell r="B427">
            <v>2.46</v>
          </cell>
          <cell r="C427">
            <v>3.38</v>
          </cell>
          <cell r="D427">
            <v>4.07E-2</v>
          </cell>
          <cell r="E427">
            <v>4.53E-2</v>
          </cell>
          <cell r="F427">
            <v>4.8499999999999995E-2</v>
          </cell>
          <cell r="G427">
            <v>5.2600000000000001E-2</v>
          </cell>
        </row>
        <row r="428">
          <cell r="A428">
            <v>37305</v>
          </cell>
          <cell r="B428">
            <v>0</v>
          </cell>
          <cell r="C428">
            <v>0</v>
          </cell>
          <cell r="D428">
            <v>0</v>
          </cell>
          <cell r="E428">
            <v>0</v>
          </cell>
          <cell r="F428">
            <v>0</v>
          </cell>
          <cell r="G428">
            <v>0</v>
          </cell>
        </row>
        <row r="429">
          <cell r="A429">
            <v>37306</v>
          </cell>
          <cell r="B429">
            <v>2.4500000000000002</v>
          </cell>
          <cell r="C429">
            <v>3.36</v>
          </cell>
          <cell r="D429">
            <v>4.0399999999999998E-2</v>
          </cell>
          <cell r="E429">
            <v>4.4999999999999998E-2</v>
          </cell>
          <cell r="F429">
            <v>4.8399999999999999E-2</v>
          </cell>
          <cell r="G429">
            <v>5.2499999999999998E-2</v>
          </cell>
        </row>
        <row r="430">
          <cell r="A430">
            <v>37307</v>
          </cell>
          <cell r="B430">
            <v>2.4500000000000002</v>
          </cell>
          <cell r="C430">
            <v>3.36</v>
          </cell>
          <cell r="D430">
            <v>4.0399999999999998E-2</v>
          </cell>
          <cell r="E430">
            <v>4.4999999999999998E-2</v>
          </cell>
          <cell r="F430">
            <v>4.82E-2</v>
          </cell>
          <cell r="G430">
            <v>5.2499999999999998E-2</v>
          </cell>
        </row>
        <row r="431">
          <cell r="A431">
            <v>37308</v>
          </cell>
          <cell r="B431">
            <v>2.46</v>
          </cell>
          <cell r="C431">
            <v>3.38</v>
          </cell>
          <cell r="D431">
            <v>4.0500000000000001E-2</v>
          </cell>
          <cell r="E431">
            <v>4.5100000000000001E-2</v>
          </cell>
          <cell r="F431">
            <v>4.8300000000000003E-2</v>
          </cell>
          <cell r="G431">
            <v>5.2400000000000002E-2</v>
          </cell>
        </row>
        <row r="432">
          <cell r="A432">
            <v>37309</v>
          </cell>
          <cell r="B432">
            <v>2.4500000000000002</v>
          </cell>
          <cell r="C432">
            <v>3.35</v>
          </cell>
          <cell r="D432">
            <v>4.0300000000000002E-2</v>
          </cell>
          <cell r="E432">
            <v>4.4699999999999997E-2</v>
          </cell>
          <cell r="F432">
            <v>4.7800000000000002E-2</v>
          </cell>
          <cell r="G432">
            <v>5.2000000000000005E-2</v>
          </cell>
        </row>
        <row r="433">
          <cell r="A433">
            <v>37312</v>
          </cell>
          <cell r="B433">
            <v>2.48</v>
          </cell>
          <cell r="C433">
            <v>3.39</v>
          </cell>
          <cell r="D433">
            <v>4.07E-2</v>
          </cell>
          <cell r="E433">
            <v>4.5100000000000001E-2</v>
          </cell>
          <cell r="F433">
            <v>4.8300000000000003E-2</v>
          </cell>
          <cell r="G433">
            <v>5.2400000000000002E-2</v>
          </cell>
        </row>
        <row r="434">
          <cell r="A434">
            <v>37313</v>
          </cell>
          <cell r="B434">
            <v>2.4700000000000002</v>
          </cell>
          <cell r="C434">
            <v>3.4</v>
          </cell>
          <cell r="D434">
            <v>4.0599999999999997E-2</v>
          </cell>
          <cell r="E434">
            <v>4.5100000000000001E-2</v>
          </cell>
          <cell r="F434">
            <v>4.82E-2</v>
          </cell>
          <cell r="G434">
            <v>5.2400000000000002E-2</v>
          </cell>
        </row>
        <row r="435">
          <cell r="A435">
            <v>37314</v>
          </cell>
          <cell r="B435">
            <v>2.46</v>
          </cell>
          <cell r="C435">
            <v>3.41</v>
          </cell>
          <cell r="D435">
            <v>4.07E-2</v>
          </cell>
          <cell r="E435">
            <v>4.5100000000000001E-2</v>
          </cell>
          <cell r="F435">
            <v>4.82E-2</v>
          </cell>
          <cell r="G435">
            <v>5.2400000000000002E-2</v>
          </cell>
        </row>
        <row r="436">
          <cell r="A436">
            <v>37315</v>
          </cell>
          <cell r="B436">
            <v>2.48</v>
          </cell>
          <cell r="C436">
            <v>3.43</v>
          </cell>
          <cell r="D436">
            <v>4.0800000000000003E-2</v>
          </cell>
          <cell r="E436">
            <v>4.4999999999999998E-2</v>
          </cell>
          <cell r="F436">
            <v>4.8000000000000001E-2</v>
          </cell>
          <cell r="G436">
            <v>5.2000000000000005E-2</v>
          </cell>
        </row>
        <row r="437">
          <cell r="A437">
            <v>37316</v>
          </cell>
          <cell r="B437">
            <v>2.56</v>
          </cell>
          <cell r="C437">
            <v>3.55</v>
          </cell>
          <cell r="D437">
            <v>4.1900000000000007E-2</v>
          </cell>
          <cell r="E437">
            <v>4.6100000000000002E-2</v>
          </cell>
          <cell r="F437">
            <v>4.9100000000000005E-2</v>
          </cell>
          <cell r="G437">
            <v>5.3099999999999994E-2</v>
          </cell>
        </row>
        <row r="438">
          <cell r="A438">
            <v>37319</v>
          </cell>
          <cell r="B438">
            <v>2.63</v>
          </cell>
          <cell r="C438">
            <v>3.65</v>
          </cell>
          <cell r="D438">
            <v>4.2699999999999995E-2</v>
          </cell>
          <cell r="E438">
            <v>4.6900000000000004E-2</v>
          </cell>
          <cell r="F438">
            <v>4.9800000000000004E-2</v>
          </cell>
          <cell r="G438">
            <v>5.3800000000000001E-2</v>
          </cell>
        </row>
        <row r="439">
          <cell r="A439">
            <v>37320</v>
          </cell>
          <cell r="B439">
            <v>2.66</v>
          </cell>
          <cell r="C439">
            <v>3.69</v>
          </cell>
          <cell r="D439">
            <v>4.3099999999999999E-2</v>
          </cell>
          <cell r="E439">
            <v>4.7100000000000003E-2</v>
          </cell>
          <cell r="F439">
            <v>0.05</v>
          </cell>
          <cell r="G439">
            <v>5.4000000000000006E-2</v>
          </cell>
        </row>
        <row r="440">
          <cell r="A440">
            <v>37321</v>
          </cell>
          <cell r="B440">
            <v>2.61</v>
          </cell>
          <cell r="C440">
            <v>3.64</v>
          </cell>
          <cell r="D440">
            <v>4.2699999999999995E-2</v>
          </cell>
          <cell r="E440">
            <v>4.6799999999999994E-2</v>
          </cell>
          <cell r="F440">
            <v>4.9800000000000004E-2</v>
          </cell>
          <cell r="G440">
            <v>5.3800000000000001E-2</v>
          </cell>
        </row>
        <row r="441">
          <cell r="A441">
            <v>37322</v>
          </cell>
          <cell r="B441">
            <v>2.74</v>
          </cell>
          <cell r="C441">
            <v>3.78</v>
          </cell>
          <cell r="D441">
            <v>4.41E-2</v>
          </cell>
          <cell r="E441">
            <v>4.8300000000000003E-2</v>
          </cell>
          <cell r="F441">
            <v>5.1299999999999998E-2</v>
          </cell>
          <cell r="G441">
            <v>5.5300000000000002E-2</v>
          </cell>
        </row>
        <row r="442">
          <cell r="A442">
            <v>37323</v>
          </cell>
          <cell r="B442">
            <v>2.84</v>
          </cell>
          <cell r="C442">
            <v>3.92</v>
          </cell>
          <cell r="D442">
            <v>4.5499999999999999E-2</v>
          </cell>
          <cell r="E442">
            <v>4.9699999999999994E-2</v>
          </cell>
          <cell r="F442">
            <v>5.2600000000000001E-2</v>
          </cell>
          <cell r="G442">
            <v>5.6500000000000002E-2</v>
          </cell>
        </row>
        <row r="443">
          <cell r="A443">
            <v>37326</v>
          </cell>
          <cell r="B443">
            <v>2.88</v>
          </cell>
          <cell r="C443">
            <v>3.97</v>
          </cell>
          <cell r="D443">
            <v>4.5999999999999999E-2</v>
          </cell>
          <cell r="E443">
            <v>5.0099999999999999E-2</v>
          </cell>
          <cell r="F443">
            <v>5.2999999999999999E-2</v>
          </cell>
          <cell r="G443">
            <v>5.6799999999999996E-2</v>
          </cell>
        </row>
        <row r="444">
          <cell r="A444">
            <v>37327</v>
          </cell>
          <cell r="B444">
            <v>2.86</v>
          </cell>
          <cell r="C444">
            <v>3.94</v>
          </cell>
          <cell r="D444">
            <v>4.5700000000000005E-2</v>
          </cell>
          <cell r="E444">
            <v>4.9800000000000004E-2</v>
          </cell>
          <cell r="F444">
            <v>5.2600000000000001E-2</v>
          </cell>
          <cell r="G444">
            <v>5.6600000000000004E-2</v>
          </cell>
        </row>
        <row r="445">
          <cell r="A445">
            <v>37328</v>
          </cell>
          <cell r="B445">
            <v>2.85</v>
          </cell>
          <cell r="C445">
            <v>3.94</v>
          </cell>
          <cell r="D445">
            <v>4.5599999999999995E-2</v>
          </cell>
          <cell r="E445">
            <v>4.9699999999999994E-2</v>
          </cell>
          <cell r="F445">
            <v>5.2600000000000001E-2</v>
          </cell>
          <cell r="G445">
            <v>5.6600000000000004E-2</v>
          </cell>
        </row>
        <row r="446">
          <cell r="A446">
            <v>37329</v>
          </cell>
          <cell r="B446">
            <v>2.89</v>
          </cell>
          <cell r="C446">
            <v>3.97</v>
          </cell>
          <cell r="D446">
            <v>4.6100000000000002E-2</v>
          </cell>
          <cell r="E446">
            <v>5.0300000000000004E-2</v>
          </cell>
          <cell r="F446">
            <v>5.33E-2</v>
          </cell>
          <cell r="G446">
            <v>5.7200000000000001E-2</v>
          </cell>
        </row>
        <row r="447">
          <cell r="A447">
            <v>37330</v>
          </cell>
          <cell r="B447">
            <v>2.96</v>
          </cell>
          <cell r="C447">
            <v>4.08</v>
          </cell>
          <cell r="D447">
            <v>4.7199999999999999E-2</v>
          </cell>
          <cell r="E447">
            <v>5.1200000000000002E-2</v>
          </cell>
          <cell r="F447">
            <v>5.4100000000000002E-2</v>
          </cell>
          <cell r="G447">
            <v>5.79E-2</v>
          </cell>
        </row>
        <row r="448">
          <cell r="A448">
            <v>37333</v>
          </cell>
          <cell r="B448">
            <v>2.95</v>
          </cell>
          <cell r="C448">
            <v>4.04</v>
          </cell>
          <cell r="D448">
            <v>4.6600000000000003E-2</v>
          </cell>
          <cell r="E448">
            <v>5.0599999999999999E-2</v>
          </cell>
          <cell r="F448">
            <v>5.33E-2</v>
          </cell>
          <cell r="G448">
            <v>5.6900000000000006E-2</v>
          </cell>
        </row>
        <row r="449">
          <cell r="A449">
            <v>37334</v>
          </cell>
          <cell r="B449">
            <v>2.95</v>
          </cell>
          <cell r="C449">
            <v>4.05</v>
          </cell>
          <cell r="D449">
            <v>4.6699999999999998E-2</v>
          </cell>
          <cell r="E449">
            <v>5.0599999999999999E-2</v>
          </cell>
          <cell r="F449">
            <v>5.33E-2</v>
          </cell>
          <cell r="G449">
            <v>5.7000000000000002E-2</v>
          </cell>
        </row>
        <row r="450">
          <cell r="A450">
            <v>37335</v>
          </cell>
          <cell r="B450">
            <v>2.96</v>
          </cell>
          <cell r="C450">
            <v>4.07</v>
          </cell>
          <cell r="D450">
            <v>4.7E-2</v>
          </cell>
          <cell r="E450">
            <v>5.0999999999999997E-2</v>
          </cell>
          <cell r="F450">
            <v>5.3800000000000001E-2</v>
          </cell>
          <cell r="G450">
            <v>5.74E-2</v>
          </cell>
        </row>
        <row r="451">
          <cell r="A451">
            <v>37336</v>
          </cell>
          <cell r="B451">
            <v>3.08</v>
          </cell>
          <cell r="C451">
            <v>4.2</v>
          </cell>
          <cell r="D451">
            <v>4.82E-2</v>
          </cell>
          <cell r="E451">
            <v>5.21E-2</v>
          </cell>
          <cell r="F451">
            <v>5.4800000000000001E-2</v>
          </cell>
          <cell r="G451">
            <v>5.8400000000000001E-2</v>
          </cell>
        </row>
        <row r="452">
          <cell r="A452">
            <v>37337</v>
          </cell>
          <cell r="B452">
            <v>3.06</v>
          </cell>
          <cell r="C452">
            <v>4.16</v>
          </cell>
          <cell r="D452">
            <v>4.7699999999999992E-2</v>
          </cell>
          <cell r="E452">
            <v>5.1500000000000004E-2</v>
          </cell>
          <cell r="F452">
            <v>5.4199999999999998E-2</v>
          </cell>
          <cell r="G452">
            <v>5.7699999999999994E-2</v>
          </cell>
        </row>
        <row r="453">
          <cell r="A453">
            <v>37340</v>
          </cell>
          <cell r="B453">
            <v>3.09</v>
          </cell>
          <cell r="C453">
            <v>4.2</v>
          </cell>
          <cell r="D453">
            <v>4.8099999999999997E-2</v>
          </cell>
          <cell r="E453">
            <v>5.1900000000000002E-2</v>
          </cell>
          <cell r="F453">
            <v>5.45E-2</v>
          </cell>
          <cell r="G453">
            <v>5.7999999999999996E-2</v>
          </cell>
        </row>
        <row r="454">
          <cell r="A454">
            <v>37341</v>
          </cell>
          <cell r="B454">
            <v>3.04</v>
          </cell>
          <cell r="C454">
            <v>4.1100000000000003</v>
          </cell>
          <cell r="D454">
            <v>4.7199999999999999E-2</v>
          </cell>
          <cell r="E454">
            <v>5.0999999999999997E-2</v>
          </cell>
          <cell r="F454">
            <v>5.3600000000000002E-2</v>
          </cell>
          <cell r="G454">
            <v>5.7099999999999998E-2</v>
          </cell>
        </row>
        <row r="455">
          <cell r="A455">
            <v>37342</v>
          </cell>
          <cell r="B455">
            <v>3.03</v>
          </cell>
          <cell r="C455">
            <v>4.09</v>
          </cell>
          <cell r="D455">
            <v>4.6900000000000004E-2</v>
          </cell>
          <cell r="E455">
            <v>5.0700000000000002E-2</v>
          </cell>
          <cell r="F455">
            <v>5.33E-2</v>
          </cell>
          <cell r="G455">
            <v>5.6900000000000006E-2</v>
          </cell>
        </row>
        <row r="456">
          <cell r="A456">
            <v>37343</v>
          </cell>
          <cell r="B456">
            <v>3.06</v>
          </cell>
          <cell r="C456">
            <v>4.13</v>
          </cell>
          <cell r="D456">
            <v>4.7300000000000002E-2</v>
          </cell>
          <cell r="E456">
            <v>5.1200000000000002E-2</v>
          </cell>
          <cell r="F456">
            <v>5.4000000000000006E-2</v>
          </cell>
          <cell r="G456">
            <v>5.7699999999999994E-2</v>
          </cell>
        </row>
        <row r="457">
          <cell r="A457">
            <v>37344</v>
          </cell>
          <cell r="B457">
            <v>0</v>
          </cell>
          <cell r="C457">
            <v>0</v>
          </cell>
          <cell r="D457">
            <v>0</v>
          </cell>
          <cell r="E457">
            <v>0</v>
          </cell>
          <cell r="F457">
            <v>0</v>
          </cell>
          <cell r="G457">
            <v>0</v>
          </cell>
        </row>
        <row r="458">
          <cell r="A458">
            <v>37347</v>
          </cell>
          <cell r="B458">
            <v>3.06</v>
          </cell>
          <cell r="C458">
            <v>4.1399999999999997</v>
          </cell>
          <cell r="D458">
            <v>4.7500000000000001E-2</v>
          </cell>
          <cell r="E458">
            <v>5.1500000000000004E-2</v>
          </cell>
          <cell r="F458">
            <v>5.4299999999999994E-2</v>
          </cell>
          <cell r="G458">
            <v>5.7999999999999996E-2</v>
          </cell>
        </row>
        <row r="459">
          <cell r="A459">
            <v>37348</v>
          </cell>
          <cell r="B459">
            <v>3.04</v>
          </cell>
          <cell r="C459">
            <v>4.1100000000000003</v>
          </cell>
          <cell r="D459">
            <v>4.7199999999999999E-2</v>
          </cell>
          <cell r="E459">
            <v>5.1200000000000002E-2</v>
          </cell>
          <cell r="F459">
            <v>5.4100000000000002E-2</v>
          </cell>
          <cell r="G459">
            <v>5.7800000000000004E-2</v>
          </cell>
        </row>
        <row r="460">
          <cell r="A460">
            <v>37349</v>
          </cell>
          <cell r="B460">
            <v>2.96</v>
          </cell>
          <cell r="C460">
            <v>3.99</v>
          </cell>
          <cell r="D460">
            <v>4.58E-2</v>
          </cell>
          <cell r="E460">
            <v>4.9699999999999994E-2</v>
          </cell>
          <cell r="F460">
            <v>5.2499999999999998E-2</v>
          </cell>
          <cell r="G460">
            <v>5.6299999999999996E-2</v>
          </cell>
        </row>
        <row r="461">
          <cell r="A461">
            <v>37350</v>
          </cell>
          <cell r="B461">
            <v>2.94</v>
          </cell>
          <cell r="C461">
            <v>3.96</v>
          </cell>
          <cell r="D461">
            <v>4.5499999999999999E-2</v>
          </cell>
          <cell r="E461">
            <v>4.9400000000000006E-2</v>
          </cell>
          <cell r="F461">
            <v>5.2199999999999996E-2</v>
          </cell>
          <cell r="G461">
            <v>5.5800000000000002E-2</v>
          </cell>
        </row>
        <row r="462">
          <cell r="A462">
            <v>37351</v>
          </cell>
          <cell r="B462">
            <v>2.9</v>
          </cell>
          <cell r="C462">
            <v>3.94</v>
          </cell>
          <cell r="D462">
            <v>4.5199999999999997E-2</v>
          </cell>
          <cell r="E462">
            <v>4.9100000000000005E-2</v>
          </cell>
          <cell r="F462">
            <v>5.1900000000000002E-2</v>
          </cell>
          <cell r="G462">
            <v>5.5599999999999997E-2</v>
          </cell>
        </row>
        <row r="463">
          <cell r="A463">
            <v>37354</v>
          </cell>
          <cell r="B463">
            <v>2.83</v>
          </cell>
          <cell r="C463">
            <v>3.88</v>
          </cell>
          <cell r="D463">
            <v>4.4800000000000006E-2</v>
          </cell>
          <cell r="E463">
            <v>4.8799999999999996E-2</v>
          </cell>
          <cell r="F463">
            <v>5.16E-2</v>
          </cell>
          <cell r="G463">
            <v>5.5399999999999998E-2</v>
          </cell>
        </row>
        <row r="464">
          <cell r="A464">
            <v>37355</v>
          </cell>
          <cell r="B464">
            <v>2.86</v>
          </cell>
          <cell r="C464">
            <v>3.93</v>
          </cell>
          <cell r="D464">
            <v>4.53E-2</v>
          </cell>
          <cell r="E464">
            <v>4.9299999999999997E-2</v>
          </cell>
          <cell r="F464">
            <v>5.21E-2</v>
          </cell>
          <cell r="G464">
            <v>5.5800000000000002E-2</v>
          </cell>
        </row>
        <row r="465">
          <cell r="A465">
            <v>37356</v>
          </cell>
          <cell r="B465">
            <v>2.84</v>
          </cell>
          <cell r="C465">
            <v>3.88</v>
          </cell>
          <cell r="D465">
            <v>4.4900000000000002E-2</v>
          </cell>
          <cell r="E465">
            <v>4.8899999999999999E-2</v>
          </cell>
          <cell r="F465">
            <v>5.1699999999999996E-2</v>
          </cell>
          <cell r="G465">
            <v>5.5500000000000001E-2</v>
          </cell>
        </row>
        <row r="466">
          <cell r="A466">
            <v>37357</v>
          </cell>
          <cell r="B466">
            <v>2.83</v>
          </cell>
          <cell r="C466">
            <v>3.86</v>
          </cell>
          <cell r="D466">
            <v>4.4500000000000005E-2</v>
          </cell>
          <cell r="E466">
            <v>4.8600000000000004E-2</v>
          </cell>
          <cell r="F466">
            <v>5.1399999999999994E-2</v>
          </cell>
          <cell r="G466">
            <v>5.5300000000000002E-2</v>
          </cell>
        </row>
        <row r="467">
          <cell r="A467">
            <v>37358</v>
          </cell>
          <cell r="B467">
            <v>2.79</v>
          </cell>
          <cell r="C467">
            <v>3.83</v>
          </cell>
          <cell r="D467">
            <v>4.4500000000000005E-2</v>
          </cell>
          <cell r="E467">
            <v>4.8499999999999995E-2</v>
          </cell>
          <cell r="F467">
            <v>5.1299999999999998E-2</v>
          </cell>
          <cell r="G467">
            <v>5.5099999999999996E-2</v>
          </cell>
        </row>
        <row r="468">
          <cell r="A468">
            <v>37361</v>
          </cell>
          <cell r="B468">
            <v>2.77</v>
          </cell>
          <cell r="C468">
            <v>3.81</v>
          </cell>
          <cell r="D468">
            <v>4.4199999999999996E-2</v>
          </cell>
          <cell r="E468">
            <v>4.82E-2</v>
          </cell>
          <cell r="F468">
            <v>5.1100000000000007E-2</v>
          </cell>
          <cell r="G468">
            <v>5.4900000000000004E-2</v>
          </cell>
        </row>
        <row r="469">
          <cell r="A469">
            <v>37362</v>
          </cell>
          <cell r="B469">
            <v>2.85</v>
          </cell>
          <cell r="C469">
            <v>3.89</v>
          </cell>
          <cell r="D469">
            <v>4.4999999999999998E-2</v>
          </cell>
          <cell r="E469">
            <v>4.9000000000000002E-2</v>
          </cell>
          <cell r="F469">
            <v>5.1699999999999996E-2</v>
          </cell>
          <cell r="G469">
            <v>5.5599999999999997E-2</v>
          </cell>
        </row>
        <row r="470">
          <cell r="A470">
            <v>37363</v>
          </cell>
          <cell r="B470">
            <v>2.74</v>
          </cell>
          <cell r="C470">
            <v>3.79</v>
          </cell>
          <cell r="D470">
            <v>4.4199999999999996E-2</v>
          </cell>
          <cell r="E470">
            <v>4.82E-2</v>
          </cell>
          <cell r="F470">
            <v>5.0999999999999997E-2</v>
          </cell>
          <cell r="G470">
            <v>5.5E-2</v>
          </cell>
        </row>
        <row r="471">
          <cell r="A471">
            <v>37364</v>
          </cell>
          <cell r="B471">
            <v>2.71</v>
          </cell>
          <cell r="C471">
            <v>3.79</v>
          </cell>
          <cell r="D471">
            <v>4.4199999999999996E-2</v>
          </cell>
          <cell r="E471">
            <v>4.8300000000000003E-2</v>
          </cell>
          <cell r="F471">
            <v>5.1200000000000002E-2</v>
          </cell>
          <cell r="G471">
            <v>5.5199999999999999E-2</v>
          </cell>
        </row>
        <row r="472">
          <cell r="A472">
            <v>37365</v>
          </cell>
          <cell r="B472">
            <v>2.73</v>
          </cell>
          <cell r="C472">
            <v>3.8</v>
          </cell>
          <cell r="D472">
            <v>4.4299999999999999E-2</v>
          </cell>
          <cell r="E472">
            <v>4.8300000000000003E-2</v>
          </cell>
          <cell r="F472">
            <v>5.1100000000000007E-2</v>
          </cell>
          <cell r="G472">
            <v>5.5099999999999996E-2</v>
          </cell>
        </row>
        <row r="473">
          <cell r="A473">
            <v>37368</v>
          </cell>
          <cell r="B473">
            <v>2.72</v>
          </cell>
          <cell r="C473">
            <v>3.78</v>
          </cell>
          <cell r="D473">
            <v>4.4000000000000004E-2</v>
          </cell>
          <cell r="E473">
            <v>4.8099999999999997E-2</v>
          </cell>
          <cell r="F473">
            <v>5.0900000000000001E-2</v>
          </cell>
          <cell r="G473">
            <v>5.4800000000000001E-2</v>
          </cell>
        </row>
        <row r="474">
          <cell r="A474">
            <v>37369</v>
          </cell>
          <cell r="B474">
            <v>2.74</v>
          </cell>
          <cell r="C474">
            <v>3.78</v>
          </cell>
          <cell r="D474">
            <v>4.3899999999999995E-2</v>
          </cell>
          <cell r="E474">
            <v>4.7800000000000002E-2</v>
          </cell>
          <cell r="F474">
            <v>5.0599999999999999E-2</v>
          </cell>
          <cell r="G474">
            <v>5.4400000000000004E-2</v>
          </cell>
        </row>
        <row r="475">
          <cell r="A475">
            <v>37370</v>
          </cell>
          <cell r="B475">
            <v>2.73</v>
          </cell>
          <cell r="C475">
            <v>3.75</v>
          </cell>
          <cell r="D475">
            <v>4.3499999999999997E-2</v>
          </cell>
          <cell r="E475">
            <v>4.7500000000000001E-2</v>
          </cell>
          <cell r="F475">
            <v>5.0199999999999995E-2</v>
          </cell>
          <cell r="G475">
            <v>5.4100000000000002E-2</v>
          </cell>
        </row>
        <row r="476">
          <cell r="A476">
            <v>37371</v>
          </cell>
          <cell r="B476">
            <v>2.66</v>
          </cell>
          <cell r="C476">
            <v>3.66</v>
          </cell>
          <cell r="D476">
            <v>4.2599999999999999E-2</v>
          </cell>
          <cell r="E476">
            <v>4.6500000000000007E-2</v>
          </cell>
          <cell r="F476">
            <v>4.9299999999999997E-2</v>
          </cell>
          <cell r="G476">
            <v>5.33E-2</v>
          </cell>
        </row>
        <row r="477">
          <cell r="A477">
            <v>37372</v>
          </cell>
          <cell r="B477">
            <v>2.64</v>
          </cell>
          <cell r="C477">
            <v>3.64</v>
          </cell>
          <cell r="D477">
            <v>4.2500000000000003E-2</v>
          </cell>
          <cell r="E477">
            <v>4.6399999999999997E-2</v>
          </cell>
          <cell r="F477">
            <v>4.9299999999999997E-2</v>
          </cell>
          <cell r="G477">
            <v>5.33E-2</v>
          </cell>
        </row>
        <row r="478">
          <cell r="A478">
            <v>37375</v>
          </cell>
          <cell r="B478">
            <v>2.65</v>
          </cell>
          <cell r="C478">
            <v>3.65</v>
          </cell>
          <cell r="D478">
            <v>4.2599999999999999E-2</v>
          </cell>
          <cell r="E478">
            <v>4.6600000000000003E-2</v>
          </cell>
          <cell r="F478">
            <v>4.9400000000000006E-2</v>
          </cell>
          <cell r="G478">
            <v>5.3499999999999999E-2</v>
          </cell>
        </row>
        <row r="479">
          <cell r="A479">
            <v>37376</v>
          </cell>
          <cell r="B479">
            <v>2.66</v>
          </cell>
          <cell r="C479">
            <v>3.65</v>
          </cell>
          <cell r="D479">
            <v>4.2500000000000003E-2</v>
          </cell>
          <cell r="E479">
            <v>4.6500000000000007E-2</v>
          </cell>
          <cell r="F479">
            <v>4.9400000000000006E-2</v>
          </cell>
          <cell r="G479">
            <v>5.33E-2</v>
          </cell>
        </row>
        <row r="480">
          <cell r="A480">
            <v>37377</v>
          </cell>
          <cell r="B480">
            <v>2.62</v>
          </cell>
          <cell r="C480">
            <v>3.58</v>
          </cell>
          <cell r="D480">
            <v>4.1900000000000007E-2</v>
          </cell>
          <cell r="E480">
            <v>4.5899999999999996E-2</v>
          </cell>
          <cell r="F480">
            <v>4.8799999999999996E-2</v>
          </cell>
          <cell r="G480">
            <v>5.2699999999999997E-2</v>
          </cell>
        </row>
        <row r="481">
          <cell r="A481">
            <v>37378</v>
          </cell>
          <cell r="B481">
            <v>2.69</v>
          </cell>
          <cell r="C481">
            <v>3.67</v>
          </cell>
          <cell r="D481">
            <v>4.2699999999999995E-2</v>
          </cell>
          <cell r="E481">
            <v>4.6699999999999998E-2</v>
          </cell>
          <cell r="F481">
            <v>4.9599999999999998E-2</v>
          </cell>
          <cell r="G481">
            <v>5.3499999999999999E-2</v>
          </cell>
        </row>
        <row r="482">
          <cell r="A482">
            <v>37379</v>
          </cell>
          <cell r="B482">
            <v>2.61</v>
          </cell>
          <cell r="C482">
            <v>3.58</v>
          </cell>
          <cell r="D482">
            <v>4.1900000000000007E-2</v>
          </cell>
          <cell r="E482">
            <v>4.5999999999999999E-2</v>
          </cell>
          <cell r="F482">
            <v>4.9000000000000002E-2</v>
          </cell>
          <cell r="G482">
            <v>5.2900000000000003E-2</v>
          </cell>
        </row>
        <row r="483">
          <cell r="A483">
            <v>37382</v>
          </cell>
          <cell r="B483">
            <v>2.61</v>
          </cell>
          <cell r="C483">
            <v>3.61</v>
          </cell>
          <cell r="D483">
            <v>4.2199999999999994E-2</v>
          </cell>
          <cell r="E483">
            <v>4.6300000000000001E-2</v>
          </cell>
          <cell r="F483">
            <v>4.9299999999999997E-2</v>
          </cell>
          <cell r="G483">
            <v>5.3200000000000004E-2</v>
          </cell>
        </row>
        <row r="484">
          <cell r="A484">
            <v>37383</v>
          </cell>
          <cell r="B484">
            <v>2.57</v>
          </cell>
          <cell r="C484">
            <v>3.58</v>
          </cell>
          <cell r="D484">
            <v>4.2000000000000003E-2</v>
          </cell>
          <cell r="E484">
            <v>4.6199999999999998E-2</v>
          </cell>
          <cell r="F484">
            <v>4.9200000000000001E-2</v>
          </cell>
          <cell r="G484">
            <v>5.3099999999999994E-2</v>
          </cell>
        </row>
        <row r="485">
          <cell r="A485">
            <v>37384</v>
          </cell>
          <cell r="B485">
            <v>2.6</v>
          </cell>
          <cell r="C485">
            <v>3.62</v>
          </cell>
          <cell r="D485">
            <v>4.2599999999999999E-2</v>
          </cell>
          <cell r="E485">
            <v>4.6699999999999998E-2</v>
          </cell>
          <cell r="F485">
            <v>4.9699999999999994E-2</v>
          </cell>
          <cell r="G485">
            <v>5.3699999999999998E-2</v>
          </cell>
        </row>
        <row r="486">
          <cell r="A486">
            <v>37385</v>
          </cell>
          <cell r="B486">
            <v>2.68</v>
          </cell>
          <cell r="C486">
            <v>3.72</v>
          </cell>
          <cell r="D486">
            <v>4.3499999999999997E-2</v>
          </cell>
          <cell r="E486">
            <v>4.7599999999999996E-2</v>
          </cell>
          <cell r="F486">
            <v>5.0499999999999996E-2</v>
          </cell>
          <cell r="G486">
            <v>5.45E-2</v>
          </cell>
        </row>
        <row r="487">
          <cell r="A487">
            <v>37386</v>
          </cell>
          <cell r="B487">
            <v>2.64</v>
          </cell>
          <cell r="C487">
            <v>3.67</v>
          </cell>
          <cell r="D487">
            <v>4.2900000000000001E-2</v>
          </cell>
          <cell r="E487">
            <v>4.6900000000000004E-2</v>
          </cell>
          <cell r="F487">
            <v>4.99E-2</v>
          </cell>
          <cell r="G487">
            <v>5.4000000000000006E-2</v>
          </cell>
        </row>
        <row r="488">
          <cell r="A488">
            <v>37389</v>
          </cell>
          <cell r="B488">
            <v>2.61</v>
          </cell>
          <cell r="C488">
            <v>3.63</v>
          </cell>
          <cell r="D488">
            <v>4.2500000000000003E-2</v>
          </cell>
          <cell r="E488">
            <v>4.6600000000000003E-2</v>
          </cell>
          <cell r="F488">
            <v>4.9599999999999998E-2</v>
          </cell>
          <cell r="G488">
            <v>5.3800000000000001E-2</v>
          </cell>
        </row>
        <row r="489">
          <cell r="A489">
            <v>37390</v>
          </cell>
          <cell r="B489">
            <v>2.75</v>
          </cell>
          <cell r="C489">
            <v>3.8</v>
          </cell>
          <cell r="D489">
            <v>4.4199999999999996E-2</v>
          </cell>
          <cell r="E489">
            <v>4.82E-2</v>
          </cell>
          <cell r="F489">
            <v>5.0999999999999997E-2</v>
          </cell>
          <cell r="G489">
            <v>5.5199999999999999E-2</v>
          </cell>
        </row>
        <row r="490">
          <cell r="A490">
            <v>37391</v>
          </cell>
          <cell r="B490">
            <v>2.76</v>
          </cell>
          <cell r="C490">
            <v>3.79</v>
          </cell>
          <cell r="D490">
            <v>4.3799999999999999E-2</v>
          </cell>
          <cell r="E490">
            <v>4.7800000000000002E-2</v>
          </cell>
          <cell r="F490">
            <v>5.0700000000000002E-2</v>
          </cell>
          <cell r="G490">
            <v>5.4699999999999999E-2</v>
          </cell>
        </row>
        <row r="491">
          <cell r="A491">
            <v>37392</v>
          </cell>
          <cell r="B491">
            <v>2.69</v>
          </cell>
          <cell r="C491">
            <v>3.71</v>
          </cell>
          <cell r="D491">
            <v>4.3099999999999999E-2</v>
          </cell>
          <cell r="E491">
            <v>4.7100000000000003E-2</v>
          </cell>
          <cell r="F491">
            <v>0.05</v>
          </cell>
          <cell r="G491">
            <v>5.4000000000000006E-2</v>
          </cell>
        </row>
        <row r="492">
          <cell r="A492">
            <v>37393</v>
          </cell>
          <cell r="B492">
            <v>2.73</v>
          </cell>
          <cell r="C492">
            <v>3.76</v>
          </cell>
          <cell r="D492">
            <v>4.3499999999999997E-2</v>
          </cell>
          <cell r="E492">
            <v>4.7400000000000005E-2</v>
          </cell>
          <cell r="F492">
            <v>5.0199999999999995E-2</v>
          </cell>
          <cell r="G492">
            <v>5.4199999999999998E-2</v>
          </cell>
        </row>
        <row r="493">
          <cell r="A493">
            <v>37396</v>
          </cell>
          <cell r="B493">
            <v>2.7</v>
          </cell>
          <cell r="C493">
            <v>3.71</v>
          </cell>
          <cell r="D493">
            <v>4.2900000000000001E-2</v>
          </cell>
          <cell r="E493">
            <v>4.6799999999999994E-2</v>
          </cell>
          <cell r="F493">
            <v>4.9599999999999998E-2</v>
          </cell>
          <cell r="G493">
            <v>5.3600000000000002E-2</v>
          </cell>
        </row>
        <row r="494">
          <cell r="A494">
            <v>37397</v>
          </cell>
          <cell r="B494">
            <v>2.66</v>
          </cell>
          <cell r="C494">
            <v>3.65</v>
          </cell>
          <cell r="D494">
            <v>4.2199999999999994E-2</v>
          </cell>
          <cell r="E494">
            <v>4.6100000000000002E-2</v>
          </cell>
          <cell r="F494">
            <v>4.9000000000000002E-2</v>
          </cell>
          <cell r="G494">
            <v>5.2999999999999999E-2</v>
          </cell>
        </row>
        <row r="495">
          <cell r="A495">
            <v>37398</v>
          </cell>
          <cell r="B495">
            <v>2.62</v>
          </cell>
          <cell r="C495">
            <v>3.59</v>
          </cell>
          <cell r="D495">
            <v>4.1700000000000001E-2</v>
          </cell>
          <cell r="E495">
            <v>4.5499999999999999E-2</v>
          </cell>
          <cell r="F495">
            <v>4.8399999999999999E-2</v>
          </cell>
          <cell r="G495">
            <v>5.2499999999999998E-2</v>
          </cell>
        </row>
        <row r="496">
          <cell r="A496">
            <v>37399</v>
          </cell>
          <cell r="B496">
            <v>2.66</v>
          </cell>
          <cell r="C496">
            <v>3.63</v>
          </cell>
          <cell r="D496">
            <v>4.2000000000000003E-2</v>
          </cell>
          <cell r="E496">
            <v>4.58E-2</v>
          </cell>
          <cell r="F496">
            <v>4.8600000000000004E-2</v>
          </cell>
          <cell r="G496">
            <v>5.2600000000000001E-2</v>
          </cell>
        </row>
        <row r="497">
          <cell r="A497">
            <v>37400</v>
          </cell>
          <cell r="B497">
            <v>2.67</v>
          </cell>
          <cell r="C497">
            <v>3.64</v>
          </cell>
          <cell r="D497">
            <v>4.2199999999999994E-2</v>
          </cell>
          <cell r="E497">
            <v>4.5899999999999996E-2</v>
          </cell>
          <cell r="F497">
            <v>4.8799999999999996E-2</v>
          </cell>
          <cell r="G497">
            <v>5.28E-2</v>
          </cell>
        </row>
        <row r="498">
          <cell r="A498">
            <v>37403</v>
          </cell>
          <cell r="B498">
            <v>0</v>
          </cell>
          <cell r="C498">
            <v>0</v>
          </cell>
          <cell r="D498">
            <v>0</v>
          </cell>
          <cell r="E498">
            <v>0</v>
          </cell>
          <cell r="F498">
            <v>0</v>
          </cell>
          <cell r="G498">
            <v>0</v>
          </cell>
        </row>
        <row r="499">
          <cell r="A499">
            <v>37404</v>
          </cell>
          <cell r="B499">
            <v>2.69</v>
          </cell>
          <cell r="C499">
            <v>3.66</v>
          </cell>
          <cell r="D499">
            <v>4.24E-2</v>
          </cell>
          <cell r="E499">
            <v>4.6100000000000002E-2</v>
          </cell>
          <cell r="F499">
            <v>4.8899999999999999E-2</v>
          </cell>
          <cell r="G499">
            <v>5.2900000000000003E-2</v>
          </cell>
        </row>
        <row r="500">
          <cell r="A500">
            <v>37405</v>
          </cell>
          <cell r="B500">
            <v>2.65</v>
          </cell>
          <cell r="C500">
            <v>3.62</v>
          </cell>
          <cell r="D500">
            <v>4.2000000000000003E-2</v>
          </cell>
          <cell r="E500">
            <v>4.5700000000000005E-2</v>
          </cell>
          <cell r="F500">
            <v>4.8399999999999999E-2</v>
          </cell>
          <cell r="G500">
            <v>5.2400000000000002E-2</v>
          </cell>
        </row>
        <row r="501">
          <cell r="A501">
            <v>37406</v>
          </cell>
          <cell r="B501">
            <v>2.63</v>
          </cell>
          <cell r="C501">
            <v>3.59</v>
          </cell>
          <cell r="D501">
            <v>4.1500000000000002E-2</v>
          </cell>
          <cell r="E501">
            <v>4.53E-2</v>
          </cell>
          <cell r="F501">
            <v>4.8000000000000001E-2</v>
          </cell>
          <cell r="G501">
            <v>5.2000000000000005E-2</v>
          </cell>
        </row>
        <row r="502">
          <cell r="A502">
            <v>37407</v>
          </cell>
          <cell r="B502">
            <v>2.65</v>
          </cell>
          <cell r="C502">
            <v>3.59</v>
          </cell>
          <cell r="D502">
            <v>4.1599999999999998E-2</v>
          </cell>
          <cell r="E502">
            <v>4.5400000000000003E-2</v>
          </cell>
          <cell r="F502">
            <v>4.82E-2</v>
          </cell>
          <cell r="G502">
            <v>5.2199999999999996E-2</v>
          </cell>
        </row>
        <row r="503">
          <cell r="A503">
            <v>37410</v>
          </cell>
          <cell r="B503">
            <v>2.65</v>
          </cell>
          <cell r="C503">
            <v>3.6</v>
          </cell>
          <cell r="D503">
            <v>4.1599999999999998E-2</v>
          </cell>
          <cell r="E503">
            <v>4.5400000000000003E-2</v>
          </cell>
          <cell r="F503">
            <v>4.8300000000000003E-2</v>
          </cell>
          <cell r="G503">
            <v>5.2300000000000006E-2</v>
          </cell>
        </row>
        <row r="504">
          <cell r="A504">
            <v>37411</v>
          </cell>
          <cell r="B504">
            <v>2.58</v>
          </cell>
          <cell r="C504">
            <v>3.5</v>
          </cell>
          <cell r="D504">
            <v>4.0599999999999997E-2</v>
          </cell>
          <cell r="E504">
            <v>4.4500000000000005E-2</v>
          </cell>
          <cell r="F504">
            <v>4.7300000000000002E-2</v>
          </cell>
          <cell r="G504">
            <v>5.1299999999999998E-2</v>
          </cell>
        </row>
        <row r="505">
          <cell r="A505">
            <v>37412</v>
          </cell>
          <cell r="B505">
            <v>2.6</v>
          </cell>
          <cell r="C505">
            <v>3.54</v>
          </cell>
          <cell r="D505">
            <v>4.1100000000000005E-2</v>
          </cell>
          <cell r="E505">
            <v>4.4999999999999998E-2</v>
          </cell>
          <cell r="F505">
            <v>4.7800000000000002E-2</v>
          </cell>
          <cell r="G505">
            <v>5.1900000000000002E-2</v>
          </cell>
        </row>
        <row r="506">
          <cell r="A506">
            <v>37413</v>
          </cell>
          <cell r="B506">
            <v>2.61</v>
          </cell>
          <cell r="C506">
            <v>3.55</v>
          </cell>
          <cell r="D506">
            <v>4.1100000000000005E-2</v>
          </cell>
          <cell r="E506">
            <v>4.4900000000000002E-2</v>
          </cell>
          <cell r="F506">
            <v>4.7800000000000002E-2</v>
          </cell>
          <cell r="G506">
            <v>5.1900000000000002E-2</v>
          </cell>
        </row>
        <row r="507">
          <cell r="A507">
            <v>37414</v>
          </cell>
          <cell r="B507">
            <v>2.57</v>
          </cell>
          <cell r="C507">
            <v>3.52</v>
          </cell>
          <cell r="D507">
            <v>4.0999999999999995E-2</v>
          </cell>
          <cell r="E507">
            <v>4.4800000000000006E-2</v>
          </cell>
          <cell r="F507">
            <v>4.7699999999999992E-2</v>
          </cell>
          <cell r="G507">
            <v>5.1799999999999999E-2</v>
          </cell>
        </row>
        <row r="508">
          <cell r="A508">
            <v>37417</v>
          </cell>
          <cell r="B508">
            <v>2.59</v>
          </cell>
          <cell r="C508">
            <v>3.57</v>
          </cell>
          <cell r="D508">
            <v>4.1399999999999999E-2</v>
          </cell>
          <cell r="E508">
            <v>4.53E-2</v>
          </cell>
          <cell r="F508">
            <v>4.82E-2</v>
          </cell>
          <cell r="G508">
            <v>5.2300000000000006E-2</v>
          </cell>
        </row>
        <row r="509">
          <cell r="A509">
            <v>37418</v>
          </cell>
          <cell r="B509">
            <v>2.58</v>
          </cell>
          <cell r="C509">
            <v>3.57</v>
          </cell>
          <cell r="D509">
            <v>4.1399999999999999E-2</v>
          </cell>
          <cell r="E509">
            <v>4.5199999999999997E-2</v>
          </cell>
          <cell r="F509">
            <v>4.8099999999999997E-2</v>
          </cell>
          <cell r="G509">
            <v>5.2199999999999996E-2</v>
          </cell>
        </row>
        <row r="510">
          <cell r="A510">
            <v>37419</v>
          </cell>
          <cell r="B510">
            <v>2.52</v>
          </cell>
          <cell r="C510">
            <v>3.47</v>
          </cell>
          <cell r="D510">
            <v>4.0500000000000001E-2</v>
          </cell>
          <cell r="E510">
            <v>4.4400000000000002E-2</v>
          </cell>
          <cell r="F510">
            <v>4.7300000000000002E-2</v>
          </cell>
          <cell r="G510">
            <v>5.1399999999999994E-2</v>
          </cell>
        </row>
        <row r="511">
          <cell r="A511">
            <v>37420</v>
          </cell>
          <cell r="B511">
            <v>2.46</v>
          </cell>
          <cell r="C511">
            <v>3.42</v>
          </cell>
          <cell r="D511">
            <v>3.9900000000000005E-2</v>
          </cell>
          <cell r="E511">
            <v>4.3700000000000003E-2</v>
          </cell>
          <cell r="F511">
            <v>4.6500000000000007E-2</v>
          </cell>
          <cell r="G511">
            <v>5.0599999999999999E-2</v>
          </cell>
        </row>
        <row r="512">
          <cell r="A512">
            <v>37421</v>
          </cell>
          <cell r="B512">
            <v>2.4</v>
          </cell>
          <cell r="C512">
            <v>3.33</v>
          </cell>
          <cell r="D512">
            <v>3.9100000000000003E-2</v>
          </cell>
          <cell r="E512">
            <v>4.2900000000000001E-2</v>
          </cell>
          <cell r="F512">
            <v>4.5700000000000005E-2</v>
          </cell>
          <cell r="G512">
            <v>4.9800000000000004E-2</v>
          </cell>
        </row>
        <row r="513">
          <cell r="A513">
            <v>37424</v>
          </cell>
          <cell r="B513">
            <v>2.44</v>
          </cell>
          <cell r="C513">
            <v>3.38</v>
          </cell>
          <cell r="D513">
            <v>3.9599999999999996E-2</v>
          </cell>
          <cell r="E513">
            <v>4.3499999999999997E-2</v>
          </cell>
          <cell r="F513">
            <v>4.6399999999999997E-2</v>
          </cell>
          <cell r="G513">
            <v>5.04E-2</v>
          </cell>
        </row>
        <row r="514">
          <cell r="A514">
            <v>37425</v>
          </cell>
          <cell r="B514">
            <v>2.41</v>
          </cell>
          <cell r="C514">
            <v>3.34</v>
          </cell>
          <cell r="D514">
            <v>3.9300000000000002E-2</v>
          </cell>
          <cell r="E514">
            <v>4.3200000000000002E-2</v>
          </cell>
          <cell r="F514">
            <v>4.6199999999999998E-2</v>
          </cell>
          <cell r="G514">
            <v>5.0300000000000004E-2</v>
          </cell>
        </row>
        <row r="515">
          <cell r="A515">
            <v>37426</v>
          </cell>
          <cell r="B515">
            <v>2.36</v>
          </cell>
          <cell r="C515">
            <v>3.26</v>
          </cell>
          <cell r="D515">
            <v>3.8399999999999997E-2</v>
          </cell>
          <cell r="E515">
            <v>4.24E-2</v>
          </cell>
          <cell r="F515">
            <v>4.53E-2</v>
          </cell>
          <cell r="G515">
            <v>4.9500000000000002E-2</v>
          </cell>
        </row>
        <row r="516">
          <cell r="A516">
            <v>37427</v>
          </cell>
          <cell r="B516">
            <v>2.34</v>
          </cell>
          <cell r="C516">
            <v>3.23</v>
          </cell>
          <cell r="D516">
            <v>3.8100000000000002E-2</v>
          </cell>
          <cell r="E516">
            <v>4.2000000000000003E-2</v>
          </cell>
          <cell r="F516">
            <v>4.4800000000000006E-2</v>
          </cell>
          <cell r="G516">
            <v>4.9000000000000002E-2</v>
          </cell>
        </row>
        <row r="517">
          <cell r="A517">
            <v>37428</v>
          </cell>
          <cell r="B517">
            <v>2.39</v>
          </cell>
          <cell r="C517">
            <v>3.3</v>
          </cell>
          <cell r="D517">
            <v>3.8900000000000004E-2</v>
          </cell>
          <cell r="E517">
            <v>4.2699999999999995E-2</v>
          </cell>
          <cell r="F517">
            <v>4.5499999999999999E-2</v>
          </cell>
          <cell r="G517">
            <v>4.9500000000000002E-2</v>
          </cell>
        </row>
        <row r="518">
          <cell r="A518">
            <v>37431</v>
          </cell>
          <cell r="B518">
            <v>2.33</v>
          </cell>
          <cell r="C518">
            <v>3.24</v>
          </cell>
          <cell r="D518">
            <v>3.8300000000000001E-2</v>
          </cell>
          <cell r="E518">
            <v>4.2199999999999994E-2</v>
          </cell>
          <cell r="F518">
            <v>4.4999999999999998E-2</v>
          </cell>
          <cell r="G518">
            <v>4.9100000000000005E-2</v>
          </cell>
        </row>
        <row r="519">
          <cell r="A519">
            <v>37432</v>
          </cell>
          <cell r="B519">
            <v>2.36</v>
          </cell>
          <cell r="C519">
            <v>3.32</v>
          </cell>
          <cell r="D519">
            <v>3.9300000000000002E-2</v>
          </cell>
          <cell r="E519">
            <v>4.3299999999999998E-2</v>
          </cell>
          <cell r="F519">
            <v>4.6300000000000001E-2</v>
          </cell>
          <cell r="G519">
            <v>5.0300000000000004E-2</v>
          </cell>
        </row>
        <row r="520">
          <cell r="A520">
            <v>37433</v>
          </cell>
          <cell r="B520">
            <v>2.21</v>
          </cell>
          <cell r="C520">
            <v>3.11</v>
          </cell>
          <cell r="D520">
            <v>3.73E-2</v>
          </cell>
          <cell r="E520">
            <v>4.1500000000000002E-2</v>
          </cell>
          <cell r="F520">
            <v>4.4500000000000005E-2</v>
          </cell>
          <cell r="G520">
            <v>4.8499999999999995E-2</v>
          </cell>
        </row>
        <row r="521">
          <cell r="A521">
            <v>37434</v>
          </cell>
          <cell r="B521">
            <v>2.2799999999999998</v>
          </cell>
          <cell r="C521">
            <v>3.2</v>
          </cell>
          <cell r="D521">
            <v>3.8199999999999998E-2</v>
          </cell>
          <cell r="E521">
            <v>4.2300000000000004E-2</v>
          </cell>
          <cell r="F521">
            <v>4.5199999999999997E-2</v>
          </cell>
          <cell r="G521">
            <v>4.9200000000000001E-2</v>
          </cell>
        </row>
        <row r="522">
          <cell r="A522">
            <v>37435</v>
          </cell>
          <cell r="B522">
            <v>2.3199999999999998</v>
          </cell>
          <cell r="C522">
            <v>3.29</v>
          </cell>
          <cell r="D522">
            <v>3.9300000000000002E-2</v>
          </cell>
          <cell r="E522">
            <v>4.3299999999999998E-2</v>
          </cell>
          <cell r="F522">
            <v>4.6199999999999998E-2</v>
          </cell>
          <cell r="G522">
            <v>5.0199999999999995E-2</v>
          </cell>
        </row>
        <row r="523">
          <cell r="A523">
            <v>37438</v>
          </cell>
          <cell r="B523">
            <v>2.31</v>
          </cell>
          <cell r="C523">
            <v>3.27</v>
          </cell>
          <cell r="D523">
            <v>3.9E-2</v>
          </cell>
          <cell r="E523">
            <v>4.2999999999999997E-2</v>
          </cell>
          <cell r="F523">
            <v>4.5899999999999996E-2</v>
          </cell>
          <cell r="G523">
            <v>5.0099999999999999E-2</v>
          </cell>
        </row>
        <row r="524">
          <cell r="A524">
            <v>37439</v>
          </cell>
          <cell r="B524">
            <v>2.2599999999999998</v>
          </cell>
          <cell r="C524">
            <v>3.16</v>
          </cell>
          <cell r="D524">
            <v>3.78E-2</v>
          </cell>
          <cell r="E524">
            <v>4.1900000000000007E-2</v>
          </cell>
          <cell r="F524">
            <v>4.4900000000000002E-2</v>
          </cell>
          <cell r="G524">
            <v>4.9100000000000005E-2</v>
          </cell>
        </row>
        <row r="525">
          <cell r="A525">
            <v>37440</v>
          </cell>
          <cell r="B525">
            <v>2.2400000000000002</v>
          </cell>
          <cell r="C525">
            <v>3.11</v>
          </cell>
          <cell r="D525">
            <v>3.73E-2</v>
          </cell>
          <cell r="E525">
            <v>4.1399999999999999E-2</v>
          </cell>
          <cell r="F525">
            <v>4.4400000000000002E-2</v>
          </cell>
          <cell r="G525">
            <v>4.87E-2</v>
          </cell>
        </row>
        <row r="526">
          <cell r="A526">
            <v>37441</v>
          </cell>
          <cell r="B526">
            <v>0</v>
          </cell>
          <cell r="C526">
            <v>0</v>
          </cell>
          <cell r="D526">
            <v>0</v>
          </cell>
          <cell r="E526">
            <v>0</v>
          </cell>
          <cell r="F526">
            <v>0</v>
          </cell>
          <cell r="G526">
            <v>0</v>
          </cell>
        </row>
        <row r="527">
          <cell r="A527">
            <v>37442</v>
          </cell>
          <cell r="B527">
            <v>2.3199999999999998</v>
          </cell>
          <cell r="C527">
            <v>3.24</v>
          </cell>
          <cell r="D527">
            <v>3.85E-2</v>
          </cell>
          <cell r="E527">
            <v>4.2599999999999999E-2</v>
          </cell>
          <cell r="F527">
            <v>4.5700000000000005E-2</v>
          </cell>
          <cell r="G527">
            <v>4.99E-2</v>
          </cell>
        </row>
        <row r="528">
          <cell r="A528">
            <v>37445</v>
          </cell>
          <cell r="B528">
            <v>2.2999999999999998</v>
          </cell>
          <cell r="C528">
            <v>3.22</v>
          </cell>
          <cell r="D528">
            <v>3.8300000000000001E-2</v>
          </cell>
          <cell r="E528">
            <v>4.2500000000000003E-2</v>
          </cell>
          <cell r="F528">
            <v>4.5599999999999995E-2</v>
          </cell>
          <cell r="G528">
            <v>4.99E-2</v>
          </cell>
        </row>
        <row r="529">
          <cell r="A529">
            <v>37446</v>
          </cell>
          <cell r="B529">
            <v>2.27</v>
          </cell>
          <cell r="C529">
            <v>3.17</v>
          </cell>
          <cell r="D529">
            <v>3.7900000000000003E-2</v>
          </cell>
          <cell r="E529">
            <v>4.2000000000000003E-2</v>
          </cell>
          <cell r="F529">
            <v>4.5199999999999997E-2</v>
          </cell>
          <cell r="G529">
            <v>4.9599999999999998E-2</v>
          </cell>
        </row>
        <row r="530">
          <cell r="A530">
            <v>37447</v>
          </cell>
          <cell r="B530">
            <v>2.2200000000000002</v>
          </cell>
          <cell r="C530">
            <v>3.06</v>
          </cell>
          <cell r="D530">
            <v>3.6699999999999997E-2</v>
          </cell>
          <cell r="E530">
            <v>4.0899999999999999E-2</v>
          </cell>
          <cell r="F530">
            <v>4.41E-2</v>
          </cell>
          <cell r="G530">
            <v>4.8499999999999995E-2</v>
          </cell>
        </row>
        <row r="531">
          <cell r="A531">
            <v>37448</v>
          </cell>
          <cell r="B531">
            <v>2.16</v>
          </cell>
          <cell r="C531">
            <v>2.93</v>
          </cell>
          <cell r="D531">
            <v>3.5299999999999998E-2</v>
          </cell>
          <cell r="E531">
            <v>3.95E-2</v>
          </cell>
          <cell r="F531">
            <v>4.2699999999999995E-2</v>
          </cell>
          <cell r="G531">
            <v>4.7100000000000003E-2</v>
          </cell>
        </row>
        <row r="532">
          <cell r="A532">
            <v>37449</v>
          </cell>
          <cell r="B532">
            <v>2.15</v>
          </cell>
          <cell r="C532">
            <v>2.95</v>
          </cell>
          <cell r="D532">
            <v>3.56E-2</v>
          </cell>
          <cell r="E532">
            <v>3.9900000000000005E-2</v>
          </cell>
          <cell r="F532">
            <v>4.3099999999999999E-2</v>
          </cell>
          <cell r="G532">
            <v>4.7500000000000001E-2</v>
          </cell>
        </row>
        <row r="533">
          <cell r="A533">
            <v>37452</v>
          </cell>
          <cell r="B533">
            <v>2.1</v>
          </cell>
          <cell r="C533">
            <v>2.87</v>
          </cell>
          <cell r="D533">
            <v>3.4799999999999998E-2</v>
          </cell>
          <cell r="E533">
            <v>3.9100000000000003E-2</v>
          </cell>
          <cell r="F533">
            <v>4.24E-2</v>
          </cell>
          <cell r="G533">
            <v>4.6799999999999994E-2</v>
          </cell>
        </row>
        <row r="534">
          <cell r="A534">
            <v>37453</v>
          </cell>
          <cell r="B534">
            <v>2.15</v>
          </cell>
          <cell r="C534">
            <v>2.96</v>
          </cell>
          <cell r="D534">
            <v>3.5900000000000001E-2</v>
          </cell>
          <cell r="E534">
            <v>4.0300000000000002E-2</v>
          </cell>
          <cell r="F534">
            <v>4.36E-2</v>
          </cell>
          <cell r="G534">
            <v>4.8099999999999997E-2</v>
          </cell>
        </row>
        <row r="535">
          <cell r="A535">
            <v>37454</v>
          </cell>
          <cell r="B535">
            <v>2.19</v>
          </cell>
          <cell r="C535">
            <v>3.02</v>
          </cell>
          <cell r="D535">
            <v>3.6499999999999998E-2</v>
          </cell>
          <cell r="E535">
            <v>4.0800000000000003E-2</v>
          </cell>
          <cell r="F535">
            <v>4.41E-2</v>
          </cell>
          <cell r="G535">
            <v>4.8499999999999995E-2</v>
          </cell>
        </row>
        <row r="536">
          <cell r="A536">
            <v>37455</v>
          </cell>
          <cell r="B536">
            <v>2.17</v>
          </cell>
          <cell r="C536">
            <v>2.97</v>
          </cell>
          <cell r="D536">
            <v>3.5900000000000001E-2</v>
          </cell>
          <cell r="E536">
            <v>4.0199999999999993E-2</v>
          </cell>
          <cell r="F536">
            <v>4.3499999999999997E-2</v>
          </cell>
          <cell r="G536">
            <v>4.8000000000000001E-2</v>
          </cell>
        </row>
        <row r="537">
          <cell r="A537">
            <v>37456</v>
          </cell>
          <cell r="B537">
            <v>2.12</v>
          </cell>
          <cell r="C537">
            <v>2.88</v>
          </cell>
          <cell r="D537">
            <v>3.5000000000000003E-2</v>
          </cell>
          <cell r="E537">
            <v>3.9199999999999999E-2</v>
          </cell>
          <cell r="F537">
            <v>4.2500000000000003E-2</v>
          </cell>
          <cell r="G537">
            <v>4.7E-2</v>
          </cell>
        </row>
        <row r="538">
          <cell r="A538">
            <v>37459</v>
          </cell>
          <cell r="B538">
            <v>2.09</v>
          </cell>
          <cell r="C538">
            <v>2.84</v>
          </cell>
          <cell r="D538">
            <v>3.44E-2</v>
          </cell>
          <cell r="E538">
            <v>3.8599999999999995E-2</v>
          </cell>
          <cell r="F538">
            <v>4.1799999999999997E-2</v>
          </cell>
          <cell r="G538">
            <v>4.6399999999999997E-2</v>
          </cell>
        </row>
        <row r="539">
          <cell r="A539">
            <v>37460</v>
          </cell>
          <cell r="B539">
            <v>2.0699999999999998</v>
          </cell>
          <cell r="C539">
            <v>2.81</v>
          </cell>
          <cell r="D539">
            <v>3.4000000000000002E-2</v>
          </cell>
          <cell r="E539">
            <v>3.8199999999999998E-2</v>
          </cell>
          <cell r="F539">
            <v>4.1399999999999999E-2</v>
          </cell>
          <cell r="G539">
            <v>4.5999999999999999E-2</v>
          </cell>
        </row>
        <row r="540">
          <cell r="A540">
            <v>37461</v>
          </cell>
          <cell r="B540">
            <v>1.96</v>
          </cell>
          <cell r="C540">
            <v>2.65</v>
          </cell>
          <cell r="D540">
            <v>3.2500000000000001E-2</v>
          </cell>
          <cell r="E540">
            <v>3.6799999999999999E-2</v>
          </cell>
          <cell r="F540">
            <v>0.04</v>
          </cell>
          <cell r="G540">
            <v>4.4699999999999997E-2</v>
          </cell>
        </row>
        <row r="541">
          <cell r="A541">
            <v>37462</v>
          </cell>
          <cell r="B541">
            <v>2.02</v>
          </cell>
          <cell r="C541">
            <v>2.74</v>
          </cell>
          <cell r="D541">
            <v>3.3300000000000003E-2</v>
          </cell>
          <cell r="E541">
            <v>3.7699999999999997E-2</v>
          </cell>
          <cell r="F541">
            <v>4.0999999999999995E-2</v>
          </cell>
          <cell r="G541">
            <v>4.58E-2</v>
          </cell>
        </row>
        <row r="542">
          <cell r="A542">
            <v>37463</v>
          </cell>
          <cell r="B542">
            <v>1.98</v>
          </cell>
          <cell r="C542">
            <v>2.67</v>
          </cell>
          <cell r="D542">
            <v>3.2899999999999999E-2</v>
          </cell>
          <cell r="E542">
            <v>3.7400000000000003E-2</v>
          </cell>
          <cell r="F542">
            <v>4.07E-2</v>
          </cell>
          <cell r="G542">
            <v>4.5700000000000005E-2</v>
          </cell>
        </row>
        <row r="543">
          <cell r="A543">
            <v>37466</v>
          </cell>
          <cell r="B543">
            <v>2.0299999999999998</v>
          </cell>
          <cell r="C543">
            <v>2.75</v>
          </cell>
          <cell r="D543">
            <v>3.3599999999999998E-2</v>
          </cell>
          <cell r="E543">
            <v>3.8100000000000002E-2</v>
          </cell>
          <cell r="F543">
            <v>4.1500000000000002E-2</v>
          </cell>
          <cell r="G543">
            <v>4.6500000000000007E-2</v>
          </cell>
        </row>
        <row r="544">
          <cell r="A544">
            <v>37467</v>
          </cell>
          <cell r="B544">
            <v>2.0699999999999998</v>
          </cell>
          <cell r="C544">
            <v>2.81</v>
          </cell>
          <cell r="D544">
            <v>3.4300000000000004E-2</v>
          </cell>
          <cell r="E544">
            <v>3.8900000000000004E-2</v>
          </cell>
          <cell r="F544">
            <v>4.24E-2</v>
          </cell>
          <cell r="G544">
            <v>4.7300000000000002E-2</v>
          </cell>
        </row>
        <row r="545">
          <cell r="A545">
            <v>37468</v>
          </cell>
          <cell r="B545">
            <v>2.0299999999999998</v>
          </cell>
          <cell r="C545">
            <v>2.73</v>
          </cell>
          <cell r="D545">
            <v>3.3700000000000001E-2</v>
          </cell>
          <cell r="E545">
            <v>3.8300000000000001E-2</v>
          </cell>
          <cell r="F545">
            <v>4.1700000000000001E-2</v>
          </cell>
          <cell r="G545">
            <v>4.6799999999999994E-2</v>
          </cell>
        </row>
        <row r="546">
          <cell r="A546">
            <v>37469</v>
          </cell>
          <cell r="B546">
            <v>1.93</v>
          </cell>
          <cell r="C546">
            <v>2.58</v>
          </cell>
          <cell r="D546">
            <v>3.2199999999999999E-2</v>
          </cell>
          <cell r="E546">
            <v>3.6900000000000002E-2</v>
          </cell>
          <cell r="F546">
            <v>4.0399999999999998E-2</v>
          </cell>
          <cell r="G546">
            <v>4.5599999999999995E-2</v>
          </cell>
        </row>
        <row r="547">
          <cell r="A547">
            <v>37470</v>
          </cell>
          <cell r="B547">
            <v>1.9</v>
          </cell>
          <cell r="C547">
            <v>2.54</v>
          </cell>
          <cell r="D547">
            <v>3.1699999999999999E-2</v>
          </cell>
          <cell r="E547">
            <v>3.6400000000000002E-2</v>
          </cell>
          <cell r="F547">
            <v>0.04</v>
          </cell>
          <cell r="G547">
            <v>4.5199999999999997E-2</v>
          </cell>
        </row>
        <row r="548">
          <cell r="A548">
            <v>37473</v>
          </cell>
          <cell r="B548">
            <v>1.81</v>
          </cell>
          <cell r="C548">
            <v>2.4</v>
          </cell>
          <cell r="D548">
            <v>3.0299999999999997E-2</v>
          </cell>
          <cell r="E548">
            <v>3.5099999999999999E-2</v>
          </cell>
          <cell r="F548">
            <v>3.8699999999999998E-2</v>
          </cell>
          <cell r="G548">
            <v>4.41E-2</v>
          </cell>
        </row>
        <row r="549">
          <cell r="A549">
            <v>37474</v>
          </cell>
          <cell r="B549">
            <v>1.84</v>
          </cell>
          <cell r="C549">
            <v>2.46</v>
          </cell>
          <cell r="D549">
            <v>3.0899999999999997E-2</v>
          </cell>
          <cell r="E549">
            <v>3.5799999999999998E-2</v>
          </cell>
          <cell r="F549">
            <v>3.95E-2</v>
          </cell>
          <cell r="G549">
            <v>4.4800000000000006E-2</v>
          </cell>
        </row>
        <row r="550">
          <cell r="A550">
            <v>37475</v>
          </cell>
          <cell r="B550">
            <v>1.77</v>
          </cell>
          <cell r="C550">
            <v>2.4</v>
          </cell>
          <cell r="D550">
            <v>3.04E-2</v>
          </cell>
          <cell r="E550">
            <v>3.5200000000000002E-2</v>
          </cell>
          <cell r="F550">
            <v>3.8800000000000001E-2</v>
          </cell>
          <cell r="G550">
            <v>4.4299999999999999E-2</v>
          </cell>
        </row>
        <row r="551">
          <cell r="A551">
            <v>37476</v>
          </cell>
          <cell r="B551">
            <v>1.8</v>
          </cell>
          <cell r="C551">
            <v>2.44</v>
          </cell>
          <cell r="D551">
            <v>3.0600000000000002E-2</v>
          </cell>
          <cell r="E551">
            <v>3.5299999999999998E-2</v>
          </cell>
          <cell r="F551">
            <v>3.9E-2</v>
          </cell>
          <cell r="G551">
            <v>4.4400000000000002E-2</v>
          </cell>
        </row>
        <row r="552">
          <cell r="A552">
            <v>37477</v>
          </cell>
          <cell r="B552">
            <v>1.85</v>
          </cell>
          <cell r="C552">
            <v>2.4900000000000002</v>
          </cell>
          <cell r="D552">
            <v>3.0800000000000001E-2</v>
          </cell>
          <cell r="E552">
            <v>3.5299999999999998E-2</v>
          </cell>
          <cell r="F552">
            <v>3.8800000000000001E-2</v>
          </cell>
          <cell r="G552">
            <v>4.41E-2</v>
          </cell>
        </row>
        <row r="553">
          <cell r="A553">
            <v>37480</v>
          </cell>
          <cell r="B553">
            <v>1.86</v>
          </cell>
          <cell r="C553">
            <v>2.5</v>
          </cell>
          <cell r="D553">
            <v>3.0699999999999998E-2</v>
          </cell>
          <cell r="E553">
            <v>3.49E-2</v>
          </cell>
          <cell r="F553">
            <v>3.8300000000000001E-2</v>
          </cell>
          <cell r="G553">
            <v>4.3299999999999998E-2</v>
          </cell>
        </row>
        <row r="554">
          <cell r="A554">
            <v>37481</v>
          </cell>
          <cell r="B554">
            <v>1.85</v>
          </cell>
          <cell r="C554">
            <v>2.4700000000000002</v>
          </cell>
          <cell r="D554">
            <v>3.0299999999999997E-2</v>
          </cell>
          <cell r="E554">
            <v>3.4599999999999999E-2</v>
          </cell>
          <cell r="F554">
            <v>3.7900000000000003E-2</v>
          </cell>
          <cell r="G554">
            <v>4.2999999999999997E-2</v>
          </cell>
        </row>
        <row r="555">
          <cell r="A555">
            <v>37482</v>
          </cell>
          <cell r="B555">
            <v>1.77</v>
          </cell>
          <cell r="C555">
            <v>2.35</v>
          </cell>
          <cell r="D555">
            <v>2.8900000000000002E-2</v>
          </cell>
          <cell r="E555">
            <v>3.3099999999999997E-2</v>
          </cell>
          <cell r="F555">
            <v>3.6400000000000002E-2</v>
          </cell>
          <cell r="G555">
            <v>4.1299999999999996E-2</v>
          </cell>
        </row>
        <row r="556">
          <cell r="A556">
            <v>37483</v>
          </cell>
          <cell r="B556">
            <v>1.96</v>
          </cell>
          <cell r="C556">
            <v>2.6</v>
          </cell>
          <cell r="D556">
            <v>3.15E-2</v>
          </cell>
          <cell r="E556">
            <v>3.5699999999999996E-2</v>
          </cell>
          <cell r="F556">
            <v>3.9100000000000003E-2</v>
          </cell>
          <cell r="G556">
            <v>4.3700000000000003E-2</v>
          </cell>
        </row>
        <row r="557">
          <cell r="A557">
            <v>37484</v>
          </cell>
          <cell r="B557">
            <v>1.95</v>
          </cell>
          <cell r="C557">
            <v>2.61</v>
          </cell>
          <cell r="D557">
            <v>3.1800000000000002E-2</v>
          </cell>
          <cell r="E557">
            <v>3.61E-2</v>
          </cell>
          <cell r="F557">
            <v>3.95E-2</v>
          </cell>
          <cell r="G557">
            <v>4.4199999999999996E-2</v>
          </cell>
        </row>
        <row r="558">
          <cell r="A558">
            <v>37487</v>
          </cell>
          <cell r="B558">
            <v>1.96</v>
          </cell>
          <cell r="C558">
            <v>2.64</v>
          </cell>
          <cell r="D558">
            <v>3.2099999999999997E-2</v>
          </cell>
          <cell r="E558">
            <v>3.6400000000000002E-2</v>
          </cell>
          <cell r="F558">
            <v>0.04</v>
          </cell>
          <cell r="G558">
            <v>4.4699999999999997E-2</v>
          </cell>
        </row>
        <row r="559">
          <cell r="A559">
            <v>37488</v>
          </cell>
          <cell r="B559">
            <v>1.9</v>
          </cell>
          <cell r="C559">
            <v>2.54</v>
          </cell>
          <cell r="D559">
            <v>3.1E-2</v>
          </cell>
          <cell r="E559">
            <v>3.5400000000000001E-2</v>
          </cell>
          <cell r="F559">
            <v>3.8900000000000004E-2</v>
          </cell>
          <cell r="G559">
            <v>4.3700000000000003E-2</v>
          </cell>
        </row>
        <row r="560">
          <cell r="A560">
            <v>37489</v>
          </cell>
          <cell r="B560">
            <v>1.9</v>
          </cell>
          <cell r="C560">
            <v>2.52</v>
          </cell>
          <cell r="D560">
            <v>3.0600000000000002E-2</v>
          </cell>
          <cell r="E560">
            <v>3.49E-2</v>
          </cell>
          <cell r="F560">
            <v>3.8300000000000001E-2</v>
          </cell>
          <cell r="G560">
            <v>4.3099999999999999E-2</v>
          </cell>
        </row>
        <row r="561">
          <cell r="A561">
            <v>37490</v>
          </cell>
          <cell r="B561">
            <v>1.95</v>
          </cell>
          <cell r="C561">
            <v>2.5499999999999998</v>
          </cell>
          <cell r="D561">
            <v>3.0899999999999997E-2</v>
          </cell>
          <cell r="E561">
            <v>3.5299999999999998E-2</v>
          </cell>
          <cell r="F561">
            <v>3.8800000000000001E-2</v>
          </cell>
          <cell r="G561">
            <v>4.3700000000000003E-2</v>
          </cell>
        </row>
        <row r="562">
          <cell r="A562">
            <v>37491</v>
          </cell>
          <cell r="B562">
            <v>1.95</v>
          </cell>
          <cell r="C562">
            <v>2.54</v>
          </cell>
          <cell r="D562">
            <v>3.0800000000000001E-2</v>
          </cell>
          <cell r="E562">
            <v>3.5099999999999999E-2</v>
          </cell>
          <cell r="F562">
            <v>3.85E-2</v>
          </cell>
          <cell r="G562">
            <v>4.3499999999999997E-2</v>
          </cell>
        </row>
        <row r="563">
          <cell r="A563">
            <v>37494</v>
          </cell>
          <cell r="B563">
            <v>1.94</v>
          </cell>
          <cell r="C563">
            <v>2.5099999999999998</v>
          </cell>
          <cell r="D563">
            <v>3.0299999999999997E-2</v>
          </cell>
          <cell r="E563">
            <v>3.4599999999999999E-2</v>
          </cell>
          <cell r="F563">
            <v>4.07E-2</v>
          </cell>
          <cell r="G563">
            <v>4.4600000000000001E-2</v>
          </cell>
        </row>
        <row r="564">
          <cell r="A564">
            <v>37495</v>
          </cell>
          <cell r="B564">
            <v>2</v>
          </cell>
          <cell r="C564">
            <v>2.6</v>
          </cell>
          <cell r="D564">
            <v>3.1099999999999999E-2</v>
          </cell>
          <cell r="E564">
            <v>3.5099999999999999E-2</v>
          </cell>
          <cell r="F564">
            <v>3.85E-2</v>
          </cell>
          <cell r="G564">
            <v>4.3400000000000001E-2</v>
          </cell>
        </row>
        <row r="565">
          <cell r="A565">
            <v>37496</v>
          </cell>
          <cell r="B565">
            <v>1.98</v>
          </cell>
          <cell r="C565">
            <v>2.56</v>
          </cell>
          <cell r="D565">
            <v>3.0699999999999998E-2</v>
          </cell>
          <cell r="E565">
            <v>3.49E-2</v>
          </cell>
          <cell r="F565">
            <v>3.8300000000000001E-2</v>
          </cell>
          <cell r="G565">
            <v>4.3200000000000002E-2</v>
          </cell>
        </row>
        <row r="566">
          <cell r="A566">
            <v>37497</v>
          </cell>
          <cell r="B566">
            <v>1.92</v>
          </cell>
          <cell r="C566">
            <v>2.46</v>
          </cell>
          <cell r="D566">
            <v>2.9600000000000001E-2</v>
          </cell>
          <cell r="E566">
            <v>3.3799999999999997E-2</v>
          </cell>
          <cell r="F566">
            <v>3.7400000000000003E-2</v>
          </cell>
          <cell r="G566">
            <v>4.2300000000000004E-2</v>
          </cell>
        </row>
        <row r="567">
          <cell r="A567">
            <v>37498</v>
          </cell>
          <cell r="B567">
            <v>1.96</v>
          </cell>
          <cell r="C567">
            <v>2.5099999999999998</v>
          </cell>
          <cell r="D567">
            <v>0.03</v>
          </cell>
          <cell r="E567">
            <v>3.4099999999999998E-2</v>
          </cell>
          <cell r="F567">
            <v>3.7499999999999999E-2</v>
          </cell>
          <cell r="G567">
            <v>4.2500000000000003E-2</v>
          </cell>
        </row>
        <row r="568">
          <cell r="A568">
            <v>37501</v>
          </cell>
          <cell r="B568">
            <v>0</v>
          </cell>
          <cell r="C568">
            <v>0</v>
          </cell>
          <cell r="D568">
            <v>0</v>
          </cell>
          <cell r="E568">
            <v>0</v>
          </cell>
          <cell r="F568">
            <v>0</v>
          </cell>
          <cell r="G568">
            <v>0</v>
          </cell>
        </row>
        <row r="569">
          <cell r="A569">
            <v>37502</v>
          </cell>
          <cell r="B569">
            <v>1.82</v>
          </cell>
          <cell r="C569">
            <v>2.34</v>
          </cell>
          <cell r="D569">
            <v>2.8199999999999999E-2</v>
          </cell>
          <cell r="E569">
            <v>3.2199999999999999E-2</v>
          </cell>
          <cell r="F569">
            <v>3.56E-2</v>
          </cell>
          <cell r="G569">
            <v>4.0599999999999997E-2</v>
          </cell>
        </row>
        <row r="570">
          <cell r="A570">
            <v>37503</v>
          </cell>
          <cell r="B570">
            <v>1.81</v>
          </cell>
          <cell r="C570">
            <v>2.31</v>
          </cell>
          <cell r="D570">
            <v>2.81E-2</v>
          </cell>
          <cell r="E570">
            <v>3.2000000000000001E-2</v>
          </cell>
          <cell r="F570">
            <v>3.5299999999999998E-2</v>
          </cell>
          <cell r="G570">
            <v>4.0399999999999998E-2</v>
          </cell>
        </row>
        <row r="571">
          <cell r="A571">
            <v>37504</v>
          </cell>
          <cell r="B571">
            <v>1.81</v>
          </cell>
          <cell r="C571">
            <v>2.33</v>
          </cell>
          <cell r="D571">
            <v>2.8300000000000002E-2</v>
          </cell>
          <cell r="E571">
            <v>3.2199999999999999E-2</v>
          </cell>
          <cell r="F571">
            <v>3.5499999999999997E-2</v>
          </cell>
          <cell r="G571">
            <v>4.0500000000000001E-2</v>
          </cell>
        </row>
        <row r="572">
          <cell r="A572">
            <v>37505</v>
          </cell>
          <cell r="B572">
            <v>1.86</v>
          </cell>
          <cell r="C572">
            <v>2.38</v>
          </cell>
          <cell r="D572">
            <v>2.86E-2</v>
          </cell>
          <cell r="E572">
            <v>3.2500000000000001E-2</v>
          </cell>
          <cell r="F572">
            <v>3.56E-2</v>
          </cell>
          <cell r="G572">
            <v>4.07E-2</v>
          </cell>
        </row>
        <row r="573">
          <cell r="A573">
            <v>37508</v>
          </cell>
          <cell r="B573">
            <v>1.89</v>
          </cell>
          <cell r="C573">
            <v>2.41</v>
          </cell>
          <cell r="D573">
            <v>2.9100000000000001E-2</v>
          </cell>
          <cell r="E573">
            <v>3.3000000000000002E-2</v>
          </cell>
          <cell r="F573">
            <v>3.6200000000000003E-2</v>
          </cell>
          <cell r="G573">
            <v>4.1200000000000001E-2</v>
          </cell>
        </row>
        <row r="574">
          <cell r="A574">
            <v>37509</v>
          </cell>
          <cell r="B574">
            <v>1.97</v>
          </cell>
          <cell r="C574">
            <v>2.54</v>
          </cell>
          <cell r="D574">
            <v>3.0200000000000001E-2</v>
          </cell>
          <cell r="E574">
            <v>3.4000000000000002E-2</v>
          </cell>
          <cell r="F574">
            <v>3.7100000000000001E-2</v>
          </cell>
          <cell r="G574">
            <v>4.2000000000000003E-2</v>
          </cell>
        </row>
        <row r="575">
          <cell r="A575">
            <v>37510</v>
          </cell>
          <cell r="B575">
            <v>2.02</v>
          </cell>
          <cell r="C575">
            <v>2.59</v>
          </cell>
          <cell r="D575">
            <v>3.0699999999999998E-2</v>
          </cell>
          <cell r="E575">
            <v>3.44E-2</v>
          </cell>
          <cell r="F575">
            <v>3.7400000000000003E-2</v>
          </cell>
          <cell r="G575">
            <v>4.2300000000000004E-2</v>
          </cell>
        </row>
        <row r="576">
          <cell r="A576">
            <v>37511</v>
          </cell>
          <cell r="B576">
            <v>1.94</v>
          </cell>
          <cell r="C576">
            <v>2.48</v>
          </cell>
          <cell r="D576">
            <v>2.9500000000000002E-2</v>
          </cell>
          <cell r="E576">
            <v>3.32E-2</v>
          </cell>
          <cell r="F576">
            <v>3.61E-2</v>
          </cell>
          <cell r="G576">
            <v>4.0999999999999995E-2</v>
          </cell>
        </row>
        <row r="577">
          <cell r="A577">
            <v>37512</v>
          </cell>
          <cell r="B577">
            <v>1.93</v>
          </cell>
          <cell r="C577">
            <v>2.4500000000000002</v>
          </cell>
          <cell r="D577">
            <v>2.8999999999999998E-2</v>
          </cell>
          <cell r="E577">
            <v>3.2500000000000001E-2</v>
          </cell>
          <cell r="F577">
            <v>3.5499999999999997E-2</v>
          </cell>
          <cell r="G577">
            <v>4.0399999999999998E-2</v>
          </cell>
        </row>
        <row r="578">
          <cell r="A578">
            <v>37515</v>
          </cell>
          <cell r="B578">
            <v>1.93</v>
          </cell>
          <cell r="C578">
            <v>2.4300000000000002</v>
          </cell>
          <cell r="D578">
            <v>2.87E-2</v>
          </cell>
          <cell r="E578">
            <v>3.2199999999999999E-2</v>
          </cell>
          <cell r="F578">
            <v>3.5099999999999999E-2</v>
          </cell>
          <cell r="G578">
            <v>3.9900000000000005E-2</v>
          </cell>
        </row>
        <row r="579">
          <cell r="A579">
            <v>37516</v>
          </cell>
          <cell r="B579">
            <v>1.96</v>
          </cell>
          <cell r="C579">
            <v>2.4700000000000002</v>
          </cell>
          <cell r="D579">
            <v>2.9100000000000001E-2</v>
          </cell>
          <cell r="E579">
            <v>3.2500000000000001E-2</v>
          </cell>
          <cell r="F579">
            <v>3.5400000000000001E-2</v>
          </cell>
          <cell r="G579">
            <v>4.0099999999999997E-2</v>
          </cell>
        </row>
        <row r="580">
          <cell r="A580">
            <v>37517</v>
          </cell>
          <cell r="B580">
            <v>1.9</v>
          </cell>
          <cell r="C580">
            <v>2.39</v>
          </cell>
          <cell r="D580">
            <v>2.8300000000000002E-2</v>
          </cell>
          <cell r="E580">
            <v>3.1699999999999999E-2</v>
          </cell>
          <cell r="F580">
            <v>3.4700000000000002E-2</v>
          </cell>
          <cell r="G580">
            <v>3.9399999999999998E-2</v>
          </cell>
        </row>
        <row r="581">
          <cell r="A581">
            <v>37518</v>
          </cell>
          <cell r="B581">
            <v>1.86</v>
          </cell>
          <cell r="C581">
            <v>2.34</v>
          </cell>
          <cell r="D581">
            <v>2.7699999999999999E-2</v>
          </cell>
          <cell r="E581">
            <v>3.1200000000000002E-2</v>
          </cell>
          <cell r="F581">
            <v>3.4099999999999998E-2</v>
          </cell>
          <cell r="G581">
            <v>3.8900000000000004E-2</v>
          </cell>
        </row>
        <row r="582">
          <cell r="A582">
            <v>37519</v>
          </cell>
          <cell r="B582">
            <v>1.85</v>
          </cell>
          <cell r="C582">
            <v>2.35</v>
          </cell>
          <cell r="D582">
            <v>2.7900000000000001E-2</v>
          </cell>
          <cell r="E582">
            <v>3.1400000000000004E-2</v>
          </cell>
          <cell r="F582">
            <v>3.4300000000000004E-2</v>
          </cell>
          <cell r="G582">
            <v>3.9100000000000003E-2</v>
          </cell>
        </row>
        <row r="583">
          <cell r="A583">
            <v>37522</v>
          </cell>
          <cell r="B583">
            <v>1.81</v>
          </cell>
          <cell r="C583">
            <v>2.33</v>
          </cell>
          <cell r="D583">
            <v>2.76E-2</v>
          </cell>
          <cell r="E583">
            <v>3.1E-2</v>
          </cell>
          <cell r="F583">
            <v>3.3799999999999997E-2</v>
          </cell>
          <cell r="G583">
            <v>3.8599999999999995E-2</v>
          </cell>
        </row>
        <row r="584">
          <cell r="A584">
            <v>37523</v>
          </cell>
          <cell r="B584">
            <v>1.78</v>
          </cell>
          <cell r="C584">
            <v>2.2999999999999998</v>
          </cell>
          <cell r="D584">
            <v>2.7400000000000001E-2</v>
          </cell>
          <cell r="E584">
            <v>3.0800000000000001E-2</v>
          </cell>
          <cell r="F584">
            <v>3.3599999999999998E-2</v>
          </cell>
          <cell r="G584">
            <v>3.8399999999999997E-2</v>
          </cell>
        </row>
        <row r="585">
          <cell r="A585">
            <v>37524</v>
          </cell>
          <cell r="B585">
            <v>1.79</v>
          </cell>
          <cell r="C585">
            <v>2.3199999999999998</v>
          </cell>
          <cell r="D585">
            <v>2.76E-2</v>
          </cell>
          <cell r="E585">
            <v>3.1E-2</v>
          </cell>
          <cell r="F585">
            <v>3.3799999999999997E-2</v>
          </cell>
          <cell r="G585">
            <v>3.8599999999999995E-2</v>
          </cell>
        </row>
        <row r="586">
          <cell r="A586">
            <v>37525</v>
          </cell>
          <cell r="B586">
            <v>1.84</v>
          </cell>
          <cell r="C586">
            <v>2.38</v>
          </cell>
          <cell r="D586">
            <v>2.8500000000000001E-2</v>
          </cell>
          <cell r="E586">
            <v>3.2099999999999997E-2</v>
          </cell>
          <cell r="F586">
            <v>3.5099999999999999E-2</v>
          </cell>
          <cell r="G586">
            <v>0.04</v>
          </cell>
        </row>
        <row r="587">
          <cell r="A587">
            <v>37526</v>
          </cell>
          <cell r="B587">
            <v>1.8</v>
          </cell>
          <cell r="C587">
            <v>2.31</v>
          </cell>
          <cell r="D587">
            <v>2.7799999999999998E-2</v>
          </cell>
          <cell r="E587">
            <v>3.1300000000000001E-2</v>
          </cell>
          <cell r="F587">
            <v>3.4300000000000004E-2</v>
          </cell>
          <cell r="G587">
            <v>3.9199999999999999E-2</v>
          </cell>
        </row>
        <row r="588">
          <cell r="A588">
            <v>37529</v>
          </cell>
          <cell r="B588">
            <v>1.66</v>
          </cell>
          <cell r="C588">
            <v>2.12</v>
          </cell>
          <cell r="D588">
            <v>2.58E-2</v>
          </cell>
          <cell r="E588">
            <v>2.9500000000000002E-2</v>
          </cell>
          <cell r="F588">
            <v>3.2599999999999997E-2</v>
          </cell>
          <cell r="G588">
            <v>3.7699999999999997E-2</v>
          </cell>
        </row>
        <row r="589">
          <cell r="A589">
            <v>37530</v>
          </cell>
          <cell r="B589">
            <v>1.67</v>
          </cell>
          <cell r="C589">
            <v>2.15</v>
          </cell>
          <cell r="D589">
            <v>2.6200000000000001E-2</v>
          </cell>
          <cell r="E589">
            <v>2.9900000000000003E-2</v>
          </cell>
          <cell r="F589">
            <v>3.3099999999999997E-2</v>
          </cell>
          <cell r="G589">
            <v>3.8300000000000001E-2</v>
          </cell>
        </row>
        <row r="590">
          <cell r="A590">
            <v>37531</v>
          </cell>
          <cell r="B590">
            <v>1.71</v>
          </cell>
          <cell r="C590">
            <v>2.1800000000000002</v>
          </cell>
          <cell r="D590">
            <v>2.6600000000000002E-2</v>
          </cell>
          <cell r="E590">
            <v>3.0299999999999997E-2</v>
          </cell>
          <cell r="F590">
            <v>3.3500000000000002E-2</v>
          </cell>
          <cell r="G590">
            <v>3.8599999999999995E-2</v>
          </cell>
        </row>
        <row r="591">
          <cell r="A591">
            <v>37532</v>
          </cell>
          <cell r="B591">
            <v>1.7</v>
          </cell>
          <cell r="C591">
            <v>2.1800000000000002</v>
          </cell>
          <cell r="D591">
            <v>2.6499999999999999E-2</v>
          </cell>
          <cell r="E591">
            <v>3.0299999999999997E-2</v>
          </cell>
          <cell r="F591">
            <v>3.3399999999999999E-2</v>
          </cell>
          <cell r="G591">
            <v>3.85E-2</v>
          </cell>
        </row>
        <row r="592">
          <cell r="A592">
            <v>37533</v>
          </cell>
          <cell r="B592">
            <v>1.77</v>
          </cell>
          <cell r="C592">
            <v>2.23</v>
          </cell>
          <cell r="D592">
            <v>2.7099999999999999E-2</v>
          </cell>
          <cell r="E592">
            <v>3.0800000000000001E-2</v>
          </cell>
          <cell r="F592">
            <v>3.4000000000000002E-2</v>
          </cell>
          <cell r="G592">
            <v>3.9E-2</v>
          </cell>
        </row>
        <row r="593">
          <cell r="A593">
            <v>37536</v>
          </cell>
          <cell r="B593">
            <v>1.73</v>
          </cell>
          <cell r="C593">
            <v>2.1800000000000002</v>
          </cell>
          <cell r="D593">
            <v>2.63E-2</v>
          </cell>
          <cell r="E593">
            <v>0.03</v>
          </cell>
          <cell r="F593">
            <v>3.32E-2</v>
          </cell>
          <cell r="G593">
            <v>3.8300000000000001E-2</v>
          </cell>
        </row>
        <row r="594">
          <cell r="A594">
            <v>37537</v>
          </cell>
          <cell r="B594">
            <v>1.76</v>
          </cell>
          <cell r="C594">
            <v>2.19</v>
          </cell>
          <cell r="D594">
            <v>2.63E-2</v>
          </cell>
          <cell r="E594">
            <v>2.9900000000000003E-2</v>
          </cell>
          <cell r="F594">
            <v>3.2899999999999999E-2</v>
          </cell>
          <cell r="G594">
            <v>3.7999999999999999E-2</v>
          </cell>
        </row>
        <row r="595">
          <cell r="A595">
            <v>37538</v>
          </cell>
          <cell r="B595">
            <v>1.75</v>
          </cell>
          <cell r="C595">
            <v>2.19</v>
          </cell>
          <cell r="D595">
            <v>2.63E-2</v>
          </cell>
          <cell r="E595">
            <v>0.03</v>
          </cell>
          <cell r="F595">
            <v>3.3099999999999997E-2</v>
          </cell>
          <cell r="G595">
            <v>3.8100000000000002E-2</v>
          </cell>
        </row>
        <row r="596">
          <cell r="A596">
            <v>37539</v>
          </cell>
          <cell r="B596">
            <v>1.75</v>
          </cell>
          <cell r="C596">
            <v>2.17</v>
          </cell>
          <cell r="D596">
            <v>2.63E-2</v>
          </cell>
          <cell r="E596">
            <v>0.03</v>
          </cell>
          <cell r="F596">
            <v>3.32E-2</v>
          </cell>
          <cell r="G596">
            <v>3.8300000000000001E-2</v>
          </cell>
        </row>
        <row r="597">
          <cell r="A597">
            <v>37540</v>
          </cell>
          <cell r="B597">
            <v>1.8</v>
          </cell>
          <cell r="C597">
            <v>2.2200000000000002</v>
          </cell>
          <cell r="D597">
            <v>2.6600000000000002E-2</v>
          </cell>
          <cell r="E597">
            <v>3.04E-2</v>
          </cell>
          <cell r="F597">
            <v>3.3599999999999998E-2</v>
          </cell>
          <cell r="G597">
            <v>3.8900000000000004E-2</v>
          </cell>
        </row>
        <row r="598">
          <cell r="A598">
            <v>37543</v>
          </cell>
          <cell r="B598">
            <v>0</v>
          </cell>
          <cell r="C598">
            <v>0</v>
          </cell>
          <cell r="D598">
            <v>0</v>
          </cell>
          <cell r="E598">
            <v>0</v>
          </cell>
          <cell r="F598">
            <v>0</v>
          </cell>
          <cell r="G598">
            <v>0</v>
          </cell>
        </row>
        <row r="599">
          <cell r="A599">
            <v>37544</v>
          </cell>
          <cell r="B599">
            <v>1.92</v>
          </cell>
          <cell r="C599">
            <v>2.38</v>
          </cell>
          <cell r="D599">
            <v>2.8300000000000002E-2</v>
          </cell>
          <cell r="E599">
            <v>3.2199999999999999E-2</v>
          </cell>
          <cell r="F599">
            <v>3.5499999999999997E-2</v>
          </cell>
          <cell r="G599">
            <v>4.0800000000000003E-2</v>
          </cell>
        </row>
        <row r="600">
          <cell r="A600">
            <v>37545</v>
          </cell>
          <cell r="B600">
            <v>1.94</v>
          </cell>
          <cell r="C600">
            <v>2.44</v>
          </cell>
          <cell r="D600">
            <v>2.92E-2</v>
          </cell>
          <cell r="E600">
            <v>3.32E-2</v>
          </cell>
          <cell r="F600">
            <v>3.6699999999999997E-2</v>
          </cell>
          <cell r="G600">
            <v>4.1799999999999997E-2</v>
          </cell>
        </row>
        <row r="601">
          <cell r="A601">
            <v>37546</v>
          </cell>
          <cell r="B601">
            <v>1.98</v>
          </cell>
          <cell r="C601">
            <v>2.52</v>
          </cell>
          <cell r="D601">
            <v>3.0200000000000001E-2</v>
          </cell>
          <cell r="E601">
            <v>3.4200000000000001E-2</v>
          </cell>
          <cell r="F601">
            <v>3.7699999999999997E-2</v>
          </cell>
          <cell r="G601">
            <v>4.2800000000000005E-2</v>
          </cell>
        </row>
        <row r="602">
          <cell r="A602">
            <v>37547</v>
          </cell>
          <cell r="B602">
            <v>1.99</v>
          </cell>
          <cell r="C602">
            <v>2.58</v>
          </cell>
          <cell r="D602">
            <v>3.1E-2</v>
          </cell>
          <cell r="E602">
            <v>3.5200000000000002E-2</v>
          </cell>
          <cell r="F602">
            <v>3.8699999999999998E-2</v>
          </cell>
          <cell r="G602">
            <v>4.3899999999999995E-2</v>
          </cell>
        </row>
        <row r="603">
          <cell r="A603">
            <v>37550</v>
          </cell>
          <cell r="B603">
            <v>1.98</v>
          </cell>
          <cell r="C603">
            <v>2.56</v>
          </cell>
          <cell r="D603">
            <v>3.0600000000000002E-2</v>
          </cell>
          <cell r="E603">
            <v>3.4700000000000002E-2</v>
          </cell>
          <cell r="F603">
            <v>3.7999999999999999E-2</v>
          </cell>
          <cell r="G603">
            <v>4.3200000000000002E-2</v>
          </cell>
        </row>
        <row r="604">
          <cell r="A604">
            <v>37551</v>
          </cell>
          <cell r="B604">
            <v>2.02</v>
          </cell>
          <cell r="C604">
            <v>2.63</v>
          </cell>
          <cell r="D604">
            <v>3.15E-2</v>
          </cell>
          <cell r="E604">
            <v>3.5400000000000001E-2</v>
          </cell>
          <cell r="F604">
            <v>3.8800000000000001E-2</v>
          </cell>
          <cell r="G604">
            <v>4.3899999999999995E-2</v>
          </cell>
        </row>
        <row r="605">
          <cell r="A605">
            <v>37552</v>
          </cell>
          <cell r="B605">
            <v>1.96</v>
          </cell>
          <cell r="C605">
            <v>2.56</v>
          </cell>
          <cell r="D605">
            <v>3.0800000000000001E-2</v>
          </cell>
          <cell r="E605">
            <v>3.49E-2</v>
          </cell>
          <cell r="F605">
            <v>3.8199999999999998E-2</v>
          </cell>
          <cell r="G605">
            <v>4.3400000000000001E-2</v>
          </cell>
        </row>
        <row r="606">
          <cell r="A606">
            <v>37553</v>
          </cell>
          <cell r="B606">
            <v>1.95</v>
          </cell>
          <cell r="C606">
            <v>2.54</v>
          </cell>
          <cell r="D606">
            <v>3.0800000000000001E-2</v>
          </cell>
          <cell r="E606">
            <v>3.5000000000000003E-2</v>
          </cell>
          <cell r="F606">
            <v>3.8399999999999997E-2</v>
          </cell>
          <cell r="G606">
            <v>4.3499999999999997E-2</v>
          </cell>
        </row>
        <row r="607">
          <cell r="A607">
            <v>37554</v>
          </cell>
          <cell r="B607">
            <v>1.88</v>
          </cell>
          <cell r="C607">
            <v>2.42</v>
          </cell>
          <cell r="D607">
            <v>2.9500000000000002E-2</v>
          </cell>
          <cell r="E607">
            <v>3.3500000000000002E-2</v>
          </cell>
          <cell r="F607">
            <v>3.6799999999999999E-2</v>
          </cell>
          <cell r="G607">
            <v>4.2000000000000003E-2</v>
          </cell>
        </row>
        <row r="608">
          <cell r="A608">
            <v>37557</v>
          </cell>
          <cell r="B608">
            <v>1.74</v>
          </cell>
          <cell r="C608">
            <v>2.2799999999999998</v>
          </cell>
          <cell r="D608">
            <v>2.81E-2</v>
          </cell>
          <cell r="E608">
            <v>3.2199999999999999E-2</v>
          </cell>
          <cell r="F608">
            <v>3.5699999999999996E-2</v>
          </cell>
          <cell r="G608">
            <v>4.1200000000000001E-2</v>
          </cell>
        </row>
        <row r="609">
          <cell r="A609">
            <v>37558</v>
          </cell>
          <cell r="B609">
            <v>1.65</v>
          </cell>
          <cell r="C609">
            <v>2.13</v>
          </cell>
          <cell r="D609">
            <v>2.6499999999999999E-2</v>
          </cell>
          <cell r="E609">
            <v>3.0499999999999999E-2</v>
          </cell>
          <cell r="F609">
            <v>3.3799999999999997E-2</v>
          </cell>
          <cell r="G609">
            <v>3.9300000000000002E-2</v>
          </cell>
        </row>
        <row r="610">
          <cell r="A610">
            <v>37559</v>
          </cell>
          <cell r="B610">
            <v>1.67</v>
          </cell>
          <cell r="C610">
            <v>2.19</v>
          </cell>
          <cell r="D610">
            <v>2.7099999999999999E-2</v>
          </cell>
          <cell r="E610">
            <v>3.1200000000000002E-2</v>
          </cell>
          <cell r="F610">
            <v>3.4599999999999999E-2</v>
          </cell>
          <cell r="G610">
            <v>4.0099999999999997E-2</v>
          </cell>
        </row>
        <row r="611">
          <cell r="A611">
            <v>37560</v>
          </cell>
          <cell r="B611">
            <v>1.62</v>
          </cell>
          <cell r="C611">
            <v>2.11</v>
          </cell>
          <cell r="D611">
            <v>2.6200000000000001E-2</v>
          </cell>
          <cell r="E611">
            <v>3.04E-2</v>
          </cell>
          <cell r="F611">
            <v>3.3799999999999997E-2</v>
          </cell>
          <cell r="G611">
            <v>3.9399999999999998E-2</v>
          </cell>
        </row>
        <row r="612">
          <cell r="A612">
            <v>37561</v>
          </cell>
          <cell r="B612">
            <v>1.64</v>
          </cell>
          <cell r="C612">
            <v>2.17</v>
          </cell>
          <cell r="D612">
            <v>2.69E-2</v>
          </cell>
          <cell r="E612">
            <v>3.1099999999999999E-2</v>
          </cell>
          <cell r="F612">
            <v>3.4599999999999999E-2</v>
          </cell>
          <cell r="G612">
            <v>4.0399999999999998E-2</v>
          </cell>
        </row>
        <row r="613">
          <cell r="A613">
            <v>37564</v>
          </cell>
          <cell r="B613">
            <v>1.64</v>
          </cell>
          <cell r="C613">
            <v>2.1800000000000002</v>
          </cell>
          <cell r="D613">
            <v>2.7200000000000002E-2</v>
          </cell>
          <cell r="E613">
            <v>3.15E-2</v>
          </cell>
          <cell r="F613">
            <v>3.5099999999999999E-2</v>
          </cell>
          <cell r="G613">
            <v>4.07E-2</v>
          </cell>
        </row>
        <row r="614">
          <cell r="A614">
            <v>37565</v>
          </cell>
          <cell r="B614">
            <v>1.63</v>
          </cell>
          <cell r="C614">
            <v>2.19</v>
          </cell>
          <cell r="D614">
            <v>2.7300000000000001E-2</v>
          </cell>
          <cell r="E614">
            <v>3.1699999999999999E-2</v>
          </cell>
          <cell r="F614">
            <v>3.5299999999999998E-2</v>
          </cell>
          <cell r="G614">
            <v>4.0800000000000003E-2</v>
          </cell>
        </row>
        <row r="615">
          <cell r="A615">
            <v>37566</v>
          </cell>
          <cell r="B615">
            <v>1.63</v>
          </cell>
          <cell r="C615">
            <v>2.2000000000000002</v>
          </cell>
          <cell r="D615">
            <v>2.7400000000000001E-2</v>
          </cell>
          <cell r="E615">
            <v>3.1699999999999999E-2</v>
          </cell>
          <cell r="F615">
            <v>3.5400000000000001E-2</v>
          </cell>
          <cell r="G615">
            <v>4.0800000000000003E-2</v>
          </cell>
        </row>
        <row r="616">
          <cell r="A616">
            <v>37567</v>
          </cell>
          <cell r="B616">
            <v>1.56</v>
          </cell>
          <cell r="C616">
            <v>2.1800000000000002</v>
          </cell>
          <cell r="D616">
            <v>2.69E-2</v>
          </cell>
          <cell r="E616">
            <v>3.0699999999999998E-2</v>
          </cell>
          <cell r="F616">
            <v>3.3799999999999997E-2</v>
          </cell>
          <cell r="G616">
            <v>3.9E-2</v>
          </cell>
        </row>
        <row r="617">
          <cell r="A617">
            <v>37568</v>
          </cell>
          <cell r="B617">
            <v>1.56</v>
          </cell>
          <cell r="C617">
            <v>2.16</v>
          </cell>
          <cell r="D617">
            <v>2.6600000000000002E-2</v>
          </cell>
          <cell r="E617">
            <v>3.0200000000000001E-2</v>
          </cell>
          <cell r="F617">
            <v>3.3300000000000003E-2</v>
          </cell>
          <cell r="G617">
            <v>3.8199999999999998E-2</v>
          </cell>
        </row>
        <row r="618">
          <cell r="A618">
            <v>37571</v>
          </cell>
          <cell r="B618">
            <v>0</v>
          </cell>
          <cell r="C618">
            <v>0</v>
          </cell>
          <cell r="D618">
            <v>0</v>
          </cell>
          <cell r="E618">
            <v>0</v>
          </cell>
          <cell r="F618">
            <v>0</v>
          </cell>
          <cell r="G618">
            <v>0</v>
          </cell>
        </row>
        <row r="619">
          <cell r="A619">
            <v>37572</v>
          </cell>
          <cell r="B619">
            <v>1.54</v>
          </cell>
          <cell r="C619">
            <v>2.12</v>
          </cell>
          <cell r="D619">
            <v>2.6200000000000001E-2</v>
          </cell>
          <cell r="E619">
            <v>0.03</v>
          </cell>
          <cell r="F619">
            <v>3.3000000000000002E-2</v>
          </cell>
          <cell r="G619">
            <v>3.8100000000000002E-2</v>
          </cell>
        </row>
        <row r="620">
          <cell r="A620">
            <v>37573</v>
          </cell>
          <cell r="B620">
            <v>1.55</v>
          </cell>
          <cell r="C620">
            <v>2.1</v>
          </cell>
          <cell r="D620">
            <v>2.6099999999999998E-2</v>
          </cell>
          <cell r="E620">
            <v>0.03</v>
          </cell>
          <cell r="F620">
            <v>3.32E-2</v>
          </cell>
          <cell r="G620">
            <v>3.8399999999999997E-2</v>
          </cell>
        </row>
        <row r="621">
          <cell r="A621">
            <v>37574</v>
          </cell>
          <cell r="B621">
            <v>1.6</v>
          </cell>
          <cell r="C621">
            <v>2.19</v>
          </cell>
          <cell r="D621">
            <v>2.7000000000000003E-2</v>
          </cell>
          <cell r="E621">
            <v>3.1E-2</v>
          </cell>
          <cell r="F621">
            <v>3.4200000000000001E-2</v>
          </cell>
          <cell r="G621">
            <v>3.95E-2</v>
          </cell>
        </row>
        <row r="622">
          <cell r="A622">
            <v>37575</v>
          </cell>
          <cell r="B622">
            <v>1.65</v>
          </cell>
          <cell r="C622">
            <v>2.2799999999999998</v>
          </cell>
          <cell r="D622">
            <v>2.8199999999999999E-2</v>
          </cell>
          <cell r="E622">
            <v>3.2199999999999999E-2</v>
          </cell>
          <cell r="F622">
            <v>3.5499999999999997E-2</v>
          </cell>
          <cell r="G622">
            <v>4.07E-2</v>
          </cell>
        </row>
        <row r="623">
          <cell r="A623">
            <v>37578</v>
          </cell>
          <cell r="B623">
            <v>1.65</v>
          </cell>
          <cell r="C623">
            <v>2.2799999999999998</v>
          </cell>
          <cell r="D623">
            <v>2.81E-2</v>
          </cell>
          <cell r="E623">
            <v>3.2000000000000001E-2</v>
          </cell>
          <cell r="F623">
            <v>3.5299999999999998E-2</v>
          </cell>
          <cell r="G623">
            <v>4.0399999999999998E-2</v>
          </cell>
        </row>
        <row r="624">
          <cell r="A624">
            <v>37579</v>
          </cell>
          <cell r="B624">
            <v>1.62</v>
          </cell>
          <cell r="C624">
            <v>2.2200000000000002</v>
          </cell>
          <cell r="D624">
            <v>2.7300000000000001E-2</v>
          </cell>
          <cell r="E624">
            <v>3.1099999999999999E-2</v>
          </cell>
          <cell r="F624">
            <v>3.4300000000000004E-2</v>
          </cell>
          <cell r="G624">
            <v>3.9300000000000002E-2</v>
          </cell>
        </row>
        <row r="625">
          <cell r="A625">
            <v>37580</v>
          </cell>
          <cell r="B625">
            <v>1.62</v>
          </cell>
          <cell r="C625">
            <v>2.23</v>
          </cell>
          <cell r="D625">
            <v>2.7400000000000001E-2</v>
          </cell>
          <cell r="E625">
            <v>3.1300000000000001E-2</v>
          </cell>
          <cell r="F625">
            <v>3.4500000000000003E-2</v>
          </cell>
          <cell r="G625">
            <v>3.95E-2</v>
          </cell>
        </row>
        <row r="626">
          <cell r="A626">
            <v>37581</v>
          </cell>
          <cell r="B626">
            <v>1.72</v>
          </cell>
          <cell r="C626">
            <v>2.41</v>
          </cell>
          <cell r="D626">
            <v>2.9500000000000002E-2</v>
          </cell>
          <cell r="E626">
            <v>3.3599999999999998E-2</v>
          </cell>
          <cell r="F626">
            <v>3.7000000000000005E-2</v>
          </cell>
          <cell r="G626">
            <v>4.1799999999999997E-2</v>
          </cell>
        </row>
        <row r="627">
          <cell r="A627">
            <v>37582</v>
          </cell>
          <cell r="B627">
            <v>1.72</v>
          </cell>
          <cell r="C627">
            <v>2.4300000000000002</v>
          </cell>
          <cell r="D627">
            <v>2.98E-2</v>
          </cell>
          <cell r="E627">
            <v>3.3700000000000001E-2</v>
          </cell>
          <cell r="F627">
            <v>3.6900000000000002E-2</v>
          </cell>
          <cell r="G627">
            <v>4.1799999999999997E-2</v>
          </cell>
        </row>
        <row r="628">
          <cell r="A628">
            <v>37585</v>
          </cell>
          <cell r="B628">
            <v>1.72</v>
          </cell>
          <cell r="C628">
            <v>2.4300000000000002</v>
          </cell>
          <cell r="D628">
            <v>2.98E-2</v>
          </cell>
          <cell r="E628">
            <v>3.3700000000000001E-2</v>
          </cell>
          <cell r="F628">
            <v>3.6900000000000002E-2</v>
          </cell>
          <cell r="G628">
            <v>4.1799999999999997E-2</v>
          </cell>
        </row>
        <row r="629">
          <cell r="A629">
            <v>37586</v>
          </cell>
          <cell r="B629">
            <v>1.65</v>
          </cell>
          <cell r="C629">
            <v>2.34</v>
          </cell>
          <cell r="D629">
            <v>2.8999999999999998E-2</v>
          </cell>
          <cell r="E629">
            <v>3.3000000000000002E-2</v>
          </cell>
          <cell r="F629">
            <v>3.61E-2</v>
          </cell>
          <cell r="G629">
            <v>4.0899999999999999E-2</v>
          </cell>
        </row>
        <row r="630">
          <cell r="A630">
            <v>37587</v>
          </cell>
          <cell r="B630">
            <v>1.73</v>
          </cell>
          <cell r="C630">
            <v>2.4500000000000002</v>
          </cell>
          <cell r="D630">
            <v>3.0200000000000001E-2</v>
          </cell>
          <cell r="E630">
            <v>3.4300000000000004E-2</v>
          </cell>
          <cell r="F630">
            <v>3.7499999999999999E-2</v>
          </cell>
          <cell r="G630">
            <v>4.2300000000000004E-2</v>
          </cell>
        </row>
        <row r="631">
          <cell r="A631">
            <v>37588</v>
          </cell>
          <cell r="B631">
            <v>0</v>
          </cell>
          <cell r="C631">
            <v>0</v>
          </cell>
          <cell r="D631">
            <v>0</v>
          </cell>
          <cell r="E631">
            <v>0</v>
          </cell>
          <cell r="F631">
            <v>0</v>
          </cell>
          <cell r="G631">
            <v>0</v>
          </cell>
        </row>
        <row r="632">
          <cell r="A632">
            <v>37589</v>
          </cell>
          <cell r="B632">
            <v>1.7</v>
          </cell>
          <cell r="C632">
            <v>2.44</v>
          </cell>
          <cell r="D632">
            <v>3.0200000000000001E-2</v>
          </cell>
          <cell r="E632">
            <v>3.4300000000000004E-2</v>
          </cell>
          <cell r="F632">
            <v>3.7499999999999999E-2</v>
          </cell>
          <cell r="G632">
            <v>4.24E-2</v>
          </cell>
        </row>
        <row r="633">
          <cell r="A633">
            <v>37592</v>
          </cell>
          <cell r="B633">
            <v>1.7</v>
          </cell>
          <cell r="C633">
            <v>2.4300000000000002</v>
          </cell>
          <cell r="D633">
            <v>3.0299999999999997E-2</v>
          </cell>
          <cell r="E633">
            <v>3.4300000000000004E-2</v>
          </cell>
          <cell r="F633">
            <v>3.7499999999999999E-2</v>
          </cell>
          <cell r="G633">
            <v>4.24E-2</v>
          </cell>
        </row>
        <row r="634">
          <cell r="A634">
            <v>37593</v>
          </cell>
          <cell r="B634">
            <v>1.7</v>
          </cell>
          <cell r="C634">
            <v>2.4300000000000002</v>
          </cell>
          <cell r="D634">
            <v>3.0200000000000001E-2</v>
          </cell>
          <cell r="E634">
            <v>3.4200000000000001E-2</v>
          </cell>
          <cell r="F634">
            <v>3.7400000000000003E-2</v>
          </cell>
          <cell r="G634">
            <v>4.2199999999999994E-2</v>
          </cell>
        </row>
        <row r="635">
          <cell r="A635">
            <v>37594</v>
          </cell>
          <cell r="B635">
            <v>1.68</v>
          </cell>
          <cell r="C635">
            <v>2.39</v>
          </cell>
          <cell r="D635">
            <v>2.9700000000000001E-2</v>
          </cell>
          <cell r="E635">
            <v>3.3700000000000001E-2</v>
          </cell>
          <cell r="F635">
            <v>3.6900000000000002E-2</v>
          </cell>
          <cell r="G635">
            <v>4.1799999999999997E-2</v>
          </cell>
        </row>
        <row r="636">
          <cell r="A636">
            <v>37595</v>
          </cell>
          <cell r="B636">
            <v>1.67</v>
          </cell>
          <cell r="C636">
            <v>2.34</v>
          </cell>
          <cell r="D636">
            <v>2.9100000000000001E-2</v>
          </cell>
          <cell r="E636">
            <v>3.3300000000000003E-2</v>
          </cell>
          <cell r="F636">
            <v>3.6400000000000002E-2</v>
          </cell>
          <cell r="G636">
            <v>4.1399999999999999E-2</v>
          </cell>
        </row>
        <row r="637">
          <cell r="A637">
            <v>37596</v>
          </cell>
          <cell r="B637">
            <v>1.62</v>
          </cell>
          <cell r="C637">
            <v>2.27</v>
          </cell>
          <cell r="D637">
            <v>2.8399999999999998E-2</v>
          </cell>
          <cell r="E637">
            <v>3.2500000000000001E-2</v>
          </cell>
          <cell r="F637">
            <v>3.5799999999999998E-2</v>
          </cell>
          <cell r="G637">
            <v>4.0800000000000003E-2</v>
          </cell>
        </row>
        <row r="638">
          <cell r="A638">
            <v>37599</v>
          </cell>
          <cell r="B638">
            <v>1.6</v>
          </cell>
          <cell r="C638">
            <v>2.2200000000000002</v>
          </cell>
          <cell r="D638">
            <v>2.7799999999999998E-2</v>
          </cell>
          <cell r="E638">
            <v>3.1899999999999998E-2</v>
          </cell>
          <cell r="F638">
            <v>3.5200000000000002E-2</v>
          </cell>
          <cell r="G638">
            <v>4.0300000000000002E-2</v>
          </cell>
        </row>
        <row r="639">
          <cell r="A639">
            <v>37600</v>
          </cell>
          <cell r="B639">
            <v>1.6</v>
          </cell>
          <cell r="C639">
            <v>2.2200000000000002</v>
          </cell>
          <cell r="D639">
            <v>2.7699999999999999E-2</v>
          </cell>
          <cell r="E639">
            <v>3.1699999999999999E-2</v>
          </cell>
          <cell r="F639">
            <v>3.49E-2</v>
          </cell>
          <cell r="G639">
            <v>4.0099999999999997E-2</v>
          </cell>
        </row>
        <row r="640">
          <cell r="A640">
            <v>37601</v>
          </cell>
          <cell r="B640">
            <v>1.59</v>
          </cell>
          <cell r="C640">
            <v>2.21</v>
          </cell>
          <cell r="D640">
            <v>2.75E-2</v>
          </cell>
          <cell r="E640">
            <v>3.15E-2</v>
          </cell>
          <cell r="F640">
            <v>3.4599999999999999E-2</v>
          </cell>
          <cell r="G640">
            <v>3.9800000000000002E-2</v>
          </cell>
        </row>
        <row r="641">
          <cell r="A641">
            <v>37602</v>
          </cell>
          <cell r="B641">
            <v>1.59</v>
          </cell>
          <cell r="C641">
            <v>2.2000000000000002</v>
          </cell>
          <cell r="D641">
            <v>2.75E-2</v>
          </cell>
          <cell r="E641">
            <v>3.1600000000000003E-2</v>
          </cell>
          <cell r="F641">
            <v>3.4799999999999998E-2</v>
          </cell>
          <cell r="G641">
            <v>0.04</v>
          </cell>
        </row>
        <row r="642">
          <cell r="A642">
            <v>37603</v>
          </cell>
          <cell r="B642">
            <v>1.57</v>
          </cell>
          <cell r="C642">
            <v>2.1800000000000002</v>
          </cell>
          <cell r="D642">
            <v>2.7300000000000001E-2</v>
          </cell>
          <cell r="E642">
            <v>3.15E-2</v>
          </cell>
          <cell r="F642">
            <v>3.4799999999999998E-2</v>
          </cell>
          <cell r="G642">
            <v>0.04</v>
          </cell>
        </row>
        <row r="643">
          <cell r="A643">
            <v>37606</v>
          </cell>
          <cell r="B643">
            <v>1.59</v>
          </cell>
          <cell r="C643">
            <v>2.2200000000000002</v>
          </cell>
          <cell r="D643">
            <v>2.7699999999999999E-2</v>
          </cell>
          <cell r="E643">
            <v>3.1800000000000002E-2</v>
          </cell>
          <cell r="F643">
            <v>3.5200000000000002E-2</v>
          </cell>
          <cell r="G643">
            <v>4.0399999999999998E-2</v>
          </cell>
        </row>
        <row r="644">
          <cell r="A644">
            <v>37607</v>
          </cell>
          <cell r="B644">
            <v>1.58</v>
          </cell>
          <cell r="C644">
            <v>2.2200000000000002</v>
          </cell>
          <cell r="D644">
            <v>2.7799999999999998E-2</v>
          </cell>
          <cell r="E644">
            <v>3.2000000000000001E-2</v>
          </cell>
          <cell r="F644">
            <v>3.5400000000000001E-2</v>
          </cell>
          <cell r="G644">
            <v>4.07E-2</v>
          </cell>
        </row>
        <row r="645">
          <cell r="A645">
            <v>37608</v>
          </cell>
          <cell r="B645">
            <v>1.53</v>
          </cell>
          <cell r="C645">
            <v>2.12</v>
          </cell>
          <cell r="D645">
            <v>2.69E-2</v>
          </cell>
          <cell r="E645">
            <v>3.1099999999999999E-2</v>
          </cell>
          <cell r="F645">
            <v>3.4500000000000003E-2</v>
          </cell>
          <cell r="G645">
            <v>3.9900000000000005E-2</v>
          </cell>
        </row>
        <row r="646">
          <cell r="A646">
            <v>37609</v>
          </cell>
          <cell r="B646">
            <v>1.52</v>
          </cell>
          <cell r="C646">
            <v>2.11</v>
          </cell>
          <cell r="D646">
            <v>2.6600000000000002E-2</v>
          </cell>
          <cell r="E646">
            <v>3.0699999999999998E-2</v>
          </cell>
          <cell r="F646">
            <v>3.4000000000000002E-2</v>
          </cell>
          <cell r="G646">
            <v>3.9300000000000002E-2</v>
          </cell>
        </row>
        <row r="647">
          <cell r="A647">
            <v>37610</v>
          </cell>
          <cell r="B647">
            <v>1.53</v>
          </cell>
          <cell r="C647">
            <v>2.11</v>
          </cell>
          <cell r="D647">
            <v>2.6600000000000002E-2</v>
          </cell>
          <cell r="E647">
            <v>3.0699999999999998E-2</v>
          </cell>
          <cell r="F647">
            <v>3.4000000000000002E-2</v>
          </cell>
          <cell r="G647">
            <v>3.9199999999999999E-2</v>
          </cell>
        </row>
        <row r="648">
          <cell r="A648">
            <v>37613</v>
          </cell>
          <cell r="B648">
            <v>1.55</v>
          </cell>
          <cell r="C648">
            <v>2.13</v>
          </cell>
          <cell r="D648">
            <v>2.6800000000000001E-2</v>
          </cell>
          <cell r="E648">
            <v>3.0800000000000001E-2</v>
          </cell>
          <cell r="F648">
            <v>3.4099999999999998E-2</v>
          </cell>
          <cell r="G648">
            <v>3.9399999999999998E-2</v>
          </cell>
        </row>
        <row r="649">
          <cell r="A649">
            <v>37614</v>
          </cell>
          <cell r="B649">
            <v>1.49</v>
          </cell>
          <cell r="C649">
            <v>2.0299999999999998</v>
          </cell>
          <cell r="D649">
            <v>2.5699999999999997E-2</v>
          </cell>
          <cell r="E649">
            <v>2.9900000000000003E-2</v>
          </cell>
          <cell r="F649">
            <v>3.3300000000000003E-2</v>
          </cell>
          <cell r="G649">
            <v>3.85E-2</v>
          </cell>
        </row>
        <row r="650">
          <cell r="A650">
            <v>37615</v>
          </cell>
          <cell r="B650">
            <v>0</v>
          </cell>
          <cell r="C650">
            <v>0</v>
          </cell>
          <cell r="D650">
            <v>0</v>
          </cell>
          <cell r="E650">
            <v>0</v>
          </cell>
          <cell r="F650">
            <v>0</v>
          </cell>
          <cell r="G650">
            <v>0</v>
          </cell>
        </row>
        <row r="651">
          <cell r="A651">
            <v>37616</v>
          </cell>
          <cell r="B651">
            <v>1.5</v>
          </cell>
          <cell r="C651">
            <v>2.0299999999999998</v>
          </cell>
          <cell r="D651">
            <v>2.58E-2</v>
          </cell>
          <cell r="E651">
            <v>0.03</v>
          </cell>
          <cell r="F651">
            <v>3.3500000000000002E-2</v>
          </cell>
          <cell r="G651">
            <v>3.8800000000000001E-2</v>
          </cell>
        </row>
        <row r="652">
          <cell r="A652">
            <v>37617</v>
          </cell>
          <cell r="B652">
            <v>1.45</v>
          </cell>
          <cell r="C652">
            <v>1.96</v>
          </cell>
          <cell r="D652">
            <v>2.5000000000000001E-2</v>
          </cell>
          <cell r="E652">
            <v>2.92E-2</v>
          </cell>
          <cell r="F652">
            <v>3.27E-2</v>
          </cell>
          <cell r="G652">
            <v>3.7999999999999999E-2</v>
          </cell>
        </row>
        <row r="653">
          <cell r="A653">
            <v>37620</v>
          </cell>
          <cell r="B653">
            <v>1.45</v>
          </cell>
          <cell r="C653">
            <v>1.91</v>
          </cell>
          <cell r="D653">
            <v>2.4399999999999998E-2</v>
          </cell>
          <cell r="E653">
            <v>2.8500000000000001E-2</v>
          </cell>
          <cell r="F653">
            <v>3.1899999999999998E-2</v>
          </cell>
          <cell r="G653">
            <v>3.73E-2</v>
          </cell>
        </row>
        <row r="654">
          <cell r="A654">
            <v>37621</v>
          </cell>
          <cell r="B654">
            <v>1.42</v>
          </cell>
          <cell r="C654">
            <v>1.88</v>
          </cell>
          <cell r="D654">
            <v>2.3900000000000001E-2</v>
          </cell>
          <cell r="E654">
            <v>2.81E-2</v>
          </cell>
          <cell r="F654">
            <v>3.1400000000000004E-2</v>
          </cell>
          <cell r="G654">
            <v>3.6799999999999999E-2</v>
          </cell>
        </row>
        <row r="655">
          <cell r="A655">
            <v>37622</v>
          </cell>
          <cell r="B655">
            <v>0</v>
          </cell>
          <cell r="C655">
            <v>0</v>
          </cell>
          <cell r="D655">
            <v>0</v>
          </cell>
          <cell r="E655">
            <v>0</v>
          </cell>
          <cell r="F655">
            <v>0</v>
          </cell>
          <cell r="G655">
            <v>0</v>
          </cell>
        </row>
        <row r="656">
          <cell r="A656">
            <v>37623</v>
          </cell>
          <cell r="B656">
            <v>1.54</v>
          </cell>
          <cell r="C656">
            <v>2.1</v>
          </cell>
          <cell r="D656">
            <v>2.64E-2</v>
          </cell>
          <cell r="E656">
            <v>3.0699999999999998E-2</v>
          </cell>
          <cell r="F656">
            <v>3.4300000000000004E-2</v>
          </cell>
          <cell r="G656">
            <v>3.9599999999999996E-2</v>
          </cell>
        </row>
        <row r="657">
          <cell r="A657">
            <v>37624</v>
          </cell>
          <cell r="B657">
            <v>1.54</v>
          </cell>
          <cell r="C657">
            <v>2.11</v>
          </cell>
          <cell r="D657">
            <v>2.6499999999999999E-2</v>
          </cell>
          <cell r="E657">
            <v>3.0899999999999997E-2</v>
          </cell>
          <cell r="F657">
            <v>3.4500000000000003E-2</v>
          </cell>
          <cell r="G657">
            <v>3.9900000000000005E-2</v>
          </cell>
        </row>
        <row r="658">
          <cell r="A658">
            <v>37627</v>
          </cell>
          <cell r="B658">
            <v>1.56</v>
          </cell>
          <cell r="C658">
            <v>2.15</v>
          </cell>
          <cell r="D658">
            <v>2.69E-2</v>
          </cell>
          <cell r="E658">
            <v>3.1300000000000001E-2</v>
          </cell>
          <cell r="F658">
            <v>3.49E-2</v>
          </cell>
          <cell r="G658">
            <v>4.0199999999999993E-2</v>
          </cell>
        </row>
        <row r="659">
          <cell r="A659">
            <v>37628</v>
          </cell>
          <cell r="B659">
            <v>1.52</v>
          </cell>
          <cell r="C659">
            <v>2.08</v>
          </cell>
          <cell r="D659">
            <v>2.63E-2</v>
          </cell>
          <cell r="E659">
            <v>3.0699999999999998E-2</v>
          </cell>
          <cell r="F659">
            <v>3.44E-2</v>
          </cell>
          <cell r="G659">
            <v>3.9599999999999996E-2</v>
          </cell>
        </row>
        <row r="660">
          <cell r="A660">
            <v>37629</v>
          </cell>
          <cell r="B660">
            <v>1.5</v>
          </cell>
          <cell r="C660">
            <v>2.02</v>
          </cell>
          <cell r="D660">
            <v>2.5699999999999997E-2</v>
          </cell>
          <cell r="E660">
            <v>3.0099999999999998E-2</v>
          </cell>
          <cell r="F660">
            <v>3.3700000000000001E-2</v>
          </cell>
          <cell r="G660">
            <v>3.9E-2</v>
          </cell>
        </row>
        <row r="661">
          <cell r="A661">
            <v>37630</v>
          </cell>
          <cell r="B661">
            <v>1.54</v>
          </cell>
          <cell r="C661">
            <v>2.12</v>
          </cell>
          <cell r="D661">
            <v>2.7099999999999999E-2</v>
          </cell>
          <cell r="E661">
            <v>3.1899999999999998E-2</v>
          </cell>
          <cell r="F661">
            <v>3.5699999999999996E-2</v>
          </cell>
          <cell r="G661">
            <v>4.0899999999999999E-2</v>
          </cell>
        </row>
        <row r="662">
          <cell r="A662">
            <v>37631</v>
          </cell>
          <cell r="B662">
            <v>1.53</v>
          </cell>
          <cell r="C662">
            <v>2.15</v>
          </cell>
          <cell r="D662">
            <v>2.76E-2</v>
          </cell>
          <cell r="E662">
            <v>3.2400000000000005E-2</v>
          </cell>
          <cell r="F662">
            <v>3.6299999999999999E-2</v>
          </cell>
          <cell r="G662">
            <v>4.1500000000000002E-2</v>
          </cell>
        </row>
      </sheetData>
      <sheetData sheetId="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FF66"/>
  <sheetViews>
    <sheetView tabSelected="1" zoomScale="125" zoomScaleNormal="125" zoomScalePageLayoutView="125" workbookViewId="0">
      <pane xSplit="2" ySplit="4" topLeftCell="D5" activePane="bottomRight" state="frozen"/>
      <selection activeCell="K141" sqref="K141"/>
      <selection pane="topRight" activeCell="K141" sqref="K141"/>
      <selection pane="bottomLeft" activeCell="K141" sqref="K141"/>
      <selection pane="bottomRight" activeCell="EA60" sqref="EA60"/>
    </sheetView>
  </sheetViews>
  <sheetFormatPr baseColWidth="10" defaultRowHeight="12" x14ac:dyDescent="0"/>
  <cols>
    <col min="1" max="1" width="12.33203125" customWidth="1"/>
    <col min="2" max="2" width="19.83203125" customWidth="1"/>
    <col min="3" max="3" width="13.83203125" customWidth="1"/>
    <col min="4" max="136" width="11" customWidth="1"/>
    <col min="137" max="137" width="12.33203125" customWidth="1"/>
    <col min="138" max="138" width="8" customWidth="1"/>
    <col min="139" max="139" width="21.83203125" style="138" customWidth="1"/>
  </cols>
  <sheetData>
    <row r="1" spans="1:140" ht="24" customHeight="1">
      <c r="A1" s="103" t="s">
        <v>92</v>
      </c>
    </row>
    <row r="2" spans="1:140" ht="17">
      <c r="A2" s="103" t="s">
        <v>113</v>
      </c>
    </row>
    <row r="4" spans="1:140" s="105" customFormat="1" ht="14" thickBot="1">
      <c r="B4" s="166" t="s">
        <v>31</v>
      </c>
      <c r="C4" s="167"/>
      <c r="D4" s="104">
        <v>1</v>
      </c>
      <c r="E4" s="104">
        <v>2</v>
      </c>
      <c r="F4" s="104">
        <v>3</v>
      </c>
      <c r="G4" s="104">
        <v>4</v>
      </c>
      <c r="H4" s="104">
        <v>5</v>
      </c>
      <c r="I4" s="104">
        <v>6</v>
      </c>
      <c r="J4" s="104">
        <v>7</v>
      </c>
      <c r="K4" s="104">
        <v>8</v>
      </c>
      <c r="L4" s="104">
        <v>9</v>
      </c>
      <c r="M4" s="104">
        <v>10</v>
      </c>
      <c r="N4" s="104">
        <v>11</v>
      </c>
      <c r="O4" s="104">
        <v>12</v>
      </c>
      <c r="P4" s="104">
        <v>13</v>
      </c>
      <c r="Q4" s="104">
        <v>14</v>
      </c>
      <c r="R4" s="104">
        <v>15</v>
      </c>
      <c r="S4" s="104">
        <v>16</v>
      </c>
      <c r="T4" s="104">
        <v>17</v>
      </c>
      <c r="U4" s="104">
        <v>18</v>
      </c>
      <c r="V4" s="104">
        <v>19</v>
      </c>
      <c r="W4" s="104">
        <v>20</v>
      </c>
      <c r="X4" s="104">
        <v>21</v>
      </c>
      <c r="Y4" s="104">
        <v>22</v>
      </c>
      <c r="Z4" s="104">
        <v>23</v>
      </c>
      <c r="AA4" s="104">
        <v>24</v>
      </c>
      <c r="AB4" s="104">
        <v>25</v>
      </c>
      <c r="AC4" s="104">
        <v>26</v>
      </c>
      <c r="AD4" s="104">
        <v>27</v>
      </c>
      <c r="AE4" s="104">
        <v>28</v>
      </c>
      <c r="AF4" s="104">
        <v>29</v>
      </c>
      <c r="AG4" s="104">
        <v>30</v>
      </c>
      <c r="AH4" s="104">
        <v>31</v>
      </c>
      <c r="AI4" s="104">
        <v>32</v>
      </c>
      <c r="AJ4" s="104">
        <v>33</v>
      </c>
      <c r="AK4" s="104">
        <v>34</v>
      </c>
      <c r="AL4" s="104">
        <v>35</v>
      </c>
      <c r="AM4" s="104">
        <v>36</v>
      </c>
      <c r="AN4" s="104">
        <v>37</v>
      </c>
      <c r="AO4" s="104">
        <v>38</v>
      </c>
      <c r="AP4" s="104">
        <v>39</v>
      </c>
      <c r="AQ4" s="104">
        <v>40</v>
      </c>
      <c r="AR4" s="104">
        <v>41</v>
      </c>
      <c r="AS4" s="104">
        <v>42</v>
      </c>
      <c r="AT4" s="104">
        <v>43</v>
      </c>
      <c r="AU4" s="104">
        <v>44</v>
      </c>
      <c r="AV4" s="104">
        <v>45</v>
      </c>
      <c r="AW4" s="104">
        <v>46</v>
      </c>
      <c r="AX4" s="104">
        <v>47</v>
      </c>
      <c r="AY4" s="104">
        <v>48</v>
      </c>
      <c r="AZ4" s="104">
        <v>49</v>
      </c>
      <c r="BA4" s="104">
        <v>50</v>
      </c>
      <c r="BB4" s="104">
        <v>51</v>
      </c>
      <c r="BC4" s="104">
        <v>52</v>
      </c>
      <c r="BD4" s="104">
        <v>53</v>
      </c>
      <c r="BE4" s="104">
        <v>54</v>
      </c>
      <c r="BF4" s="104">
        <v>55</v>
      </c>
      <c r="BG4" s="104">
        <v>56</v>
      </c>
      <c r="BH4" s="104">
        <v>57</v>
      </c>
      <c r="BI4" s="104">
        <v>58</v>
      </c>
      <c r="BJ4" s="104">
        <v>59</v>
      </c>
      <c r="BK4" s="104">
        <v>60</v>
      </c>
      <c r="BL4" s="104">
        <v>61</v>
      </c>
      <c r="BM4" s="104">
        <v>62</v>
      </c>
      <c r="BN4" s="104">
        <v>63</v>
      </c>
      <c r="BO4" s="104">
        <v>64</v>
      </c>
      <c r="BP4" s="104">
        <v>65</v>
      </c>
      <c r="BQ4" s="104">
        <v>66</v>
      </c>
      <c r="BR4" s="104">
        <v>67</v>
      </c>
      <c r="BS4" s="104">
        <v>68</v>
      </c>
      <c r="BT4" s="104">
        <v>69</v>
      </c>
      <c r="BU4" s="104">
        <v>70</v>
      </c>
      <c r="BV4" s="104">
        <v>71</v>
      </c>
      <c r="BW4" s="104">
        <v>72</v>
      </c>
      <c r="BX4" s="104">
        <v>73</v>
      </c>
      <c r="BY4" s="104">
        <v>74</v>
      </c>
      <c r="BZ4" s="104">
        <v>75</v>
      </c>
      <c r="CA4" s="104">
        <v>76</v>
      </c>
      <c r="CB4" s="104">
        <v>77</v>
      </c>
      <c r="CC4" s="104">
        <v>78</v>
      </c>
      <c r="CD4" s="104">
        <v>79</v>
      </c>
      <c r="CE4" s="104">
        <v>80</v>
      </c>
      <c r="CF4" s="104">
        <v>81</v>
      </c>
      <c r="CG4" s="104">
        <v>82</v>
      </c>
      <c r="CH4" s="104">
        <v>83</v>
      </c>
      <c r="CI4" s="104">
        <v>84</v>
      </c>
      <c r="CJ4" s="104">
        <v>85</v>
      </c>
      <c r="CK4" s="104">
        <v>86</v>
      </c>
      <c r="CL4" s="104">
        <v>87</v>
      </c>
      <c r="CM4" s="104">
        <v>88</v>
      </c>
      <c r="CN4" s="104">
        <v>89</v>
      </c>
      <c r="CO4" s="104">
        <v>90</v>
      </c>
      <c r="CP4" s="104">
        <v>91</v>
      </c>
      <c r="CQ4" s="104">
        <v>92</v>
      </c>
      <c r="CR4" s="104">
        <v>93</v>
      </c>
      <c r="CS4" s="104">
        <v>94</v>
      </c>
      <c r="CT4" s="104">
        <v>95</v>
      </c>
      <c r="CU4" s="104">
        <v>96</v>
      </c>
      <c r="CV4" s="104">
        <v>97</v>
      </c>
      <c r="CW4" s="104">
        <v>98</v>
      </c>
      <c r="CX4" s="104">
        <v>99</v>
      </c>
      <c r="CY4" s="104">
        <v>100</v>
      </c>
      <c r="CZ4" s="104">
        <v>101</v>
      </c>
      <c r="DA4" s="104">
        <v>102</v>
      </c>
      <c r="DB4" s="104">
        <v>103</v>
      </c>
      <c r="DC4" s="104">
        <v>104</v>
      </c>
      <c r="DD4" s="104">
        <v>105</v>
      </c>
      <c r="DE4" s="104">
        <v>106</v>
      </c>
      <c r="DF4" s="104">
        <v>107</v>
      </c>
      <c r="DG4" s="104">
        <v>108</v>
      </c>
      <c r="DH4" s="104">
        <v>109</v>
      </c>
      <c r="DI4" s="104">
        <v>110</v>
      </c>
      <c r="DJ4" s="104">
        <v>111</v>
      </c>
      <c r="DK4" s="104">
        <v>112</v>
      </c>
      <c r="DL4" s="104">
        <v>113</v>
      </c>
      <c r="DM4" s="104">
        <v>114</v>
      </c>
      <c r="DN4" s="104">
        <v>115</v>
      </c>
      <c r="DO4" s="104">
        <v>116</v>
      </c>
      <c r="DP4" s="104">
        <v>117</v>
      </c>
      <c r="DQ4" s="104">
        <v>118</v>
      </c>
      <c r="DR4" s="104">
        <v>119</v>
      </c>
      <c r="DS4" s="104">
        <v>120</v>
      </c>
      <c r="DT4" s="104">
        <v>121</v>
      </c>
      <c r="DU4" s="104">
        <v>122</v>
      </c>
      <c r="DV4" s="104">
        <v>123</v>
      </c>
      <c r="DW4" s="104">
        <v>124</v>
      </c>
      <c r="DX4" s="104">
        <v>125</v>
      </c>
      <c r="DY4" s="104">
        <v>126</v>
      </c>
      <c r="DZ4" s="104">
        <v>127</v>
      </c>
      <c r="EA4" s="104">
        <v>128</v>
      </c>
      <c r="EB4" s="104">
        <v>129</v>
      </c>
      <c r="EC4" s="104">
        <v>130</v>
      </c>
      <c r="ED4" s="104">
        <v>131</v>
      </c>
      <c r="EE4" s="104">
        <v>132</v>
      </c>
      <c r="EF4" s="104">
        <v>133</v>
      </c>
      <c r="EG4" s="105" t="s">
        <v>35</v>
      </c>
      <c r="EI4" s="139"/>
    </row>
    <row r="5" spans="1:140" s="58" customFormat="1" ht="13" thickBot="1">
      <c r="B5" s="55" t="s">
        <v>22</v>
      </c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56"/>
      <c r="AN5" s="56"/>
      <c r="AO5" s="56"/>
      <c r="AP5" s="56"/>
      <c r="AQ5" s="56"/>
      <c r="AR5" s="56"/>
      <c r="AS5" s="56"/>
      <c r="AT5" s="56"/>
      <c r="AU5" s="56"/>
      <c r="AV5" s="56"/>
      <c r="AW5" s="56"/>
      <c r="AX5" s="56"/>
      <c r="AY5" s="56"/>
      <c r="AZ5" s="56"/>
      <c r="BA5" s="56"/>
      <c r="BB5" s="56"/>
      <c r="BC5" s="56"/>
      <c r="BD5" s="56"/>
      <c r="BE5" s="56"/>
      <c r="BF5" s="56"/>
      <c r="BG5" s="56"/>
      <c r="BH5" s="56"/>
      <c r="BI5" s="56"/>
      <c r="BJ5" s="56"/>
      <c r="BK5" s="56"/>
      <c r="BL5" s="56"/>
      <c r="BM5" s="56"/>
      <c r="BN5" s="56"/>
      <c r="BO5" s="56"/>
      <c r="BP5" s="56"/>
      <c r="BQ5" s="56"/>
      <c r="BR5" s="56"/>
      <c r="BS5" s="56"/>
      <c r="BT5" s="56"/>
      <c r="BU5" s="56"/>
      <c r="BV5" s="56"/>
      <c r="BW5" s="56"/>
      <c r="BX5" s="56"/>
      <c r="BY5" s="56"/>
      <c r="BZ5" s="56"/>
      <c r="CA5" s="56"/>
      <c r="CB5" s="56"/>
      <c r="CC5" s="56"/>
      <c r="CD5" s="56"/>
      <c r="CE5" s="56"/>
      <c r="CF5" s="56"/>
      <c r="CG5" s="56"/>
      <c r="CH5" s="56"/>
      <c r="CI5" s="56"/>
      <c r="CJ5" s="56"/>
      <c r="CK5" s="56"/>
      <c r="CL5" s="56"/>
      <c r="CM5" s="56"/>
      <c r="CN5" s="56"/>
      <c r="CO5" s="56"/>
      <c r="CP5" s="56"/>
      <c r="CQ5" s="56"/>
      <c r="CR5" s="56"/>
      <c r="CS5" s="56"/>
      <c r="CT5" s="56"/>
      <c r="CU5" s="56"/>
      <c r="CV5" s="56"/>
      <c r="CW5" s="56"/>
      <c r="CX5" s="56"/>
      <c r="CY5" s="56"/>
      <c r="CZ5" s="56"/>
      <c r="DA5" s="56"/>
      <c r="DB5" s="56"/>
      <c r="DC5" s="56"/>
      <c r="DD5" s="56"/>
      <c r="DE5" s="56"/>
      <c r="DF5" s="56"/>
      <c r="DG5" s="56"/>
      <c r="DH5" s="56"/>
      <c r="DI5" s="56"/>
      <c r="DJ5" s="56"/>
      <c r="DK5" s="56"/>
      <c r="DL5" s="56"/>
      <c r="DM5" s="56"/>
      <c r="DN5" s="56"/>
      <c r="DO5" s="56"/>
      <c r="DP5" s="56"/>
      <c r="DQ5" s="56"/>
      <c r="DR5" s="56"/>
      <c r="DS5" s="56"/>
      <c r="DT5" s="56"/>
      <c r="DU5" s="56"/>
      <c r="DV5" s="56"/>
      <c r="DW5" s="56"/>
      <c r="DX5" s="56"/>
      <c r="DY5" s="56"/>
      <c r="DZ5" s="56"/>
      <c r="EA5" s="56"/>
      <c r="EB5" s="56"/>
      <c r="EC5" s="56"/>
      <c r="ED5" s="56"/>
      <c r="EE5" s="56"/>
      <c r="EF5" s="56"/>
      <c r="EG5" s="57"/>
      <c r="EH5" s="57"/>
      <c r="EI5" s="140"/>
      <c r="EJ5" s="57"/>
    </row>
    <row r="6" spans="1:140">
      <c r="A6" s="168" t="s">
        <v>84</v>
      </c>
      <c r="B6" s="31" t="s">
        <v>9</v>
      </c>
      <c r="C6" s="31" t="s">
        <v>24</v>
      </c>
      <c r="D6" s="32">
        <v>1298</v>
      </c>
      <c r="E6" s="32"/>
      <c r="F6" s="32">
        <v>2803</v>
      </c>
      <c r="G6" s="32">
        <v>1388</v>
      </c>
      <c r="H6" s="32">
        <v>24765</v>
      </c>
      <c r="I6" s="32">
        <v>8180</v>
      </c>
      <c r="J6" s="32">
        <v>8538</v>
      </c>
      <c r="K6" s="32">
        <v>1492</v>
      </c>
      <c r="L6" s="32">
        <v>358</v>
      </c>
      <c r="M6" s="32">
        <v>552</v>
      </c>
      <c r="N6" s="32"/>
      <c r="O6" s="32">
        <v>3753</v>
      </c>
      <c r="P6" s="32">
        <v>99.199999999999989</v>
      </c>
      <c r="Q6" s="32">
        <v>2227</v>
      </c>
      <c r="R6" s="32">
        <v>705</v>
      </c>
      <c r="S6" s="32">
        <v>164</v>
      </c>
      <c r="T6" s="32"/>
      <c r="U6" s="32"/>
      <c r="V6" s="32">
        <v>4259</v>
      </c>
      <c r="W6" s="32">
        <v>262</v>
      </c>
      <c r="X6" s="32"/>
      <c r="Y6" s="32"/>
      <c r="Z6" s="32"/>
      <c r="AA6" s="32"/>
      <c r="AB6" s="32"/>
      <c r="AC6" s="32"/>
      <c r="AD6" s="32">
        <v>26334</v>
      </c>
      <c r="AE6" s="32">
        <v>9440</v>
      </c>
      <c r="AF6" s="32">
        <v>3066</v>
      </c>
      <c r="AG6" s="32">
        <v>626</v>
      </c>
      <c r="AH6" s="32">
        <v>488</v>
      </c>
      <c r="AI6" s="32"/>
      <c r="AJ6" s="32"/>
      <c r="AK6" s="32">
        <v>21291</v>
      </c>
      <c r="AL6" s="32">
        <v>3109</v>
      </c>
      <c r="AM6" s="32">
        <v>10464</v>
      </c>
      <c r="AN6" s="32">
        <v>0</v>
      </c>
      <c r="AO6" s="32">
        <v>359.2</v>
      </c>
      <c r="AP6" s="32">
        <v>31</v>
      </c>
      <c r="AQ6" s="32">
        <v>1926</v>
      </c>
      <c r="AR6" s="32"/>
      <c r="AS6" s="32">
        <v>11362</v>
      </c>
      <c r="AT6" s="32">
        <v>10102</v>
      </c>
      <c r="AU6" s="32">
        <v>3642</v>
      </c>
      <c r="AV6" s="32">
        <v>5451</v>
      </c>
      <c r="AW6" s="32">
        <v>6798.35</v>
      </c>
      <c r="AX6" s="32">
        <v>7833</v>
      </c>
      <c r="AY6" s="32">
        <v>5085</v>
      </c>
      <c r="AZ6" s="32">
        <v>2529</v>
      </c>
      <c r="BA6" s="32">
        <v>74</v>
      </c>
      <c r="BB6" s="32">
        <v>-22</v>
      </c>
      <c r="BC6" s="32">
        <v>76</v>
      </c>
      <c r="BD6" s="32">
        <v>688</v>
      </c>
      <c r="BE6" s="32">
        <v>647</v>
      </c>
      <c r="BF6" s="32">
        <v>67</v>
      </c>
      <c r="BG6" s="32">
        <v>219</v>
      </c>
      <c r="BH6" s="32">
        <v>597</v>
      </c>
      <c r="BI6" s="32"/>
      <c r="BJ6" s="32">
        <v>6077.2</v>
      </c>
      <c r="BK6" s="32">
        <v>561</v>
      </c>
      <c r="BL6" s="32"/>
      <c r="BM6" s="32"/>
      <c r="BN6" s="32"/>
      <c r="BO6" s="32">
        <v>2528</v>
      </c>
      <c r="BP6" s="32">
        <v>240</v>
      </c>
      <c r="BQ6" s="32">
        <v>269.60000000000002</v>
      </c>
      <c r="BR6" s="32"/>
      <c r="BS6" s="32">
        <v>660</v>
      </c>
      <c r="BT6" s="32">
        <v>57267</v>
      </c>
      <c r="BU6" s="32">
        <v>85.47</v>
      </c>
      <c r="BV6" s="32">
        <v>231</v>
      </c>
      <c r="BW6" s="32">
        <v>6163.3</v>
      </c>
      <c r="BX6" s="32"/>
      <c r="BY6" s="32"/>
      <c r="BZ6" s="32"/>
      <c r="CA6" s="32">
        <v>284</v>
      </c>
      <c r="CB6" s="32"/>
      <c r="CC6" s="32"/>
      <c r="CD6" s="32"/>
      <c r="CE6" s="32">
        <v>2956</v>
      </c>
      <c r="CF6" s="32">
        <v>5894</v>
      </c>
      <c r="CG6" s="32">
        <v>1202</v>
      </c>
      <c r="CH6" s="32"/>
      <c r="CI6" s="32"/>
      <c r="CJ6" s="32">
        <v>1704</v>
      </c>
      <c r="CK6" s="32">
        <v>1381</v>
      </c>
      <c r="CL6" s="32"/>
      <c r="CM6" s="32">
        <v>854</v>
      </c>
      <c r="CN6" s="32"/>
      <c r="CO6" s="32">
        <v>4431</v>
      </c>
      <c r="CP6" s="32"/>
      <c r="CQ6" s="32">
        <v>2528</v>
      </c>
      <c r="CR6" s="32"/>
      <c r="CS6" s="32">
        <v>3689</v>
      </c>
      <c r="CT6" s="32"/>
      <c r="CU6" s="32">
        <v>1535</v>
      </c>
      <c r="CV6" s="32">
        <v>171</v>
      </c>
      <c r="CW6" s="32">
        <v>10745</v>
      </c>
      <c r="CX6" s="32">
        <v>2934</v>
      </c>
      <c r="CY6" s="32"/>
      <c r="CZ6" s="32">
        <v>18313</v>
      </c>
      <c r="DA6" s="32">
        <v>14907</v>
      </c>
      <c r="DB6" s="32">
        <v>14285.564583816369</v>
      </c>
      <c r="DC6" s="32">
        <v>5406</v>
      </c>
      <c r="DD6" s="32">
        <v>2818</v>
      </c>
      <c r="DE6" s="32">
        <v>2495</v>
      </c>
      <c r="DF6" s="32">
        <v>4603</v>
      </c>
      <c r="DG6" s="32"/>
      <c r="DH6" s="32">
        <v>7147</v>
      </c>
      <c r="DI6" s="32"/>
      <c r="DJ6" s="32"/>
      <c r="DK6" s="32">
        <v>10325</v>
      </c>
      <c r="DL6" s="32">
        <v>1535</v>
      </c>
      <c r="DM6" s="32"/>
      <c r="DN6" s="32"/>
      <c r="DO6" s="32"/>
      <c r="DP6" s="32">
        <v>1633</v>
      </c>
      <c r="DQ6" s="32">
        <v>953</v>
      </c>
      <c r="DR6" s="32"/>
      <c r="DS6" s="32"/>
      <c r="DT6" s="32">
        <v>3886</v>
      </c>
      <c r="DU6" s="32">
        <v>8863</v>
      </c>
      <c r="DV6" s="32">
        <v>0</v>
      </c>
      <c r="DW6" s="32"/>
      <c r="DX6" s="32">
        <v>11839</v>
      </c>
      <c r="DY6" s="32">
        <v>2064</v>
      </c>
      <c r="DZ6" s="32"/>
      <c r="EA6" s="32">
        <v>60</v>
      </c>
      <c r="EB6" s="32">
        <v>2567</v>
      </c>
      <c r="EC6" s="32">
        <v>1029</v>
      </c>
      <c r="ED6" s="32">
        <v>357</v>
      </c>
      <c r="EE6" s="32"/>
      <c r="EF6" s="32">
        <v>953</v>
      </c>
      <c r="EG6" s="40">
        <f>SUM(D6:EF6)</f>
        <v>423554.88458381646</v>
      </c>
      <c r="EH6" s="9" t="s">
        <v>24</v>
      </c>
      <c r="EI6" s="141"/>
      <c r="EJ6" s="9"/>
    </row>
    <row r="7" spans="1:140">
      <c r="A7" s="169"/>
      <c r="B7" s="33" t="s">
        <v>10</v>
      </c>
      <c r="C7" s="21" t="s">
        <v>25</v>
      </c>
      <c r="D7" s="21">
        <v>3093112</v>
      </c>
      <c r="E7" s="21">
        <v>902004.27451308852</v>
      </c>
      <c r="F7" s="21">
        <v>2268118</v>
      </c>
      <c r="G7" s="21">
        <v>13497902</v>
      </c>
      <c r="H7" s="21">
        <v>8295670</v>
      </c>
      <c r="I7" s="21">
        <v>2859139</v>
      </c>
      <c r="J7" s="21">
        <v>2321744</v>
      </c>
      <c r="K7" s="21">
        <v>780563</v>
      </c>
      <c r="L7" s="21">
        <v>1270286</v>
      </c>
      <c r="M7" s="21">
        <v>2110860</v>
      </c>
      <c r="N7" s="21">
        <v>5407.0554889999994</v>
      </c>
      <c r="O7" s="21">
        <v>2595357</v>
      </c>
      <c r="P7" s="21">
        <v>303248</v>
      </c>
      <c r="Q7" s="21">
        <v>1587062</v>
      </c>
      <c r="R7" s="21">
        <v>4104366</v>
      </c>
      <c r="S7" s="21">
        <v>1089553</v>
      </c>
      <c r="T7" s="21">
        <v>2115868</v>
      </c>
      <c r="U7" s="21">
        <v>192072</v>
      </c>
      <c r="V7" s="21">
        <v>26105755</v>
      </c>
      <c r="W7" s="21">
        <v>3399553</v>
      </c>
      <c r="X7" s="21">
        <v>9477563</v>
      </c>
      <c r="Y7" s="21">
        <v>11885042</v>
      </c>
      <c r="Z7" s="21">
        <v>1887563</v>
      </c>
      <c r="AA7" s="21"/>
      <c r="AB7" s="21">
        <v>3674951</v>
      </c>
      <c r="AC7" s="21"/>
      <c r="AD7" s="21">
        <v>10767531</v>
      </c>
      <c r="AE7" s="21">
        <v>3144913</v>
      </c>
      <c r="AF7" s="21">
        <v>1120826</v>
      </c>
      <c r="AG7" s="21">
        <v>1064505</v>
      </c>
      <c r="AH7" s="21">
        <v>2176730</v>
      </c>
      <c r="AI7" s="21"/>
      <c r="AJ7" s="21">
        <v>1668799</v>
      </c>
      <c r="AK7" s="21">
        <v>11780732</v>
      </c>
      <c r="AL7" s="21">
        <v>2137341</v>
      </c>
      <c r="AM7" s="21">
        <v>6677531</v>
      </c>
      <c r="AN7" s="21">
        <v>212836</v>
      </c>
      <c r="AO7" s="21">
        <v>2932815</v>
      </c>
      <c r="AP7" s="21">
        <v>834704</v>
      </c>
      <c r="AQ7" s="21">
        <v>461372</v>
      </c>
      <c r="AR7" s="21">
        <v>7144863</v>
      </c>
      <c r="AS7" s="21">
        <v>6268177</v>
      </c>
      <c r="AT7" s="21">
        <v>4410374</v>
      </c>
      <c r="AU7" s="21">
        <v>1736572</v>
      </c>
      <c r="AV7" s="21">
        <v>2983935</v>
      </c>
      <c r="AW7" s="21">
        <v>4329482.33</v>
      </c>
      <c r="AX7" s="21">
        <v>5315111</v>
      </c>
      <c r="AY7" s="21">
        <v>3945017</v>
      </c>
      <c r="AZ7" s="21">
        <v>1197859</v>
      </c>
      <c r="BA7" s="21">
        <v>432941</v>
      </c>
      <c r="BB7" s="21">
        <v>1304992</v>
      </c>
      <c r="BC7" s="21">
        <v>3389633</v>
      </c>
      <c r="BD7" s="21">
        <v>4090581</v>
      </c>
      <c r="BE7" s="21">
        <v>2450949</v>
      </c>
      <c r="BF7" s="21">
        <v>452506</v>
      </c>
      <c r="BG7" s="21">
        <v>1773624</v>
      </c>
      <c r="BH7" s="21">
        <v>2487214</v>
      </c>
      <c r="BI7" s="21">
        <v>6229077</v>
      </c>
      <c r="BJ7" s="21">
        <v>2037726</v>
      </c>
      <c r="BK7" s="21">
        <v>1790931</v>
      </c>
      <c r="BL7" s="21">
        <v>4363552</v>
      </c>
      <c r="BM7" s="21">
        <v>8198586</v>
      </c>
      <c r="BN7" s="21">
        <v>729994</v>
      </c>
      <c r="BO7" s="21">
        <v>3035661</v>
      </c>
      <c r="BP7" s="21">
        <v>1020078</v>
      </c>
      <c r="BQ7" s="21">
        <v>4470922</v>
      </c>
      <c r="BR7" s="21">
        <v>936953</v>
      </c>
      <c r="BS7" s="21">
        <v>2647342</v>
      </c>
      <c r="BT7" s="21">
        <v>31191476</v>
      </c>
      <c r="BU7" s="21">
        <v>383605</v>
      </c>
      <c r="BV7" s="21">
        <v>1395273</v>
      </c>
      <c r="BW7" s="21">
        <v>4422461</v>
      </c>
      <c r="BX7" s="21">
        <v>1394646</v>
      </c>
      <c r="BY7" s="21">
        <v>8637858</v>
      </c>
      <c r="BZ7" s="21">
        <v>946936</v>
      </c>
      <c r="CA7" s="21">
        <v>313483</v>
      </c>
      <c r="CB7" s="21">
        <v>8640475</v>
      </c>
      <c r="CC7" s="21">
        <v>1640606</v>
      </c>
      <c r="CD7" s="21">
        <v>37133186</v>
      </c>
      <c r="CE7" s="21">
        <v>1632996</v>
      </c>
      <c r="CF7" s="21">
        <v>3062438</v>
      </c>
      <c r="CG7" s="21">
        <v>3790348</v>
      </c>
      <c r="CH7" s="21">
        <v>1960228</v>
      </c>
      <c r="CI7" s="21">
        <v>1519144</v>
      </c>
      <c r="CJ7" s="21">
        <v>3436675</v>
      </c>
      <c r="CK7" s="21">
        <v>2211293</v>
      </c>
      <c r="CL7" s="21"/>
      <c r="CM7" s="21">
        <v>3333227</v>
      </c>
      <c r="CN7" s="21">
        <v>4293476</v>
      </c>
      <c r="CO7" s="21">
        <v>2407449</v>
      </c>
      <c r="CP7" s="21">
        <v>16613708</v>
      </c>
      <c r="CQ7" s="21">
        <v>3035661</v>
      </c>
      <c r="CR7" s="21">
        <v>1366335</v>
      </c>
      <c r="CS7" s="21">
        <v>4611516</v>
      </c>
      <c r="CT7" s="21">
        <v>18113541</v>
      </c>
      <c r="CU7" s="21">
        <v>10425000</v>
      </c>
      <c r="CV7" s="21">
        <v>1457992</v>
      </c>
      <c r="CW7" s="21">
        <v>9960456</v>
      </c>
      <c r="CX7" s="21">
        <v>7289868</v>
      </c>
      <c r="CY7" s="21">
        <v>4160317</v>
      </c>
      <c r="CZ7" s="21">
        <v>8994975</v>
      </c>
      <c r="DA7" s="21">
        <v>7660413</v>
      </c>
      <c r="DB7" s="21">
        <v>9069779.0476229414</v>
      </c>
      <c r="DC7" s="21">
        <v>1660217</v>
      </c>
      <c r="DD7" s="21">
        <v>1281491</v>
      </c>
      <c r="DE7" s="21">
        <v>2754606</v>
      </c>
      <c r="DF7" s="21">
        <v>4529023</v>
      </c>
      <c r="DG7" s="21">
        <v>3878079</v>
      </c>
      <c r="DH7" s="21">
        <v>9256232</v>
      </c>
      <c r="DI7" s="21">
        <v>5588591</v>
      </c>
      <c r="DJ7" s="21">
        <v>-2074488</v>
      </c>
      <c r="DK7" s="21">
        <v>7638739</v>
      </c>
      <c r="DL7" s="21">
        <v>12700941</v>
      </c>
      <c r="DM7" s="21"/>
      <c r="DN7" s="21"/>
      <c r="DO7" s="21">
        <v>1718858</v>
      </c>
      <c r="DP7" s="21">
        <v>6486408</v>
      </c>
      <c r="DQ7" s="21">
        <v>6743603</v>
      </c>
      <c r="DR7" s="21">
        <v>1365385</v>
      </c>
      <c r="DS7" s="21">
        <v>2247375</v>
      </c>
      <c r="DT7" s="21">
        <v>1900150</v>
      </c>
      <c r="DU7" s="21">
        <v>6159308</v>
      </c>
      <c r="DV7" s="21">
        <v>29237</v>
      </c>
      <c r="DW7" s="21">
        <v>1141397</v>
      </c>
      <c r="DX7" s="21">
        <v>6133982</v>
      </c>
      <c r="DY7" s="21">
        <v>1586026</v>
      </c>
      <c r="DZ7" s="21">
        <v>1047898</v>
      </c>
      <c r="EA7" s="21">
        <v>4203821</v>
      </c>
      <c r="EB7" s="21">
        <v>1033660</v>
      </c>
      <c r="EC7" s="21">
        <v>555457</v>
      </c>
      <c r="ED7" s="21">
        <v>235736</v>
      </c>
      <c r="EE7" s="21">
        <v>644055</v>
      </c>
      <c r="EF7" s="21">
        <v>6743603</v>
      </c>
      <c r="EG7" s="40">
        <f>SUM(D7:EF7)*0.003413</f>
        <v>1923820.3029901241</v>
      </c>
      <c r="EH7" s="9" t="s">
        <v>30</v>
      </c>
      <c r="EI7" s="141"/>
      <c r="EJ7" s="9"/>
    </row>
    <row r="8" spans="1:140" s="5" customFormat="1">
      <c r="A8" s="169"/>
      <c r="B8" s="38" t="s">
        <v>11</v>
      </c>
      <c r="C8" s="39" t="s">
        <v>29</v>
      </c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50"/>
      <c r="T8" s="50"/>
      <c r="U8" s="50"/>
      <c r="V8" s="50"/>
      <c r="W8" s="50"/>
      <c r="X8" s="50"/>
      <c r="Y8" s="50"/>
      <c r="Z8" s="50"/>
      <c r="AA8" s="50"/>
      <c r="AB8" s="50"/>
      <c r="AC8" s="50"/>
      <c r="AD8" s="50"/>
      <c r="AE8" s="50">
        <v>0</v>
      </c>
      <c r="AF8" s="50">
        <v>0</v>
      </c>
      <c r="AG8" s="50">
        <v>0</v>
      </c>
      <c r="AH8" s="50">
        <v>0</v>
      </c>
      <c r="AI8" s="50"/>
      <c r="AJ8" s="50"/>
      <c r="AK8" s="50"/>
      <c r="AL8" s="50">
        <v>33166</v>
      </c>
      <c r="AM8" s="50">
        <v>17218</v>
      </c>
      <c r="AN8" s="50">
        <v>0</v>
      </c>
      <c r="AO8" s="50">
        <v>11936</v>
      </c>
      <c r="AP8" s="50">
        <v>0</v>
      </c>
      <c r="AQ8" s="50">
        <v>0</v>
      </c>
      <c r="AR8" s="50"/>
      <c r="AS8" s="50">
        <v>21183</v>
      </c>
      <c r="AT8" s="50"/>
      <c r="AU8" s="50"/>
      <c r="AV8" s="50"/>
      <c r="AW8" s="50"/>
      <c r="AX8" s="50"/>
      <c r="AY8" s="50"/>
      <c r="AZ8" s="50"/>
      <c r="BA8" s="50"/>
      <c r="BB8" s="50"/>
      <c r="BC8" s="50"/>
      <c r="BD8" s="50"/>
      <c r="BE8" s="50"/>
      <c r="BF8" s="50"/>
      <c r="BG8" s="50"/>
      <c r="BH8" s="50"/>
      <c r="BI8" s="50"/>
      <c r="BJ8" s="50"/>
      <c r="BK8" s="50"/>
      <c r="BL8" s="50"/>
      <c r="BM8" s="50"/>
      <c r="BN8" s="50"/>
      <c r="BO8" s="50"/>
      <c r="BP8" s="50"/>
      <c r="BQ8" s="50">
        <v>77471</v>
      </c>
      <c r="BR8" s="50"/>
      <c r="BS8" s="50">
        <v>0</v>
      </c>
      <c r="BT8" s="50"/>
      <c r="BU8" s="50"/>
      <c r="BV8" s="50"/>
      <c r="BW8" s="50">
        <v>7588</v>
      </c>
      <c r="BX8" s="50"/>
      <c r="BY8" s="50"/>
      <c r="BZ8" s="50"/>
      <c r="CA8" s="50">
        <v>58265</v>
      </c>
      <c r="CB8" s="50"/>
      <c r="CC8" s="50"/>
      <c r="CD8" s="50"/>
      <c r="CE8" s="50"/>
      <c r="CF8" s="50"/>
      <c r="CG8" s="50"/>
      <c r="CH8" s="50">
        <v>0</v>
      </c>
      <c r="CI8" s="50"/>
      <c r="CJ8" s="50"/>
      <c r="CK8" s="50">
        <v>35239</v>
      </c>
      <c r="CL8" s="50">
        <v>18628</v>
      </c>
      <c r="CM8" s="50"/>
      <c r="CN8" s="50"/>
      <c r="CO8" s="50"/>
      <c r="CP8" s="50">
        <v>21555</v>
      </c>
      <c r="CQ8" s="50"/>
      <c r="CR8" s="50">
        <v>10664.004000000001</v>
      </c>
      <c r="CS8" s="50"/>
      <c r="CT8" s="50"/>
      <c r="CU8" s="50"/>
      <c r="CV8" s="50"/>
      <c r="CW8" s="50"/>
      <c r="CX8" s="50"/>
      <c r="CY8" s="50">
        <v>37299</v>
      </c>
      <c r="CZ8" s="50"/>
      <c r="DA8" s="50"/>
      <c r="DB8" s="50">
        <v>107907.98953121081</v>
      </c>
      <c r="DC8" s="50"/>
      <c r="DD8" s="50"/>
      <c r="DE8" s="50">
        <v>1180</v>
      </c>
      <c r="DF8" s="50"/>
      <c r="DG8" s="50"/>
      <c r="DH8" s="50"/>
      <c r="DI8" s="50"/>
      <c r="DJ8" s="50">
        <v>43594</v>
      </c>
      <c r="DK8" s="50"/>
      <c r="DL8" s="50">
        <v>15081</v>
      </c>
      <c r="DM8" s="50"/>
      <c r="DN8" s="50"/>
      <c r="DO8" s="50"/>
      <c r="DP8" s="50"/>
      <c r="DQ8" s="50">
        <v>46618</v>
      </c>
      <c r="DR8" s="50"/>
      <c r="DS8" s="50"/>
      <c r="DT8" s="50"/>
      <c r="DU8" s="50"/>
      <c r="DV8" s="50"/>
      <c r="DW8" s="50">
        <v>1502</v>
      </c>
      <c r="DX8" s="50">
        <v>26286</v>
      </c>
      <c r="DY8" s="50"/>
      <c r="DZ8" s="50"/>
      <c r="EA8" s="50">
        <v>18949</v>
      </c>
      <c r="EB8" s="50"/>
      <c r="EC8" s="50"/>
      <c r="ED8" s="50"/>
      <c r="EE8" s="50"/>
      <c r="EF8" s="50">
        <v>46618</v>
      </c>
      <c r="EG8" s="40">
        <f t="shared" ref="EG8:EG15" si="0">SUM(D8:EF8)</f>
        <v>657947.99353121081</v>
      </c>
      <c r="EH8" s="9" t="s">
        <v>30</v>
      </c>
      <c r="EI8" s="141"/>
      <c r="EJ8" s="20"/>
    </row>
    <row r="9" spans="1:140" s="9" customFormat="1">
      <c r="A9" s="169"/>
      <c r="B9" s="12" t="s">
        <v>12</v>
      </c>
      <c r="C9" s="13" t="s">
        <v>26</v>
      </c>
      <c r="D9" s="13">
        <v>-5928</v>
      </c>
      <c r="E9" s="13">
        <v>36559.802000000003</v>
      </c>
      <c r="F9" s="13">
        <v>15257.2</v>
      </c>
      <c r="G9" s="13">
        <v>53316</v>
      </c>
      <c r="H9" s="13">
        <v>-3940</v>
      </c>
      <c r="I9" s="13"/>
      <c r="J9" s="13"/>
      <c r="K9" s="13"/>
      <c r="L9" s="13"/>
      <c r="M9" s="13">
        <v>8411</v>
      </c>
      <c r="N9" s="13">
        <v>1362.3000000000002</v>
      </c>
      <c r="O9" s="13">
        <v>13235.5</v>
      </c>
      <c r="P9" s="13"/>
      <c r="Q9" s="13"/>
      <c r="R9" s="13">
        <v>10125.800000000001</v>
      </c>
      <c r="S9" s="13"/>
      <c r="T9" s="13">
        <v>15295.300000000001</v>
      </c>
      <c r="U9" s="13">
        <v>19039</v>
      </c>
      <c r="V9" s="13">
        <v>-209568</v>
      </c>
      <c r="W9" s="13">
        <v>1642</v>
      </c>
      <c r="X9" s="13">
        <v>1160.5</v>
      </c>
      <c r="Y9" s="13">
        <v>109176</v>
      </c>
      <c r="Z9" s="13">
        <v>16351</v>
      </c>
      <c r="AA9" s="13"/>
      <c r="AB9" s="13">
        <v>-194.8</v>
      </c>
      <c r="AC9" s="13"/>
      <c r="AD9" s="13">
        <v>1707</v>
      </c>
      <c r="AE9" s="13">
        <v>-265</v>
      </c>
      <c r="AF9" s="13">
        <v>1150</v>
      </c>
      <c r="AG9" s="13">
        <v>5895.6</v>
      </c>
      <c r="AH9" s="13">
        <v>623.40000000000009</v>
      </c>
      <c r="AI9" s="13"/>
      <c r="AJ9" s="13"/>
      <c r="AK9" s="13">
        <v>-14204</v>
      </c>
      <c r="AL9" s="13">
        <v>2721</v>
      </c>
      <c r="AM9" s="13">
        <v>74994</v>
      </c>
      <c r="AN9" s="13">
        <v>5755.8</v>
      </c>
      <c r="AO9" s="13"/>
      <c r="AP9" s="13">
        <v>7117.3</v>
      </c>
      <c r="AQ9" s="13">
        <v>32762.5</v>
      </c>
      <c r="AR9" s="13">
        <v>4698</v>
      </c>
      <c r="AS9" s="13">
        <v>44272.942999999999</v>
      </c>
      <c r="AT9" s="13">
        <v>155186</v>
      </c>
      <c r="AU9" s="13">
        <v>12805.900000000001</v>
      </c>
      <c r="AV9" s="13">
        <v>24017.200000000001</v>
      </c>
      <c r="AW9" s="13">
        <v>22795.05</v>
      </c>
      <c r="AX9" s="13">
        <v>23.700000000000003</v>
      </c>
      <c r="AY9" s="13"/>
      <c r="AZ9" s="13"/>
      <c r="BA9" s="13"/>
      <c r="BB9" s="13">
        <v>21126</v>
      </c>
      <c r="BC9" s="13">
        <v>19182</v>
      </c>
      <c r="BD9" s="13">
        <v>5704</v>
      </c>
      <c r="BE9" s="13">
        <v>2772</v>
      </c>
      <c r="BF9" s="13">
        <v>3435.3</v>
      </c>
      <c r="BG9" s="13">
        <v>3659</v>
      </c>
      <c r="BH9" s="13">
        <v>17881</v>
      </c>
      <c r="BI9" s="13">
        <v>31119.7</v>
      </c>
      <c r="BJ9" s="13">
        <v>13068.300000000001</v>
      </c>
      <c r="BK9" s="13">
        <v>16684.8</v>
      </c>
      <c r="BL9" s="13">
        <v>-10853.7</v>
      </c>
      <c r="BM9" s="13">
        <v>-1661.5</v>
      </c>
      <c r="BN9" s="13"/>
      <c r="BO9" s="13">
        <v>19211</v>
      </c>
      <c r="BP9" s="13">
        <v>22325</v>
      </c>
      <c r="BQ9" s="13">
        <v>4789</v>
      </c>
      <c r="BR9" s="13">
        <v>9335.1</v>
      </c>
      <c r="BS9" s="13">
        <v>39648</v>
      </c>
      <c r="BT9" s="13">
        <v>29219</v>
      </c>
      <c r="BU9" s="13">
        <v>1844.8000000000002</v>
      </c>
      <c r="BV9" s="13">
        <v>-380</v>
      </c>
      <c r="BW9" s="13"/>
      <c r="BX9" s="13">
        <v>16470</v>
      </c>
      <c r="BY9" s="13"/>
      <c r="BZ9" s="13">
        <v>12198</v>
      </c>
      <c r="CA9" s="13">
        <v>-3850</v>
      </c>
      <c r="CB9" s="13">
        <v>23372</v>
      </c>
      <c r="CC9" s="13"/>
      <c r="CD9" s="13">
        <v>-202600</v>
      </c>
      <c r="CE9" s="13">
        <v>-7366</v>
      </c>
      <c r="CF9" s="13">
        <v>11435</v>
      </c>
      <c r="CG9" s="13">
        <v>0</v>
      </c>
      <c r="CH9" s="13">
        <v>-391518</v>
      </c>
      <c r="CI9" s="13">
        <v>589460</v>
      </c>
      <c r="CJ9" s="13">
        <v>112686</v>
      </c>
      <c r="CK9" s="13">
        <v>0</v>
      </c>
      <c r="CL9" s="13"/>
      <c r="CM9" s="13">
        <v>13803</v>
      </c>
      <c r="CN9" s="13">
        <v>15576</v>
      </c>
      <c r="CO9" s="13">
        <v>5393</v>
      </c>
      <c r="CP9" s="13"/>
      <c r="CQ9" s="13">
        <v>19211</v>
      </c>
      <c r="CR9" s="13">
        <v>3319</v>
      </c>
      <c r="CS9" s="13"/>
      <c r="CT9" s="13">
        <v>71062</v>
      </c>
      <c r="CU9" s="13">
        <v>46450</v>
      </c>
      <c r="CV9" s="13">
        <v>11018</v>
      </c>
      <c r="CW9" s="13">
        <v>111197</v>
      </c>
      <c r="CX9" s="13">
        <v>-47123</v>
      </c>
      <c r="CY9" s="13">
        <v>-17596</v>
      </c>
      <c r="CZ9" s="13">
        <v>26781</v>
      </c>
      <c r="DA9" s="13">
        <v>8427</v>
      </c>
      <c r="DB9" s="13">
        <v>-50635.89750323441</v>
      </c>
      <c r="DC9" s="13"/>
      <c r="DD9" s="13">
        <v>151</v>
      </c>
      <c r="DE9" s="13"/>
      <c r="DF9" s="13">
        <v>53309</v>
      </c>
      <c r="DG9" s="13"/>
      <c r="DH9" s="13">
        <v>27279</v>
      </c>
      <c r="DI9" s="13">
        <v>38588</v>
      </c>
      <c r="DJ9" s="13"/>
      <c r="DK9" s="13">
        <v>4403</v>
      </c>
      <c r="DL9" s="13"/>
      <c r="DM9" s="13"/>
      <c r="DN9" s="13">
        <v>40729</v>
      </c>
      <c r="DO9" s="13">
        <v>4375</v>
      </c>
      <c r="DP9" s="13">
        <v>18972</v>
      </c>
      <c r="DQ9" s="13">
        <v>14414</v>
      </c>
      <c r="DR9" s="13">
        <v>-39032</v>
      </c>
      <c r="DS9" s="13">
        <v>6428</v>
      </c>
      <c r="DT9" s="13">
        <v>12033</v>
      </c>
      <c r="DU9" s="13">
        <v>1426</v>
      </c>
      <c r="DV9" s="13">
        <v>12395</v>
      </c>
      <c r="DW9" s="13"/>
      <c r="DX9" s="13">
        <v>-2117</v>
      </c>
      <c r="DY9" s="13">
        <v>90753</v>
      </c>
      <c r="DZ9" s="13">
        <v>39.729999999999997</v>
      </c>
      <c r="EA9" s="13"/>
      <c r="EB9" s="13">
        <v>14523</v>
      </c>
      <c r="EC9" s="13">
        <v>2946</v>
      </c>
      <c r="ED9" s="13">
        <v>1554</v>
      </c>
      <c r="EE9" s="13">
        <v>2949</v>
      </c>
      <c r="EF9" s="13">
        <v>14414</v>
      </c>
      <c r="EG9" s="40">
        <f t="shared" si="0"/>
        <v>1409166.6274967657</v>
      </c>
      <c r="EH9" s="9" t="s">
        <v>30</v>
      </c>
      <c r="EI9" s="141"/>
    </row>
    <row r="10" spans="1:140">
      <c r="A10" s="169"/>
      <c r="B10" s="33" t="s">
        <v>13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>
        <v>0</v>
      </c>
      <c r="AH10" s="21">
        <v>0</v>
      </c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>
        <v>0</v>
      </c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21"/>
      <c r="DC10" s="21"/>
      <c r="DD10" s="21"/>
      <c r="DE10" s="21"/>
      <c r="DF10" s="21"/>
      <c r="DG10" s="21"/>
      <c r="DH10" s="21"/>
      <c r="DI10" s="21"/>
      <c r="DJ10" s="21"/>
      <c r="DK10" s="21"/>
      <c r="DL10" s="21"/>
      <c r="DM10" s="21"/>
      <c r="DN10" s="21"/>
      <c r="DO10" s="21"/>
      <c r="DP10" s="21"/>
      <c r="DQ10" s="21"/>
      <c r="DR10" s="21"/>
      <c r="DS10" s="21"/>
      <c r="DT10" s="21"/>
      <c r="DU10" s="21"/>
      <c r="DV10" s="21"/>
      <c r="DW10" s="21"/>
      <c r="DX10" s="21"/>
      <c r="DY10" s="21"/>
      <c r="DZ10" s="21"/>
      <c r="EA10" s="21"/>
      <c r="EB10" s="21"/>
      <c r="EC10" s="21"/>
      <c r="ED10" s="21"/>
      <c r="EE10" s="21"/>
      <c r="EF10" s="21"/>
      <c r="EG10" s="40">
        <f t="shared" si="0"/>
        <v>0</v>
      </c>
      <c r="EH10" s="9" t="s">
        <v>30</v>
      </c>
      <c r="EI10" s="141"/>
      <c r="EJ10" s="9"/>
    </row>
    <row r="11" spans="1:140">
      <c r="A11" s="169"/>
      <c r="B11" s="34" t="s">
        <v>14</v>
      </c>
      <c r="C11" s="23" t="s">
        <v>29</v>
      </c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>
        <v>0</v>
      </c>
      <c r="AF11" s="21">
        <v>0</v>
      </c>
      <c r="AG11" s="21">
        <v>0</v>
      </c>
      <c r="AH11" s="21">
        <v>0</v>
      </c>
      <c r="AI11" s="21"/>
      <c r="AJ11" s="21"/>
      <c r="AK11" s="21"/>
      <c r="AL11" s="21">
        <v>0</v>
      </c>
      <c r="AM11" s="21"/>
      <c r="AN11" s="21">
        <v>0</v>
      </c>
      <c r="AO11" s="21"/>
      <c r="AP11" s="21">
        <v>0</v>
      </c>
      <c r="AQ11" s="21">
        <v>0</v>
      </c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>
        <v>3242.1</v>
      </c>
      <c r="BS11" s="21">
        <v>0</v>
      </c>
      <c r="BT11" s="21"/>
      <c r="BU11" s="21"/>
      <c r="BV11" s="21"/>
      <c r="BW11" s="21"/>
      <c r="BX11" s="21"/>
      <c r="BY11" s="21"/>
      <c r="BZ11" s="21"/>
      <c r="CA11" s="21">
        <v>286.05</v>
      </c>
      <c r="CB11" s="21"/>
      <c r="CC11" s="21">
        <v>27946.649999999998</v>
      </c>
      <c r="CD11" s="21">
        <v>-9898.2000000000007</v>
      </c>
      <c r="CE11" s="21"/>
      <c r="CF11" s="21"/>
      <c r="CG11" s="21"/>
      <c r="CH11" s="21">
        <v>-43113</v>
      </c>
      <c r="CI11" s="21"/>
      <c r="CJ11" s="21"/>
      <c r="CK11" s="21">
        <v>45987</v>
      </c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>
        <v>48531</v>
      </c>
      <c r="CX11" s="21"/>
      <c r="CY11" s="21"/>
      <c r="CZ11" s="21"/>
      <c r="DA11" s="21">
        <v>18493</v>
      </c>
      <c r="DB11" s="21">
        <v>502.16144999999995</v>
      </c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>
        <v>4133</v>
      </c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40">
        <f t="shared" si="0"/>
        <v>96109.761450000005</v>
      </c>
      <c r="EH11" s="9" t="s">
        <v>30</v>
      </c>
      <c r="EI11" s="141"/>
      <c r="EJ11" s="9"/>
    </row>
    <row r="12" spans="1:140">
      <c r="A12" s="169"/>
      <c r="B12" s="34" t="s">
        <v>15</v>
      </c>
      <c r="C12" s="21" t="s">
        <v>27</v>
      </c>
      <c r="D12" s="21"/>
      <c r="E12" s="21"/>
      <c r="F12" s="21">
        <v>928</v>
      </c>
      <c r="G12" s="21"/>
      <c r="H12" s="21">
        <v>76274</v>
      </c>
      <c r="I12" s="21">
        <v>-3159</v>
      </c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>
        <v>450.63246661981725</v>
      </c>
      <c r="Y12" s="21">
        <v>0</v>
      </c>
      <c r="Z12" s="21"/>
      <c r="AA12" s="21"/>
      <c r="AB12" s="21"/>
      <c r="AC12" s="21"/>
      <c r="AD12" s="21">
        <v>2521</v>
      </c>
      <c r="AE12" s="21">
        <v>0</v>
      </c>
      <c r="AF12" s="21">
        <v>0</v>
      </c>
      <c r="AG12" s="21">
        <v>3794</v>
      </c>
      <c r="AH12" s="21">
        <v>16075</v>
      </c>
      <c r="AI12" s="21"/>
      <c r="AJ12" s="21"/>
      <c r="AK12" s="21"/>
      <c r="AL12" s="21">
        <v>0</v>
      </c>
      <c r="AM12" s="21">
        <v>1303</v>
      </c>
      <c r="AN12" s="21">
        <v>0</v>
      </c>
      <c r="AO12" s="21"/>
      <c r="AP12" s="21">
        <v>0</v>
      </c>
      <c r="AQ12" s="21">
        <v>13795</v>
      </c>
      <c r="AR12" s="21">
        <v>0</v>
      </c>
      <c r="AS12" s="21">
        <v>2213</v>
      </c>
      <c r="AT12" s="21">
        <v>17436</v>
      </c>
      <c r="AU12" s="21">
        <v>0</v>
      </c>
      <c r="AV12" s="21">
        <v>0</v>
      </c>
      <c r="AW12" s="21">
        <v>0</v>
      </c>
      <c r="AX12" s="21">
        <v>3988</v>
      </c>
      <c r="AY12" s="21">
        <v>4424</v>
      </c>
      <c r="AZ12" s="21"/>
      <c r="BA12" s="21"/>
      <c r="BB12" s="21"/>
      <c r="BC12" s="21"/>
      <c r="BD12" s="21"/>
      <c r="BE12" s="21">
        <v>15020</v>
      </c>
      <c r="BF12" s="21"/>
      <c r="BG12" s="21"/>
      <c r="BH12" s="21"/>
      <c r="BI12" s="21"/>
      <c r="BJ12" s="21"/>
      <c r="BK12" s="21">
        <v>4352</v>
      </c>
      <c r="BL12" s="21"/>
      <c r="BM12" s="21"/>
      <c r="BN12" s="21"/>
      <c r="BO12" s="21">
        <v>16780</v>
      </c>
      <c r="BP12" s="21">
        <v>1229</v>
      </c>
      <c r="BQ12" s="21">
        <v>18792</v>
      </c>
      <c r="BR12" s="21"/>
      <c r="BS12" s="21">
        <v>2298</v>
      </c>
      <c r="BT12" s="21"/>
      <c r="BU12" s="21">
        <v>1210</v>
      </c>
      <c r="BV12" s="21"/>
      <c r="BW12" s="21"/>
      <c r="BX12" s="21">
        <v>-2150</v>
      </c>
      <c r="BY12" s="21"/>
      <c r="BZ12" s="21">
        <v>16500</v>
      </c>
      <c r="CA12" s="21">
        <v>-488</v>
      </c>
      <c r="CB12" s="21"/>
      <c r="CC12" s="21"/>
      <c r="CD12" s="21"/>
      <c r="CE12" s="21"/>
      <c r="CF12" s="21"/>
      <c r="CG12" s="21"/>
      <c r="CH12" s="21">
        <v>30684</v>
      </c>
      <c r="CI12" s="21">
        <v>36455</v>
      </c>
      <c r="CJ12" s="21">
        <v>36363</v>
      </c>
      <c r="CK12" s="21">
        <v>49006</v>
      </c>
      <c r="CL12" s="21"/>
      <c r="CM12" s="21"/>
      <c r="CN12" s="21"/>
      <c r="CO12" s="21">
        <v>25650</v>
      </c>
      <c r="CP12" s="21">
        <v>8640</v>
      </c>
      <c r="CQ12" s="21">
        <v>16780</v>
      </c>
      <c r="CR12" s="21"/>
      <c r="CS12" s="21"/>
      <c r="CT12" s="21">
        <v>1099</v>
      </c>
      <c r="CU12" s="21">
        <v>4322</v>
      </c>
      <c r="CV12" s="21"/>
      <c r="CW12" s="21">
        <v>31800</v>
      </c>
      <c r="CX12" s="21">
        <v>2157.6320000000001</v>
      </c>
      <c r="CY12" s="21"/>
      <c r="CZ12" s="21"/>
      <c r="DA12" s="21">
        <v>43898</v>
      </c>
      <c r="DB12" s="21"/>
      <c r="DC12" s="21"/>
      <c r="DD12" s="21"/>
      <c r="DE12" s="21"/>
      <c r="DF12" s="21"/>
      <c r="DG12" s="21">
        <v>13587</v>
      </c>
      <c r="DH12" s="21">
        <v>13745</v>
      </c>
      <c r="DI12" s="21">
        <v>4728</v>
      </c>
      <c r="DJ12" s="21">
        <v>30539</v>
      </c>
      <c r="DK12" s="21"/>
      <c r="DL12" s="21">
        <v>8478</v>
      </c>
      <c r="DM12" s="21"/>
      <c r="DN12" s="21"/>
      <c r="DO12" s="21"/>
      <c r="DP12" s="21">
        <v>28980</v>
      </c>
      <c r="DQ12" s="21">
        <v>62473</v>
      </c>
      <c r="DR12" s="21"/>
      <c r="DS12" s="21"/>
      <c r="DT12" s="21">
        <v>17446</v>
      </c>
      <c r="DU12" s="21">
        <v>13256.352999999999</v>
      </c>
      <c r="DV12" s="21">
        <v>158.4</v>
      </c>
      <c r="DW12" s="21"/>
      <c r="DX12" s="21"/>
      <c r="DY12" s="21">
        <v>71735.418000000005</v>
      </c>
      <c r="DZ12" s="21">
        <v>2786</v>
      </c>
      <c r="EA12" s="21"/>
      <c r="EB12" s="21">
        <v>16306</v>
      </c>
      <c r="EC12" s="21">
        <v>577</v>
      </c>
      <c r="ED12" s="21"/>
      <c r="EE12" s="21">
        <v>244</v>
      </c>
      <c r="EF12" s="21">
        <v>62473</v>
      </c>
      <c r="EG12" s="40">
        <f t="shared" si="0"/>
        <v>847952.43546661991</v>
      </c>
      <c r="EH12" s="67" t="s">
        <v>33</v>
      </c>
      <c r="EI12" s="142"/>
      <c r="EJ12" s="9"/>
    </row>
    <row r="13" spans="1:140">
      <c r="A13" s="169"/>
      <c r="B13" s="34" t="s">
        <v>16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 t="s">
        <v>114</v>
      </c>
      <c r="AB13" s="21"/>
      <c r="AC13" s="21" t="s">
        <v>114</v>
      </c>
      <c r="AD13" s="21"/>
      <c r="AE13" s="21"/>
      <c r="AF13" s="21"/>
      <c r="AG13" s="21"/>
      <c r="AH13" s="21"/>
      <c r="AI13" s="21" t="s">
        <v>114</v>
      </c>
      <c r="AJ13" s="21"/>
      <c r="AK13" s="21"/>
      <c r="AL13" s="21"/>
      <c r="AM13" s="21"/>
      <c r="AN13" s="21"/>
      <c r="AO13" s="21">
        <v>4902</v>
      </c>
      <c r="AP13" s="21"/>
      <c r="AQ13" s="21"/>
      <c r="AR13" s="21"/>
      <c r="AS13" s="21"/>
      <c r="AT13" s="21"/>
      <c r="AU13" s="21"/>
      <c r="AV13" s="21"/>
      <c r="AW13" s="21"/>
      <c r="AX13" s="21"/>
      <c r="AY13" s="21"/>
      <c r="AZ13" s="21"/>
      <c r="BA13" s="21"/>
      <c r="BB13" s="21"/>
      <c r="BC13" s="21"/>
      <c r="BD13" s="21"/>
      <c r="BE13" s="21"/>
      <c r="BF13" s="21"/>
      <c r="BG13" s="21"/>
      <c r="BH13" s="21"/>
      <c r="BI13" s="21"/>
      <c r="BJ13" s="21"/>
      <c r="BK13" s="21"/>
      <c r="BL13" s="21"/>
      <c r="BM13" s="21"/>
      <c r="BN13" s="21"/>
      <c r="BO13" s="21"/>
      <c r="BP13" s="21"/>
      <c r="BQ13" s="21"/>
      <c r="BR13" s="21"/>
      <c r="BS13" s="21">
        <v>0</v>
      </c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  <c r="CK13" s="21"/>
      <c r="CL13" s="21"/>
      <c r="CM13" s="21"/>
      <c r="CN13" s="21"/>
      <c r="CO13" s="21"/>
      <c r="CP13" s="21"/>
      <c r="CQ13" s="21"/>
      <c r="CR13" s="21">
        <v>11850.576000000001</v>
      </c>
      <c r="CS13" s="21"/>
      <c r="CT13" s="21"/>
      <c r="CU13" s="21"/>
      <c r="CV13" s="21"/>
      <c r="CW13" s="21"/>
      <c r="CX13" s="21"/>
      <c r="CY13" s="21"/>
      <c r="CZ13" s="21"/>
      <c r="DA13" s="21"/>
      <c r="DB13" s="21"/>
      <c r="DC13" s="21"/>
      <c r="DD13" s="21"/>
      <c r="DE13" s="21"/>
      <c r="DF13" s="21"/>
      <c r="DG13" s="21"/>
      <c r="DH13" s="21"/>
      <c r="DI13" s="21"/>
      <c r="DJ13" s="21"/>
      <c r="DK13" s="21"/>
      <c r="DL13" s="21"/>
      <c r="DM13" s="21" t="s">
        <v>114</v>
      </c>
      <c r="DN13" s="21"/>
      <c r="DO13" s="21"/>
      <c r="DP13" s="21"/>
      <c r="DQ13" s="21"/>
      <c r="DR13" s="21"/>
      <c r="DS13" s="21"/>
      <c r="DT13" s="21"/>
      <c r="DU13" s="21"/>
      <c r="DV13" s="21"/>
      <c r="DW13" s="21"/>
      <c r="DX13" s="21"/>
      <c r="DY13" s="21"/>
      <c r="DZ13" s="21"/>
      <c r="EA13" s="21"/>
      <c r="EB13" s="21"/>
      <c r="EC13" s="21"/>
      <c r="ED13" s="21"/>
      <c r="EE13" s="21"/>
      <c r="EF13" s="21"/>
      <c r="EG13" s="40">
        <f t="shared" si="0"/>
        <v>16752.576000000001</v>
      </c>
      <c r="EH13" s="9" t="s">
        <v>30</v>
      </c>
      <c r="EI13" s="141"/>
      <c r="EJ13" s="9"/>
    </row>
    <row r="14" spans="1:140">
      <c r="A14" s="169"/>
      <c r="B14" s="34" t="s">
        <v>17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21"/>
      <c r="AZ14" s="21"/>
      <c r="BA14" s="21"/>
      <c r="BB14" s="21"/>
      <c r="BC14" s="21"/>
      <c r="BD14" s="21"/>
      <c r="BE14" s="21"/>
      <c r="BF14" s="21"/>
      <c r="BG14" s="21"/>
      <c r="BH14" s="21"/>
      <c r="BI14" s="21"/>
      <c r="BJ14" s="21"/>
      <c r="BK14" s="21"/>
      <c r="BL14" s="21"/>
      <c r="BM14" s="21"/>
      <c r="BN14" s="21"/>
      <c r="BO14" s="21"/>
      <c r="BP14" s="21"/>
      <c r="BQ14" s="21"/>
      <c r="BR14" s="21"/>
      <c r="BS14" s="21">
        <v>0</v>
      </c>
      <c r="BT14" s="21"/>
      <c r="BU14" s="21"/>
      <c r="BV14" s="21"/>
      <c r="BW14" s="21"/>
      <c r="BX14" s="21"/>
      <c r="BY14" s="21"/>
      <c r="BZ14" s="21"/>
      <c r="CA14" s="21"/>
      <c r="CB14" s="21"/>
      <c r="CC14" s="21"/>
      <c r="CD14" s="21"/>
      <c r="CE14" s="21"/>
      <c r="CF14" s="21"/>
      <c r="CG14" s="21"/>
      <c r="CH14" s="21"/>
      <c r="CI14" s="21"/>
      <c r="CJ14" s="21"/>
      <c r="CK14" s="21"/>
      <c r="CL14" s="21"/>
      <c r="CM14" s="21"/>
      <c r="CN14" s="21"/>
      <c r="CO14" s="21"/>
      <c r="CP14" s="21"/>
      <c r="CQ14" s="21"/>
      <c r="CR14" s="21"/>
      <c r="CS14" s="21"/>
      <c r="CT14" s="21"/>
      <c r="CU14" s="21"/>
      <c r="CV14" s="21"/>
      <c r="CW14" s="21"/>
      <c r="CX14" s="21"/>
      <c r="CY14" s="21"/>
      <c r="CZ14" s="21"/>
      <c r="DA14" s="21"/>
      <c r="DB14" s="21"/>
      <c r="DC14" s="21"/>
      <c r="DD14" s="21"/>
      <c r="DE14" s="21"/>
      <c r="DF14" s="21"/>
      <c r="DG14" s="21"/>
      <c r="DH14" s="21"/>
      <c r="DI14" s="21"/>
      <c r="DJ14" s="21"/>
      <c r="DK14" s="21"/>
      <c r="DL14" s="21"/>
      <c r="DM14" s="21"/>
      <c r="DN14" s="21"/>
      <c r="DO14" s="21"/>
      <c r="DP14" s="21"/>
      <c r="DQ14" s="21"/>
      <c r="DR14" s="21"/>
      <c r="DS14" s="21"/>
      <c r="DT14" s="21"/>
      <c r="DU14" s="21"/>
      <c r="DV14" s="21"/>
      <c r="DW14" s="21"/>
      <c r="DX14" s="21"/>
      <c r="DY14" s="21"/>
      <c r="DZ14" s="21"/>
      <c r="EA14" s="21"/>
      <c r="EB14" s="21"/>
      <c r="EC14" s="21"/>
      <c r="ED14" s="21"/>
      <c r="EE14" s="21"/>
      <c r="EF14" s="21"/>
      <c r="EG14" s="40">
        <f t="shared" si="0"/>
        <v>0</v>
      </c>
      <c r="EH14" s="9" t="s">
        <v>30</v>
      </c>
      <c r="EI14" s="141"/>
      <c r="EJ14" s="9"/>
    </row>
    <row r="15" spans="1:140">
      <c r="A15" s="169"/>
      <c r="B15" s="34" t="s">
        <v>18</v>
      </c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>
        <v>-55797</v>
      </c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21"/>
      <c r="AZ15" s="21"/>
      <c r="BA15" s="21"/>
      <c r="BB15" s="21"/>
      <c r="BC15" s="21"/>
      <c r="BD15" s="21"/>
      <c r="BE15" s="21"/>
      <c r="BF15" s="21"/>
      <c r="BG15" s="21"/>
      <c r="BH15" s="21"/>
      <c r="BI15" s="21"/>
      <c r="BJ15" s="21"/>
      <c r="BK15" s="21"/>
      <c r="BL15" s="21"/>
      <c r="BM15" s="21"/>
      <c r="BN15" s="21"/>
      <c r="BO15" s="21"/>
      <c r="BP15" s="21"/>
      <c r="BQ15" s="21"/>
      <c r="BR15" s="21"/>
      <c r="BS15" s="21"/>
      <c r="BT15" s="21"/>
      <c r="BU15" s="21"/>
      <c r="BV15" s="21">
        <v>652</v>
      </c>
      <c r="BW15" s="21"/>
      <c r="BX15" s="21">
        <v>424</v>
      </c>
      <c r="BY15" s="21"/>
      <c r="BZ15" s="21">
        <v>1280</v>
      </c>
      <c r="CA15" s="21"/>
      <c r="CB15" s="21">
        <v>42376</v>
      </c>
      <c r="CC15" s="21"/>
      <c r="CD15" s="21"/>
      <c r="CE15" s="21"/>
      <c r="CF15" s="21"/>
      <c r="CG15" s="21"/>
      <c r="CH15" s="21">
        <v>606768</v>
      </c>
      <c r="CI15" s="21"/>
      <c r="CJ15" s="21"/>
      <c r="CK15" s="21"/>
      <c r="CL15" s="21"/>
      <c r="CM15" s="21"/>
      <c r="CN15" s="21"/>
      <c r="CO15" s="21"/>
      <c r="CP15" s="21">
        <v>25368</v>
      </c>
      <c r="CQ15" s="21"/>
      <c r="CR15" s="21">
        <v>22515</v>
      </c>
      <c r="CS15" s="21"/>
      <c r="CT15" s="21"/>
      <c r="CU15" s="21"/>
      <c r="CV15" s="21"/>
      <c r="CW15" s="21">
        <v>27486</v>
      </c>
      <c r="CX15" s="21"/>
      <c r="CY15" s="21"/>
      <c r="CZ15" s="21"/>
      <c r="DA15" s="21"/>
      <c r="DB15" s="21"/>
      <c r="DC15" s="21"/>
      <c r="DD15" s="21"/>
      <c r="DE15" s="21"/>
      <c r="DF15" s="21"/>
      <c r="DG15" s="21"/>
      <c r="DH15" s="21"/>
      <c r="DI15" s="21"/>
      <c r="DJ15" s="21"/>
      <c r="DK15" s="21"/>
      <c r="DL15" s="21"/>
      <c r="DM15" s="21"/>
      <c r="DN15" s="21"/>
      <c r="DO15" s="21"/>
      <c r="DP15" s="21"/>
      <c r="DQ15" s="21"/>
      <c r="DR15" s="21">
        <v>84235</v>
      </c>
      <c r="DS15" s="21"/>
      <c r="DT15" s="21"/>
      <c r="DU15" s="21"/>
      <c r="DV15" s="21"/>
      <c r="DW15" s="21"/>
      <c r="DX15" s="21"/>
      <c r="DY15" s="21">
        <v>856</v>
      </c>
      <c r="DZ15" s="21"/>
      <c r="EA15" s="21"/>
      <c r="EB15" s="21"/>
      <c r="EC15" s="21"/>
      <c r="ED15" s="21"/>
      <c r="EE15" s="21"/>
      <c r="EF15" s="21"/>
      <c r="EG15" s="40">
        <f t="shared" si="0"/>
        <v>756163</v>
      </c>
      <c r="EH15" s="9" t="s">
        <v>30</v>
      </c>
      <c r="EI15" s="141"/>
      <c r="EJ15" s="9"/>
    </row>
    <row r="16" spans="1:140" s="1" customFormat="1" ht="13" thickBot="1">
      <c r="A16" s="170"/>
      <c r="B16" s="26" t="s">
        <v>19</v>
      </c>
      <c r="C16" s="27" t="s">
        <v>26</v>
      </c>
      <c r="D16" s="27">
        <v>4629</v>
      </c>
      <c r="E16" s="27">
        <v>39637.566865237088</v>
      </c>
      <c r="F16" s="27">
        <v>22975.605554000002</v>
      </c>
      <c r="G16" s="27">
        <v>99384.339525999996</v>
      </c>
      <c r="H16" s="27">
        <v>24373.121709999999</v>
      </c>
      <c r="I16" s="27">
        <v>9758.2414069999995</v>
      </c>
      <c r="J16" s="27">
        <v>7924.1122719999994</v>
      </c>
      <c r="K16" s="27">
        <v>2664</v>
      </c>
      <c r="L16" s="27">
        <v>4337</v>
      </c>
      <c r="M16" s="27">
        <v>15615.565180000001</v>
      </c>
      <c r="N16" s="27">
        <v>6769.3554889999996</v>
      </c>
      <c r="O16" s="27">
        <v>22094</v>
      </c>
      <c r="P16" s="27">
        <v>1034.985424</v>
      </c>
      <c r="Q16" s="27">
        <v>5417</v>
      </c>
      <c r="R16" s="27">
        <v>24133.971158</v>
      </c>
      <c r="S16" s="27">
        <v>3717.7073734200003</v>
      </c>
      <c r="T16" s="27">
        <v>22515</v>
      </c>
      <c r="U16" s="27">
        <v>19694.376554080001</v>
      </c>
      <c r="V16" s="27">
        <v>-120470</v>
      </c>
      <c r="W16" s="27">
        <v>13241.750773420001</v>
      </c>
      <c r="X16" s="27">
        <v>33499.27181482</v>
      </c>
      <c r="Y16" s="27">
        <v>150285</v>
      </c>
      <c r="Z16" s="27">
        <v>22791.629214820001</v>
      </c>
      <c r="AA16" s="27"/>
      <c r="AB16" s="27">
        <v>12344.647305140001</v>
      </c>
      <c r="AC16" s="27">
        <v>5591</v>
      </c>
      <c r="AD16" s="27">
        <v>38456.583302999999</v>
      </c>
      <c r="AE16" s="27">
        <v>10463.588068999999</v>
      </c>
      <c r="AF16" s="27">
        <v>2710</v>
      </c>
      <c r="AG16" s="27">
        <v>9528.7555649999995</v>
      </c>
      <c r="AH16" s="27">
        <v>8053</v>
      </c>
      <c r="AI16" s="27">
        <v>1816</v>
      </c>
      <c r="AJ16" s="27">
        <v>6797</v>
      </c>
      <c r="AK16" s="27">
        <v>25993.506886479998</v>
      </c>
      <c r="AL16" s="27">
        <v>43182</v>
      </c>
      <c r="AM16" s="27">
        <v>59205</v>
      </c>
      <c r="AN16" s="27">
        <v>6482.2092680000005</v>
      </c>
      <c r="AO16" s="27">
        <v>26845.505374100001</v>
      </c>
      <c r="AP16" s="27">
        <v>9966.1447520000002</v>
      </c>
      <c r="AQ16" s="27">
        <v>34337</v>
      </c>
      <c r="AR16" s="27">
        <v>29090.462282</v>
      </c>
      <c r="AS16" s="27">
        <v>86849.231100999998</v>
      </c>
      <c r="AT16" s="27">
        <v>170238</v>
      </c>
      <c r="AU16" s="27">
        <v>18733</v>
      </c>
      <c r="AV16" s="27">
        <v>34198.8039709</v>
      </c>
      <c r="AW16" s="27">
        <v>37567.849837486188</v>
      </c>
      <c r="AX16" s="27">
        <v>18164.173843</v>
      </c>
      <c r="AY16" s="27">
        <v>2256</v>
      </c>
      <c r="AZ16" s="27">
        <v>4087.26260826</v>
      </c>
      <c r="BA16" s="27">
        <v>1597</v>
      </c>
      <c r="BB16" s="27">
        <v>25580</v>
      </c>
      <c r="BC16" s="27">
        <v>29261</v>
      </c>
      <c r="BD16" s="27">
        <v>19665</v>
      </c>
      <c r="BE16" s="27">
        <v>11137</v>
      </c>
      <c r="BF16" s="27">
        <v>4979.3138228400003</v>
      </c>
      <c r="BG16" s="27">
        <v>9713</v>
      </c>
      <c r="BH16" s="27">
        <v>26370</v>
      </c>
      <c r="BI16" s="27">
        <v>52385</v>
      </c>
      <c r="BJ16" s="27">
        <v>16959.066282</v>
      </c>
      <c r="BK16" s="27">
        <v>22799</v>
      </c>
      <c r="BL16" s="27">
        <v>4035.350321280001</v>
      </c>
      <c r="BM16" s="27">
        <v>26320</v>
      </c>
      <c r="BN16" s="27">
        <v>2491</v>
      </c>
      <c r="BO16" s="27">
        <v>29571</v>
      </c>
      <c r="BP16" s="27">
        <v>25806.526214000001</v>
      </c>
      <c r="BQ16" s="27">
        <v>97519.256785999998</v>
      </c>
      <c r="BR16" s="27">
        <v>15531.719342</v>
      </c>
      <c r="BS16" s="27">
        <v>48685</v>
      </c>
      <c r="BT16" s="27">
        <v>135676</v>
      </c>
      <c r="BU16" s="27">
        <v>3153.9404519999998</v>
      </c>
      <c r="BV16" s="27">
        <v>4382</v>
      </c>
      <c r="BW16" s="27">
        <v>22681.859392999999</v>
      </c>
      <c r="BX16" s="27">
        <v>21654</v>
      </c>
      <c r="BY16" s="27">
        <v>29481</v>
      </c>
      <c r="BZ16" s="27">
        <v>16710</v>
      </c>
      <c r="CA16" s="27">
        <v>57392.2</v>
      </c>
      <c r="CB16" s="27">
        <v>95237.941175</v>
      </c>
      <c r="CC16" s="27">
        <v>33546.038278</v>
      </c>
      <c r="CD16" s="27">
        <v>-85499</v>
      </c>
      <c r="CE16" s="27">
        <v>-1792.5846520000005</v>
      </c>
      <c r="CF16" s="27">
        <v>21886</v>
      </c>
      <c r="CG16" s="27">
        <v>12933.198024720001</v>
      </c>
      <c r="CH16" s="27">
        <v>178827</v>
      </c>
      <c r="CI16" s="27">
        <v>594644.83847199997</v>
      </c>
      <c r="CJ16" s="27">
        <v>124415</v>
      </c>
      <c r="CK16" s="27">
        <v>88772</v>
      </c>
      <c r="CL16" s="27">
        <v>18628</v>
      </c>
      <c r="CM16" s="27">
        <v>25180</v>
      </c>
      <c r="CN16" s="27">
        <v>30234</v>
      </c>
      <c r="CO16" s="27">
        <v>13610</v>
      </c>
      <c r="CP16" s="27">
        <v>78257.585403999998</v>
      </c>
      <c r="CQ16" s="27">
        <v>29571</v>
      </c>
      <c r="CR16" s="27">
        <v>30497</v>
      </c>
      <c r="CS16" s="27">
        <v>15738</v>
      </c>
      <c r="CT16" s="27">
        <v>132884</v>
      </c>
      <c r="CU16" s="27">
        <v>82030.524999999994</v>
      </c>
      <c r="CV16" s="27">
        <v>15994</v>
      </c>
      <c r="CW16" s="27">
        <v>193733</v>
      </c>
      <c r="CX16" s="27">
        <v>-22243</v>
      </c>
      <c r="CY16" s="27">
        <v>33902</v>
      </c>
      <c r="CZ16" s="27">
        <v>57481</v>
      </c>
      <c r="DA16" s="27">
        <v>53065</v>
      </c>
      <c r="DB16" s="27">
        <v>88738</v>
      </c>
      <c r="DC16" s="27">
        <v>5667</v>
      </c>
      <c r="DD16" s="27">
        <v>4524</v>
      </c>
      <c r="DE16" s="27">
        <v>9403</v>
      </c>
      <c r="DF16" s="27">
        <v>68762.026475999999</v>
      </c>
      <c r="DG16" s="27">
        <v>13235.883626999999</v>
      </c>
      <c r="DH16" s="27">
        <v>58871</v>
      </c>
      <c r="DI16" s="27">
        <v>57662</v>
      </c>
      <c r="DJ16" s="27">
        <v>36514</v>
      </c>
      <c r="DK16" s="27">
        <v>30474.016206999997</v>
      </c>
      <c r="DL16" s="27">
        <v>58430</v>
      </c>
      <c r="DM16" s="27"/>
      <c r="DN16" s="27">
        <v>40729</v>
      </c>
      <c r="DO16" s="27">
        <v>10242</v>
      </c>
      <c r="DP16" s="27">
        <v>50410.400000000001</v>
      </c>
      <c r="DQ16" s="27">
        <v>84041</v>
      </c>
      <c r="DR16" s="27">
        <v>49863</v>
      </c>
      <c r="DS16" s="27">
        <v>14098</v>
      </c>
      <c r="DT16" s="27">
        <v>18518</v>
      </c>
      <c r="DU16" s="27">
        <v>22448</v>
      </c>
      <c r="DV16" s="27">
        <v>12495</v>
      </c>
      <c r="DW16" s="27">
        <v>5397.5879609999993</v>
      </c>
      <c r="DX16" s="27">
        <v>45104.280566000001</v>
      </c>
      <c r="DY16" s="27">
        <v>97022</v>
      </c>
      <c r="DZ16" s="27">
        <v>3688.46</v>
      </c>
      <c r="EA16" s="27">
        <v>33297</v>
      </c>
      <c r="EB16" s="27">
        <v>18051</v>
      </c>
      <c r="EC16" s="27">
        <v>4842</v>
      </c>
      <c r="ED16" s="27">
        <v>2359</v>
      </c>
      <c r="EE16" s="27">
        <v>5147</v>
      </c>
      <c r="EF16" s="27">
        <v>84041</v>
      </c>
      <c r="EG16" s="41">
        <f>SUM(EG7:EG15)-EG12</f>
        <v>4859960.2614681013</v>
      </c>
      <c r="EH16" s="9" t="s">
        <v>30</v>
      </c>
      <c r="EI16" s="141"/>
    </row>
    <row r="17" spans="1:140" s="9" customFormat="1">
      <c r="A17" s="168" t="s">
        <v>85</v>
      </c>
      <c r="B17" s="28" t="s">
        <v>0</v>
      </c>
      <c r="C17" s="29" t="s">
        <v>7</v>
      </c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>
        <v>377848</v>
      </c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28"/>
      <c r="AZ17" s="28"/>
      <c r="BA17" s="28"/>
      <c r="BB17" s="28"/>
      <c r="BC17" s="28"/>
      <c r="BD17" s="28"/>
      <c r="BE17" s="28"/>
      <c r="BF17" s="28"/>
      <c r="BG17" s="28"/>
      <c r="BH17" s="28"/>
      <c r="BI17" s="28"/>
      <c r="BJ17" s="28"/>
      <c r="BK17" s="28"/>
      <c r="BL17" s="28"/>
      <c r="BM17" s="28"/>
      <c r="BN17" s="28"/>
      <c r="BO17" s="28"/>
      <c r="BP17" s="28"/>
      <c r="BQ17" s="28"/>
      <c r="BR17" s="28"/>
      <c r="BS17" s="28"/>
      <c r="BT17" s="28"/>
      <c r="BU17" s="28">
        <v>32236</v>
      </c>
      <c r="BV17" s="28"/>
      <c r="BW17" s="28"/>
      <c r="BX17" s="28"/>
      <c r="BY17" s="28"/>
      <c r="BZ17" s="28"/>
      <c r="CA17" s="28"/>
      <c r="CB17" s="28"/>
      <c r="CC17" s="28"/>
      <c r="CD17" s="28"/>
      <c r="CE17" s="28"/>
      <c r="CF17" s="28"/>
      <c r="CG17" s="28"/>
      <c r="CH17" s="28"/>
      <c r="CI17" s="28"/>
      <c r="CJ17" s="28"/>
      <c r="CK17" s="28">
        <v>353294</v>
      </c>
      <c r="CL17" s="28"/>
      <c r="CM17" s="28"/>
      <c r="CN17" s="28"/>
      <c r="CO17" s="28"/>
      <c r="CP17" s="28"/>
      <c r="CQ17" s="28"/>
      <c r="CR17" s="28">
        <v>98748</v>
      </c>
      <c r="CS17" s="28"/>
      <c r="CT17" s="28"/>
      <c r="CU17" s="28"/>
      <c r="CV17" s="28"/>
      <c r="CW17" s="28"/>
      <c r="CX17" s="28"/>
      <c r="CY17" s="28">
        <v>181436</v>
      </c>
      <c r="CZ17" s="28"/>
      <c r="DA17" s="28">
        <v>408615</v>
      </c>
      <c r="DB17" s="28"/>
      <c r="DC17" s="28"/>
      <c r="DD17" s="28"/>
      <c r="DE17" s="28"/>
      <c r="DF17" s="28">
        <v>142454</v>
      </c>
      <c r="DG17" s="28">
        <v>162880</v>
      </c>
      <c r="DH17" s="28"/>
      <c r="DI17" s="28"/>
      <c r="DJ17" s="28"/>
      <c r="DK17" s="28"/>
      <c r="DL17" s="28"/>
      <c r="DM17" s="28"/>
      <c r="DN17" s="28"/>
      <c r="DO17" s="28"/>
      <c r="DP17" s="28"/>
      <c r="DQ17" s="28">
        <v>523799</v>
      </c>
      <c r="DR17" s="28"/>
      <c r="DS17" s="28"/>
      <c r="DT17" s="28"/>
      <c r="DU17" s="28"/>
      <c r="DV17" s="28"/>
      <c r="DW17" s="28"/>
      <c r="DX17" s="28">
        <v>6133982</v>
      </c>
      <c r="DY17" s="28"/>
      <c r="DZ17" s="28"/>
      <c r="EA17" s="28"/>
      <c r="EB17" s="28"/>
      <c r="EC17" s="28">
        <v>27176</v>
      </c>
      <c r="ED17" s="28">
        <v>25655</v>
      </c>
      <c r="EE17" s="28"/>
      <c r="EF17" s="28">
        <v>653510</v>
      </c>
      <c r="EI17" s="141"/>
    </row>
    <row r="18" spans="1:140" s="9" customFormat="1">
      <c r="A18" s="169"/>
      <c r="B18" s="17" t="s">
        <v>1</v>
      </c>
      <c r="C18" s="15" t="s">
        <v>7</v>
      </c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>
        <v>701380</v>
      </c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17"/>
      <c r="BG18" s="17"/>
      <c r="BH18" s="17"/>
      <c r="BI18" s="17"/>
      <c r="BJ18" s="17"/>
      <c r="BK18" s="17"/>
      <c r="BL18" s="17"/>
      <c r="BM18" s="17"/>
      <c r="BN18" s="17"/>
      <c r="BO18" s="17"/>
      <c r="BP18" s="17"/>
      <c r="BQ18" s="17"/>
      <c r="BR18" s="17"/>
      <c r="BS18" s="17"/>
      <c r="BT18" s="17"/>
      <c r="BU18" s="17">
        <v>17624</v>
      </c>
      <c r="BV18" s="17"/>
      <c r="BW18" s="17"/>
      <c r="BX18" s="17"/>
      <c r="BY18" s="17"/>
      <c r="BZ18" s="17"/>
      <c r="CA18" s="17"/>
      <c r="CB18" s="17"/>
      <c r="CC18" s="17"/>
      <c r="CD18" s="17"/>
      <c r="CE18" s="17"/>
      <c r="CF18" s="17"/>
      <c r="CG18" s="17"/>
      <c r="CH18" s="17"/>
      <c r="CI18" s="17"/>
      <c r="CJ18" s="17"/>
      <c r="CK18" s="17"/>
      <c r="CL18" s="17"/>
      <c r="CM18" s="17"/>
      <c r="CN18" s="17"/>
      <c r="CO18" s="17"/>
      <c r="CP18" s="17"/>
      <c r="CQ18" s="17"/>
      <c r="CR18" s="17">
        <v>30976</v>
      </c>
      <c r="CS18" s="17"/>
      <c r="CT18" s="17"/>
      <c r="CU18" s="17"/>
      <c r="CV18" s="17"/>
      <c r="CW18" s="17"/>
      <c r="CX18" s="17"/>
      <c r="CY18" s="17">
        <v>157996</v>
      </c>
      <c r="CZ18" s="17"/>
      <c r="DA18" s="17">
        <v>62850</v>
      </c>
      <c r="DB18" s="17"/>
      <c r="DC18" s="17"/>
      <c r="DD18" s="17"/>
      <c r="DE18" s="17"/>
      <c r="DF18" s="17">
        <v>423101</v>
      </c>
      <c r="DG18" s="17"/>
      <c r="DH18" s="17"/>
      <c r="DI18" s="17"/>
      <c r="DJ18" s="17"/>
      <c r="DK18" s="17"/>
      <c r="DL18" s="17"/>
      <c r="DM18" s="17"/>
      <c r="DN18" s="17"/>
      <c r="DO18" s="17"/>
      <c r="DP18" s="17"/>
      <c r="DQ18" s="17">
        <v>136301</v>
      </c>
      <c r="DR18" s="17"/>
      <c r="DS18" s="17"/>
      <c r="DT18" s="17"/>
      <c r="DU18" s="17"/>
      <c r="DV18" s="17"/>
      <c r="DW18" s="17"/>
      <c r="DX18" s="17">
        <v>-32149</v>
      </c>
      <c r="DY18" s="17"/>
      <c r="DZ18" s="17"/>
      <c r="EA18" s="17"/>
      <c r="EB18" s="17"/>
      <c r="EC18" s="17">
        <v>29956</v>
      </c>
      <c r="ED18" s="17">
        <v>29231</v>
      </c>
      <c r="EE18" s="17"/>
      <c r="EF18" s="17">
        <v>136301</v>
      </c>
      <c r="EI18" s="141"/>
    </row>
    <row r="19" spans="1:140" s="9" customFormat="1">
      <c r="A19" s="169"/>
      <c r="B19" s="17" t="s">
        <v>20</v>
      </c>
      <c r="C19" s="15" t="s">
        <v>7</v>
      </c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>
        <v>0</v>
      </c>
      <c r="Z19" s="17">
        <v>19674</v>
      </c>
      <c r="AA19" s="17">
        <v>0</v>
      </c>
      <c r="AB19" s="17"/>
      <c r="AC19" s="17"/>
      <c r="AD19" s="17"/>
      <c r="AE19" s="17">
        <v>0</v>
      </c>
      <c r="AF19" s="17">
        <v>0</v>
      </c>
      <c r="AG19" s="17">
        <v>10001</v>
      </c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17"/>
      <c r="BJ19" s="17"/>
      <c r="BK19" s="17"/>
      <c r="BL19" s="17"/>
      <c r="BM19" s="17"/>
      <c r="BN19" s="17"/>
      <c r="BO19" s="17"/>
      <c r="BP19" s="17">
        <v>6380</v>
      </c>
      <c r="BQ19" s="17">
        <v>45340</v>
      </c>
      <c r="BR19" s="17"/>
      <c r="BS19" s="17"/>
      <c r="BT19" s="17"/>
      <c r="BU19" s="17">
        <v>8616</v>
      </c>
      <c r="BV19" s="17"/>
      <c r="BW19" s="17"/>
      <c r="BX19" s="17"/>
      <c r="BY19" s="17"/>
      <c r="BZ19" s="17"/>
      <c r="CA19" s="17"/>
      <c r="CB19" s="17"/>
      <c r="CC19" s="17"/>
      <c r="CD19" s="17"/>
      <c r="CE19" s="17"/>
      <c r="CF19" s="17"/>
      <c r="CG19" s="17"/>
      <c r="CH19" s="17"/>
      <c r="CI19" s="17"/>
      <c r="CJ19" s="17"/>
      <c r="CK19" s="17">
        <v>75769</v>
      </c>
      <c r="CL19" s="17"/>
      <c r="CM19" s="17"/>
      <c r="CN19" s="17"/>
      <c r="CO19" s="17"/>
      <c r="CP19" s="17"/>
      <c r="CQ19" s="17"/>
      <c r="CR19" s="17"/>
      <c r="CS19" s="17"/>
      <c r="CT19" s="17"/>
      <c r="CU19" s="17"/>
      <c r="CV19" s="17"/>
      <c r="CW19" s="17"/>
      <c r="CX19" s="17"/>
      <c r="CY19" s="17"/>
      <c r="CZ19" s="17"/>
      <c r="DA19" s="17">
        <v>101122</v>
      </c>
      <c r="DB19" s="17"/>
      <c r="DC19" s="17"/>
      <c r="DD19" s="17"/>
      <c r="DE19" s="17"/>
      <c r="DF19" s="17"/>
      <c r="DG19" s="17">
        <v>204376</v>
      </c>
      <c r="DH19" s="17"/>
      <c r="DI19" s="17"/>
      <c r="DJ19" s="17"/>
      <c r="DK19" s="17"/>
      <c r="DL19" s="17"/>
      <c r="DM19" s="17"/>
      <c r="DN19" s="17"/>
      <c r="DO19" s="17"/>
      <c r="DP19" s="17"/>
      <c r="DQ19" s="17">
        <v>466136</v>
      </c>
      <c r="DR19" s="17"/>
      <c r="DS19" s="17"/>
      <c r="DT19" s="17"/>
      <c r="DU19" s="17"/>
      <c r="DV19" s="17"/>
      <c r="DW19" s="17"/>
      <c r="DX19" s="17"/>
      <c r="DY19" s="17"/>
      <c r="DZ19" s="17"/>
      <c r="EA19" s="17"/>
      <c r="EB19" s="17"/>
      <c r="EC19" s="17">
        <v>13758</v>
      </c>
      <c r="ED19" s="17"/>
      <c r="EE19" s="17"/>
      <c r="EF19" s="17">
        <v>466136</v>
      </c>
      <c r="EI19" s="141"/>
    </row>
    <row r="20" spans="1:140" s="9" customFormat="1">
      <c r="A20" s="169"/>
      <c r="B20" s="54" t="s">
        <v>28</v>
      </c>
      <c r="C20" s="15" t="s">
        <v>7</v>
      </c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>
        <v>23818</v>
      </c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7"/>
      <c r="BF20" s="17"/>
      <c r="BG20" s="17"/>
      <c r="BH20" s="17"/>
      <c r="BI20" s="17"/>
      <c r="BJ20" s="17"/>
      <c r="BK20" s="17"/>
      <c r="BL20" s="17"/>
      <c r="BM20" s="17"/>
      <c r="BN20" s="17"/>
      <c r="BO20" s="17"/>
      <c r="BP20" s="17"/>
      <c r="BQ20" s="17"/>
      <c r="BR20" s="17"/>
      <c r="BS20" s="17"/>
      <c r="BT20" s="17"/>
      <c r="BU20" s="17"/>
      <c r="BV20" s="17"/>
      <c r="BW20" s="17"/>
      <c r="BX20" s="17"/>
      <c r="BY20" s="17"/>
      <c r="BZ20" s="17"/>
      <c r="CA20" s="17"/>
      <c r="CB20" s="17"/>
      <c r="CC20" s="17"/>
      <c r="CD20" s="17"/>
      <c r="CE20" s="17"/>
      <c r="CF20" s="17"/>
      <c r="CG20" s="17"/>
      <c r="CH20" s="17"/>
      <c r="CI20" s="17"/>
      <c r="CJ20" s="17"/>
      <c r="CK20" s="17">
        <v>75769</v>
      </c>
      <c r="CL20" s="17"/>
      <c r="CM20" s="17"/>
      <c r="CN20" s="17"/>
      <c r="CO20" s="17"/>
      <c r="CP20" s="17"/>
      <c r="CQ20" s="17"/>
      <c r="CR20" s="17"/>
      <c r="CS20" s="17"/>
      <c r="CT20" s="17"/>
      <c r="CU20" s="17"/>
      <c r="CV20" s="17"/>
      <c r="CW20" s="17"/>
      <c r="CX20" s="17"/>
      <c r="CY20" s="17"/>
      <c r="CZ20" s="17"/>
      <c r="DA20" s="17">
        <v>31881</v>
      </c>
      <c r="DB20" s="17"/>
      <c r="DC20" s="17"/>
      <c r="DD20" s="17"/>
      <c r="DE20" s="17"/>
      <c r="DF20" s="17">
        <v>21315</v>
      </c>
      <c r="DG20" s="17"/>
      <c r="DH20" s="17"/>
      <c r="DI20" s="17"/>
      <c r="DJ20" s="17"/>
      <c r="DK20" s="17"/>
      <c r="DL20" s="17"/>
      <c r="DM20" s="17"/>
      <c r="DN20" s="17"/>
      <c r="DO20" s="17"/>
      <c r="DP20" s="17"/>
      <c r="DQ20" s="17">
        <v>7857</v>
      </c>
      <c r="DR20" s="17"/>
      <c r="DS20" s="17"/>
      <c r="DT20" s="17"/>
      <c r="DU20" s="17"/>
      <c r="DV20" s="17"/>
      <c r="DW20" s="17"/>
      <c r="DX20" s="17">
        <v>42782</v>
      </c>
      <c r="DY20" s="17"/>
      <c r="DZ20" s="17"/>
      <c r="EA20" s="17"/>
      <c r="EB20" s="17"/>
      <c r="EC20" s="17">
        <v>16432</v>
      </c>
      <c r="ED20" s="17">
        <v>3448</v>
      </c>
      <c r="EE20" s="17"/>
      <c r="EF20" s="17"/>
      <c r="EI20" s="141"/>
    </row>
    <row r="21" spans="1:140" s="1" customFormat="1">
      <c r="A21" s="169"/>
      <c r="B21" s="14" t="s">
        <v>21</v>
      </c>
      <c r="C21" s="10" t="s">
        <v>7</v>
      </c>
      <c r="D21" s="14">
        <v>268457</v>
      </c>
      <c r="E21" s="14">
        <v>338114</v>
      </c>
      <c r="F21" s="14">
        <v>192823</v>
      </c>
      <c r="G21" s="14">
        <v>815529</v>
      </c>
      <c r="H21" s="14">
        <v>1348695</v>
      </c>
      <c r="I21" s="14">
        <v>406925</v>
      </c>
      <c r="J21" s="17">
        <v>236776</v>
      </c>
      <c r="K21" s="14">
        <v>99809</v>
      </c>
      <c r="L21" s="14">
        <v>98075</v>
      </c>
      <c r="M21" s="14">
        <v>334724</v>
      </c>
      <c r="N21" s="14"/>
      <c r="O21" s="14">
        <v>490595</v>
      </c>
      <c r="P21" s="14">
        <v>29752</v>
      </c>
      <c r="Q21" s="14">
        <v>163802</v>
      </c>
      <c r="R21" s="14">
        <v>230575</v>
      </c>
      <c r="S21" s="14">
        <v>56302</v>
      </c>
      <c r="T21" s="14">
        <v>280574</v>
      </c>
      <c r="U21" s="14">
        <v>199559</v>
      </c>
      <c r="V21" s="14">
        <v>1854851</v>
      </c>
      <c r="W21" s="14">
        <v>517245</v>
      </c>
      <c r="X21" s="14">
        <v>783907</v>
      </c>
      <c r="Y21" s="14">
        <v>1237870</v>
      </c>
      <c r="Z21" s="14">
        <v>305331</v>
      </c>
      <c r="AA21" s="14">
        <v>348245</v>
      </c>
      <c r="AB21" s="14">
        <v>202567</v>
      </c>
      <c r="AC21" s="14">
        <v>188148</v>
      </c>
      <c r="AD21" s="14">
        <v>528669</v>
      </c>
      <c r="AE21" s="14">
        <v>194622</v>
      </c>
      <c r="AF21" s="14">
        <v>94678</v>
      </c>
      <c r="AG21" s="14">
        <v>73665</v>
      </c>
      <c r="AH21" s="16">
        <v>204292</v>
      </c>
      <c r="AI21" s="14">
        <v>300771</v>
      </c>
      <c r="AJ21" s="14">
        <v>118950</v>
      </c>
      <c r="AK21" s="14">
        <v>671031</v>
      </c>
      <c r="AL21" s="14">
        <v>336511</v>
      </c>
      <c r="AM21" s="14">
        <v>1171152</v>
      </c>
      <c r="AN21" s="14">
        <v>76038</v>
      </c>
      <c r="AO21" s="14">
        <v>245050</v>
      </c>
      <c r="AP21" s="14">
        <v>91414</v>
      </c>
      <c r="AQ21" s="14">
        <v>292035</v>
      </c>
      <c r="AR21" s="14">
        <v>433414</v>
      </c>
      <c r="AS21" s="14">
        <v>601680</v>
      </c>
      <c r="AT21" s="14">
        <v>1006101</v>
      </c>
      <c r="AU21" s="14">
        <v>176005</v>
      </c>
      <c r="AV21" s="14">
        <v>215162</v>
      </c>
      <c r="AW21" s="14">
        <v>292987</v>
      </c>
      <c r="AX21" s="14">
        <v>378715</v>
      </c>
      <c r="AY21" s="14">
        <v>302170</v>
      </c>
      <c r="AZ21" s="14">
        <v>181746</v>
      </c>
      <c r="BA21" s="14">
        <v>34171</v>
      </c>
      <c r="BB21" s="14">
        <v>198505</v>
      </c>
      <c r="BC21" s="14">
        <v>233297</v>
      </c>
      <c r="BD21" s="14">
        <v>152627</v>
      </c>
      <c r="BE21" s="14">
        <v>248518</v>
      </c>
      <c r="BF21" s="14">
        <v>39525</v>
      </c>
      <c r="BG21" s="14">
        <v>86716</v>
      </c>
      <c r="BH21" s="14">
        <v>241677</v>
      </c>
      <c r="BI21" s="14">
        <v>651382</v>
      </c>
      <c r="BJ21" s="14">
        <v>422864</v>
      </c>
      <c r="BK21" s="14">
        <v>450699</v>
      </c>
      <c r="BL21" s="14">
        <v>211203</v>
      </c>
      <c r="BM21" s="14">
        <v>813265</v>
      </c>
      <c r="BN21" s="14">
        <v>76419</v>
      </c>
      <c r="BO21" s="14">
        <v>831616</v>
      </c>
      <c r="BP21" s="14">
        <v>265827</v>
      </c>
      <c r="BQ21" s="14">
        <v>903686</v>
      </c>
      <c r="BR21" s="14">
        <v>141565</v>
      </c>
      <c r="BS21" s="14">
        <v>692331</v>
      </c>
      <c r="BT21" s="14">
        <v>2753109</v>
      </c>
      <c r="BU21" s="14"/>
      <c r="BV21" s="14">
        <v>150241</v>
      </c>
      <c r="BW21" s="14">
        <v>351029</v>
      </c>
      <c r="BX21" s="14">
        <v>256174</v>
      </c>
      <c r="BY21" s="14">
        <v>482845</v>
      </c>
      <c r="BZ21" s="14">
        <v>321644</v>
      </c>
      <c r="CA21" s="14">
        <v>866266</v>
      </c>
      <c r="CB21" s="14">
        <v>1156781</v>
      </c>
      <c r="CC21" s="14">
        <v>324181</v>
      </c>
      <c r="CD21" s="14">
        <v>1640256</v>
      </c>
      <c r="CE21" s="14">
        <v>172741</v>
      </c>
      <c r="CF21" s="14">
        <v>447533</v>
      </c>
      <c r="CG21" s="14">
        <v>271343</v>
      </c>
      <c r="CH21" s="14">
        <v>444643</v>
      </c>
      <c r="CI21" s="14">
        <v>1980394</v>
      </c>
      <c r="CJ21" s="14">
        <v>1441710</v>
      </c>
      <c r="CK21" s="14">
        <v>2081092</v>
      </c>
      <c r="CL21" s="14">
        <v>202537</v>
      </c>
      <c r="CM21" s="14">
        <v>256329</v>
      </c>
      <c r="CN21" s="14">
        <v>475666</v>
      </c>
      <c r="CO21" s="14">
        <v>579640</v>
      </c>
      <c r="CP21" s="14">
        <v>1272958</v>
      </c>
      <c r="CQ21" s="14">
        <v>831616</v>
      </c>
      <c r="CR21" s="14">
        <v>542881</v>
      </c>
      <c r="CS21" s="14">
        <v>343728</v>
      </c>
      <c r="CT21" s="14">
        <v>2716526</v>
      </c>
      <c r="CU21" s="14">
        <v>1058799</v>
      </c>
      <c r="CV21" s="14">
        <v>144965</v>
      </c>
      <c r="CW21" s="14">
        <v>1679830</v>
      </c>
      <c r="CX21" s="14">
        <v>650441</v>
      </c>
      <c r="CY21" s="14">
        <v>341432</v>
      </c>
      <c r="CZ21" s="14">
        <v>974597</v>
      </c>
      <c r="DA21" s="14">
        <v>659323</v>
      </c>
      <c r="DB21" s="14">
        <v>2527342</v>
      </c>
      <c r="DC21" s="14">
        <v>241581</v>
      </c>
      <c r="DD21" s="14">
        <v>179458</v>
      </c>
      <c r="DE21" s="14">
        <v>150561</v>
      </c>
      <c r="DF21" s="14">
        <v>586870</v>
      </c>
      <c r="DG21" s="14">
        <v>162880</v>
      </c>
      <c r="DH21" s="14">
        <v>1090430</v>
      </c>
      <c r="DI21" s="14">
        <v>935678</v>
      </c>
      <c r="DJ21" s="14">
        <v>692900</v>
      </c>
      <c r="DK21" s="14">
        <v>495424</v>
      </c>
      <c r="DL21" s="14">
        <v>685861</v>
      </c>
      <c r="DM21" s="14">
        <v>695250</v>
      </c>
      <c r="DN21" s="14">
        <v>402011</v>
      </c>
      <c r="DO21" s="14">
        <v>128318</v>
      </c>
      <c r="DP21" s="14">
        <v>1361963</v>
      </c>
      <c r="DQ21" s="14">
        <v>1787602</v>
      </c>
      <c r="DR21" s="14">
        <v>653125</v>
      </c>
      <c r="DS21" s="14">
        <v>271362</v>
      </c>
      <c r="DT21" s="14">
        <v>409665</v>
      </c>
      <c r="DU21" s="14">
        <v>610756</v>
      </c>
      <c r="DV21" s="14">
        <v>141831</v>
      </c>
      <c r="DW21" s="14">
        <v>748815</v>
      </c>
      <c r="DX21" s="14">
        <v>1687356</v>
      </c>
      <c r="DY21" s="14">
        <v>1124469</v>
      </c>
      <c r="DZ21" s="14">
        <v>107613</v>
      </c>
      <c r="EA21" s="14">
        <v>474819</v>
      </c>
      <c r="EB21" s="14">
        <v>357500</v>
      </c>
      <c r="EC21" s="14">
        <v>87321</v>
      </c>
      <c r="ED21" s="14">
        <v>58334</v>
      </c>
      <c r="EE21" s="14">
        <v>106723</v>
      </c>
      <c r="EF21" s="14">
        <v>1787602</v>
      </c>
      <c r="EG21" s="8">
        <f>SUM(D21:EF21)</f>
        <v>74336671</v>
      </c>
      <c r="EI21" s="143"/>
    </row>
    <row r="22" spans="1:140" s="1" customFormat="1">
      <c r="A22" s="169"/>
      <c r="B22" s="14" t="s">
        <v>8</v>
      </c>
      <c r="C22" s="10" t="s">
        <v>7</v>
      </c>
      <c r="D22" s="14">
        <v>8892</v>
      </c>
      <c r="E22" s="14">
        <v>175441</v>
      </c>
      <c r="F22" s="14">
        <v>96896</v>
      </c>
      <c r="G22" s="14"/>
      <c r="H22" s="14">
        <v>131649</v>
      </c>
      <c r="I22" s="14">
        <v>79343</v>
      </c>
      <c r="J22" s="17">
        <v>15998</v>
      </c>
      <c r="K22" s="14"/>
      <c r="L22" s="14">
        <v>15941</v>
      </c>
      <c r="M22" s="14"/>
      <c r="N22" s="14"/>
      <c r="O22" s="14"/>
      <c r="P22" s="14"/>
      <c r="Q22" s="14"/>
      <c r="R22" s="14">
        <v>2184</v>
      </c>
      <c r="S22" s="14"/>
      <c r="T22" s="14">
        <v>429988</v>
      </c>
      <c r="U22" s="14">
        <v>294823</v>
      </c>
      <c r="V22" s="14"/>
      <c r="W22" s="14">
        <v>49835</v>
      </c>
      <c r="X22" s="14">
        <v>40346</v>
      </c>
      <c r="Y22" s="14">
        <v>144375</v>
      </c>
      <c r="Z22" s="14">
        <v>0</v>
      </c>
      <c r="AA22" s="14">
        <v>0</v>
      </c>
      <c r="AB22" s="14">
        <v>59130</v>
      </c>
      <c r="AC22" s="14">
        <v>11889</v>
      </c>
      <c r="AD22" s="14">
        <v>489062</v>
      </c>
      <c r="AE22" s="14">
        <v>12758</v>
      </c>
      <c r="AF22" s="14">
        <v>361652</v>
      </c>
      <c r="AG22" s="14">
        <v>1643</v>
      </c>
      <c r="AH22" s="14">
        <v>26790</v>
      </c>
      <c r="AI22" s="14">
        <v>0</v>
      </c>
      <c r="AJ22" s="14"/>
      <c r="AK22" s="14">
        <v>86372</v>
      </c>
      <c r="AL22" s="14">
        <v>14435</v>
      </c>
      <c r="AM22" s="14">
        <v>78961</v>
      </c>
      <c r="AN22" s="14">
        <v>9898</v>
      </c>
      <c r="AO22" s="14"/>
      <c r="AP22" s="14">
        <v>4796</v>
      </c>
      <c r="AQ22" s="14">
        <v>213363</v>
      </c>
      <c r="AR22" s="14">
        <v>74350</v>
      </c>
      <c r="AS22" s="14">
        <v>40598</v>
      </c>
      <c r="AT22" s="14">
        <v>234618</v>
      </c>
      <c r="AU22" s="14">
        <v>154538</v>
      </c>
      <c r="AV22" s="14">
        <v>75597</v>
      </c>
      <c r="AW22" s="14">
        <v>0</v>
      </c>
      <c r="AX22" s="14">
        <v>16427</v>
      </c>
      <c r="AY22" s="14"/>
      <c r="AZ22" s="14">
        <v>4824</v>
      </c>
      <c r="BA22" s="14">
        <v>16154</v>
      </c>
      <c r="BB22" s="14">
        <v>6567</v>
      </c>
      <c r="BC22" s="14">
        <v>14898</v>
      </c>
      <c r="BD22" s="14">
        <v>57111</v>
      </c>
      <c r="BE22" s="14">
        <v>28285</v>
      </c>
      <c r="BF22" s="14"/>
      <c r="BG22" s="14">
        <v>5972</v>
      </c>
      <c r="BH22" s="14">
        <v>60408</v>
      </c>
      <c r="BI22" s="14">
        <v>211764</v>
      </c>
      <c r="BJ22" s="14">
        <v>534548</v>
      </c>
      <c r="BK22" s="14"/>
      <c r="BL22" s="14"/>
      <c r="BM22" s="14"/>
      <c r="BN22" s="14"/>
      <c r="BO22" s="14">
        <v>518191</v>
      </c>
      <c r="BP22" s="14">
        <v>8484</v>
      </c>
      <c r="BQ22" s="14">
        <v>44255</v>
      </c>
      <c r="BR22" s="14"/>
      <c r="BS22" s="14">
        <v>146168</v>
      </c>
      <c r="BT22" s="14">
        <v>405643</v>
      </c>
      <c r="BU22" s="14">
        <v>17208</v>
      </c>
      <c r="BV22" s="14">
        <v>17736</v>
      </c>
      <c r="BW22" s="14">
        <v>14690</v>
      </c>
      <c r="BX22" s="14">
        <v>397934</v>
      </c>
      <c r="BY22" s="14">
        <v>209079</v>
      </c>
      <c r="BZ22" s="14">
        <v>65086</v>
      </c>
      <c r="CA22" s="14">
        <v>240343</v>
      </c>
      <c r="CB22" s="14"/>
      <c r="CC22" s="14">
        <v>238310</v>
      </c>
      <c r="CD22" s="14">
        <v>2900485</v>
      </c>
      <c r="CE22" s="14">
        <v>3825</v>
      </c>
      <c r="CF22" s="14"/>
      <c r="CG22" s="14"/>
      <c r="CH22" s="14">
        <v>1747317</v>
      </c>
      <c r="CI22" s="14">
        <v>2037592</v>
      </c>
      <c r="CJ22" s="14"/>
      <c r="CK22" s="14"/>
      <c r="CL22" s="14"/>
      <c r="CM22" s="14">
        <v>9159</v>
      </c>
      <c r="CN22" s="14">
        <v>14543</v>
      </c>
      <c r="CO22" s="14">
        <v>532170</v>
      </c>
      <c r="CP22" s="14"/>
      <c r="CQ22" s="14">
        <v>518191</v>
      </c>
      <c r="CR22" s="14"/>
      <c r="CS22" s="14"/>
      <c r="CT22" s="14"/>
      <c r="CU22" s="14">
        <v>174522</v>
      </c>
      <c r="CV22" s="14"/>
      <c r="CW22" s="14">
        <v>492846</v>
      </c>
      <c r="CX22" s="14">
        <v>57456</v>
      </c>
      <c r="CY22" s="14">
        <v>2590</v>
      </c>
      <c r="CZ22" s="14">
        <v>464426</v>
      </c>
      <c r="DA22" s="14">
        <v>250175</v>
      </c>
      <c r="DB22" s="14">
        <v>600341</v>
      </c>
      <c r="DC22" s="14">
        <v>11856</v>
      </c>
      <c r="DD22" s="14">
        <v>11441</v>
      </c>
      <c r="DE22" s="14"/>
      <c r="DF22" s="14">
        <v>56480</v>
      </c>
      <c r="DG22" s="14"/>
      <c r="DH22" s="14">
        <v>61371</v>
      </c>
      <c r="DI22" s="14"/>
      <c r="DJ22" s="14">
        <v>40472</v>
      </c>
      <c r="DK22" s="14">
        <v>21600</v>
      </c>
      <c r="DL22" s="14">
        <v>36772</v>
      </c>
      <c r="DM22" s="14">
        <v>1313662</v>
      </c>
      <c r="DN22" s="14"/>
      <c r="DO22" s="14"/>
      <c r="DP22" s="14">
        <v>1440429</v>
      </c>
      <c r="DQ22" s="14">
        <v>34003</v>
      </c>
      <c r="DR22" s="14"/>
      <c r="DS22" s="14"/>
      <c r="DT22" s="14">
        <v>9095</v>
      </c>
      <c r="DU22" s="14">
        <v>42059</v>
      </c>
      <c r="DV22" s="14">
        <v>134260</v>
      </c>
      <c r="DW22" s="14"/>
      <c r="DX22" s="14">
        <v>64180</v>
      </c>
      <c r="DY22" s="14">
        <v>10200</v>
      </c>
      <c r="DZ22" s="14">
        <v>7580</v>
      </c>
      <c r="EA22" s="14"/>
      <c r="EB22" s="14">
        <v>23585</v>
      </c>
      <c r="EC22" s="14"/>
      <c r="ED22" s="14">
        <v>16976</v>
      </c>
      <c r="EE22" s="14">
        <v>3215</v>
      </c>
      <c r="EF22" s="14">
        <v>34003</v>
      </c>
      <c r="EG22" s="8">
        <f>SUM(D22:EF22)</f>
        <v>19895123</v>
      </c>
      <c r="EI22" s="143"/>
    </row>
    <row r="23" spans="1:140" s="1" customFormat="1">
      <c r="A23" s="170"/>
      <c r="B23" s="14" t="s">
        <v>6</v>
      </c>
      <c r="C23" s="10" t="s">
        <v>7</v>
      </c>
      <c r="D23" s="14">
        <v>277349</v>
      </c>
      <c r="E23" s="14">
        <v>513556</v>
      </c>
      <c r="F23" s="14">
        <v>289719</v>
      </c>
      <c r="G23" s="14">
        <v>815529</v>
      </c>
      <c r="H23" s="14">
        <v>1480344</v>
      </c>
      <c r="I23" s="14">
        <v>486268</v>
      </c>
      <c r="J23" s="14">
        <v>252774</v>
      </c>
      <c r="K23" s="14">
        <v>99809</v>
      </c>
      <c r="L23" s="14">
        <v>114016</v>
      </c>
      <c r="M23" s="14">
        <v>334724</v>
      </c>
      <c r="N23" s="14">
        <v>259118</v>
      </c>
      <c r="O23" s="14">
        <v>490595</v>
      </c>
      <c r="P23" s="14">
        <v>29752</v>
      </c>
      <c r="Q23" s="14">
        <v>187620</v>
      </c>
      <c r="R23" s="14">
        <v>232759</v>
      </c>
      <c r="S23" s="14">
        <v>56302</v>
      </c>
      <c r="T23" s="14">
        <v>710562</v>
      </c>
      <c r="U23" s="14">
        <v>494382</v>
      </c>
      <c r="V23" s="14">
        <v>1854851</v>
      </c>
      <c r="W23" s="14">
        <v>567080</v>
      </c>
      <c r="X23" s="14">
        <v>824341</v>
      </c>
      <c r="Y23" s="14">
        <v>1382245</v>
      </c>
      <c r="Z23" s="14">
        <v>325005</v>
      </c>
      <c r="AA23" s="14">
        <v>348245</v>
      </c>
      <c r="AB23" s="14">
        <v>261697</v>
      </c>
      <c r="AC23" s="14">
        <v>200037</v>
      </c>
      <c r="AD23" s="14">
        <v>1017731</v>
      </c>
      <c r="AE23" s="14">
        <v>207380</v>
      </c>
      <c r="AF23" s="14">
        <v>456330</v>
      </c>
      <c r="AG23" s="14">
        <v>85309</v>
      </c>
      <c r="AH23" s="14">
        <v>231082</v>
      </c>
      <c r="AI23" s="14">
        <v>300771</v>
      </c>
      <c r="AJ23" s="14">
        <v>118950</v>
      </c>
      <c r="AK23" s="14">
        <v>757402</v>
      </c>
      <c r="AL23" s="14">
        <v>350946</v>
      </c>
      <c r="AM23" s="14">
        <v>1253617</v>
      </c>
      <c r="AN23" s="14">
        <v>85936</v>
      </c>
      <c r="AO23" s="14">
        <v>245050</v>
      </c>
      <c r="AP23" s="14">
        <v>96210</v>
      </c>
      <c r="AQ23" s="14">
        <v>505398</v>
      </c>
      <c r="AR23" s="14">
        <v>507764</v>
      </c>
      <c r="AS23" s="14">
        <v>642279</v>
      </c>
      <c r="AT23" s="14">
        <v>1240719</v>
      </c>
      <c r="AU23" s="14">
        <v>330543</v>
      </c>
      <c r="AV23" s="14">
        <v>290759</v>
      </c>
      <c r="AW23" s="14">
        <v>292987</v>
      </c>
      <c r="AX23" s="14">
        <v>395142</v>
      </c>
      <c r="AY23" s="14">
        <v>302170</v>
      </c>
      <c r="AZ23" s="14">
        <v>186570</v>
      </c>
      <c r="BA23" s="14">
        <v>50325</v>
      </c>
      <c r="BB23" s="14">
        <v>205072</v>
      </c>
      <c r="BC23" s="14">
        <v>248195</v>
      </c>
      <c r="BD23" s="14">
        <v>209738</v>
      </c>
      <c r="BE23" s="14">
        <v>276803</v>
      </c>
      <c r="BF23" s="14">
        <v>39525</v>
      </c>
      <c r="BG23" s="14">
        <v>92688</v>
      </c>
      <c r="BH23" s="14">
        <v>302084</v>
      </c>
      <c r="BI23" s="14">
        <v>863147</v>
      </c>
      <c r="BJ23" s="14">
        <v>957412</v>
      </c>
      <c r="BK23" s="14">
        <v>450699</v>
      </c>
      <c r="BL23" s="14">
        <v>211203</v>
      </c>
      <c r="BM23" s="14">
        <v>813265</v>
      </c>
      <c r="BN23" s="14">
        <v>76419</v>
      </c>
      <c r="BO23" s="14">
        <v>1349807</v>
      </c>
      <c r="BP23" s="14">
        <v>280691</v>
      </c>
      <c r="BQ23" s="14">
        <v>993281</v>
      </c>
      <c r="BR23" s="14">
        <v>141565</v>
      </c>
      <c r="BS23" s="14">
        <v>838500</v>
      </c>
      <c r="BT23" s="14">
        <v>3158753</v>
      </c>
      <c r="BU23" s="14">
        <v>58476</v>
      </c>
      <c r="BV23" s="14">
        <v>167976</v>
      </c>
      <c r="BW23" s="14">
        <v>365719</v>
      </c>
      <c r="BX23" s="14">
        <v>654108</v>
      </c>
      <c r="BY23" s="14">
        <v>691924</v>
      </c>
      <c r="BZ23" s="14">
        <v>386730</v>
      </c>
      <c r="CA23" s="14">
        <v>1106609</v>
      </c>
      <c r="CB23" s="14">
        <v>1156781</v>
      </c>
      <c r="CC23" s="14">
        <v>562491</v>
      </c>
      <c r="CD23" s="14">
        <v>4540742</v>
      </c>
      <c r="CE23" s="14">
        <v>176567</v>
      </c>
      <c r="CF23" s="14">
        <v>447533</v>
      </c>
      <c r="CG23" s="14">
        <v>271343</v>
      </c>
      <c r="CH23" s="14">
        <v>2191960</v>
      </c>
      <c r="CI23" s="14">
        <v>4317985</v>
      </c>
      <c r="CJ23" s="14">
        <v>1449011</v>
      </c>
      <c r="CK23" s="14">
        <v>2081092</v>
      </c>
      <c r="CL23" s="14">
        <v>202537</v>
      </c>
      <c r="CM23" s="14">
        <v>265487</v>
      </c>
      <c r="CN23" s="14">
        <v>490209</v>
      </c>
      <c r="CO23" s="14">
        <v>1111810</v>
      </c>
      <c r="CP23" s="14">
        <v>1272958</v>
      </c>
      <c r="CQ23" s="14">
        <v>1349807</v>
      </c>
      <c r="CR23" s="14">
        <v>542881</v>
      </c>
      <c r="CS23" s="14">
        <v>343728</v>
      </c>
      <c r="CT23" s="14">
        <v>2716526</v>
      </c>
      <c r="CU23" s="14">
        <v>1233321</v>
      </c>
      <c r="CV23" s="14">
        <v>240735</v>
      </c>
      <c r="CW23" s="14">
        <v>2172676</v>
      </c>
      <c r="CX23" s="14">
        <v>707897</v>
      </c>
      <c r="CY23" s="14">
        <v>344022</v>
      </c>
      <c r="CZ23" s="14">
        <v>1439023</v>
      </c>
      <c r="DA23" s="14">
        <v>909498</v>
      </c>
      <c r="DB23" s="14">
        <v>3127683</v>
      </c>
      <c r="DC23" s="14">
        <v>253437</v>
      </c>
      <c r="DD23" s="14">
        <v>190899</v>
      </c>
      <c r="DE23" s="14">
        <v>150561</v>
      </c>
      <c r="DF23" s="14">
        <v>643350</v>
      </c>
      <c r="DG23" s="14">
        <v>367256</v>
      </c>
      <c r="DH23" s="14">
        <v>1151801</v>
      </c>
      <c r="DI23" s="14">
        <v>935678</v>
      </c>
      <c r="DJ23" s="14">
        <v>733372</v>
      </c>
      <c r="DK23" s="14">
        <v>517024</v>
      </c>
      <c r="DL23" s="14">
        <v>722633</v>
      </c>
      <c r="DM23" s="14">
        <v>2008912</v>
      </c>
      <c r="DN23" s="14">
        <v>402011</v>
      </c>
      <c r="DO23" s="14">
        <v>128318</v>
      </c>
      <c r="DP23" s="14">
        <v>2802392</v>
      </c>
      <c r="DQ23" s="14">
        <v>1821605</v>
      </c>
      <c r="DR23" s="14">
        <v>653125</v>
      </c>
      <c r="DS23" s="14">
        <v>271362</v>
      </c>
      <c r="DT23" s="14">
        <v>418761</v>
      </c>
      <c r="DU23" s="14">
        <v>652814</v>
      </c>
      <c r="DV23" s="14">
        <v>276091</v>
      </c>
      <c r="DW23" s="14">
        <v>748815</v>
      </c>
      <c r="DX23" s="14">
        <v>1763769</v>
      </c>
      <c r="DY23" s="14">
        <v>1571154</v>
      </c>
      <c r="DZ23" s="14">
        <v>115192</v>
      </c>
      <c r="EA23" s="14">
        <v>474819</v>
      </c>
      <c r="EB23" s="14">
        <v>381085</v>
      </c>
      <c r="EC23" s="14">
        <v>89124</v>
      </c>
      <c r="ED23" s="14">
        <v>115310</v>
      </c>
      <c r="EE23" s="14">
        <v>109938</v>
      </c>
      <c r="EF23" s="14">
        <v>1821605</v>
      </c>
      <c r="EG23" s="7">
        <f>SUM(D23:EF23)</f>
        <v>95738954</v>
      </c>
      <c r="EI23" s="143"/>
    </row>
    <row r="24" spans="1:140">
      <c r="B24" s="30"/>
      <c r="C24" s="35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9"/>
      <c r="BM24" s="9"/>
      <c r="BN24" s="9"/>
      <c r="BO24" s="9"/>
      <c r="BP24" s="9"/>
      <c r="BQ24" s="9"/>
      <c r="BR24" s="9"/>
      <c r="BS24" s="9"/>
      <c r="BT24" s="9"/>
      <c r="BU24" s="9"/>
      <c r="BV24" s="9"/>
      <c r="BW24" s="9"/>
      <c r="BX24" s="9"/>
      <c r="BY24" s="9"/>
      <c r="BZ24" s="9"/>
      <c r="CA24" s="9"/>
      <c r="CB24" s="9"/>
      <c r="CC24" s="9"/>
      <c r="CD24" s="9"/>
      <c r="CE24" s="9"/>
      <c r="CF24" s="9"/>
      <c r="CG24" s="9"/>
      <c r="CH24" s="9"/>
      <c r="CI24" s="9"/>
      <c r="CJ24" s="9"/>
      <c r="CK24" s="9"/>
      <c r="CL24" s="9"/>
      <c r="CM24" s="9"/>
      <c r="CN24" s="9"/>
      <c r="CO24" s="9"/>
      <c r="CP24" s="9"/>
      <c r="CQ24" s="9"/>
      <c r="CR24" s="9"/>
      <c r="CS24" s="9"/>
      <c r="CT24" s="9"/>
      <c r="CU24" s="9"/>
      <c r="CV24" s="9"/>
      <c r="CW24" s="9"/>
      <c r="CX24" s="9"/>
      <c r="CY24" s="9"/>
      <c r="CZ24" s="9"/>
      <c r="DA24" s="9"/>
      <c r="DB24" s="9"/>
      <c r="DC24" s="9"/>
      <c r="DD24" s="9"/>
      <c r="DE24" s="9"/>
      <c r="DF24" s="9"/>
      <c r="DG24" s="9"/>
      <c r="DH24" s="9"/>
      <c r="DI24" s="9"/>
      <c r="DJ24" s="9"/>
      <c r="DK24" s="9"/>
      <c r="DL24" s="9"/>
      <c r="DM24" s="9"/>
      <c r="DN24" s="9"/>
      <c r="DO24" s="9"/>
      <c r="DP24" s="9"/>
      <c r="DQ24" s="9"/>
      <c r="DR24" s="9"/>
      <c r="DS24" s="9"/>
      <c r="DT24" s="9"/>
      <c r="DU24" s="9"/>
      <c r="DV24" s="9"/>
      <c r="DW24" s="9"/>
      <c r="DX24" s="9"/>
      <c r="DY24" s="9"/>
      <c r="DZ24" s="9"/>
      <c r="EA24" s="9"/>
      <c r="EB24" s="9"/>
      <c r="EC24" s="9"/>
      <c r="ED24" s="9"/>
      <c r="EE24" s="9"/>
      <c r="EF24" s="9"/>
      <c r="EG24" s="9"/>
      <c r="EH24" s="9"/>
      <c r="EI24" s="141"/>
      <c r="EJ24" s="9"/>
    </row>
    <row r="25" spans="1:140" s="58" customFormat="1">
      <c r="B25" s="59" t="s">
        <v>23</v>
      </c>
      <c r="C25" s="60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/>
      <c r="AD25" s="60"/>
      <c r="AE25" s="60"/>
      <c r="AF25" s="60"/>
      <c r="AG25" s="60"/>
      <c r="AH25" s="60"/>
      <c r="AI25" s="60"/>
      <c r="AJ25" s="60"/>
      <c r="AK25" s="60"/>
      <c r="AL25" s="60"/>
      <c r="AM25" s="60"/>
      <c r="AN25" s="60"/>
      <c r="AO25" s="60"/>
      <c r="AP25" s="60"/>
      <c r="AQ25" s="60"/>
      <c r="AR25" s="60"/>
      <c r="AS25" s="60"/>
      <c r="AT25" s="60"/>
      <c r="AU25" s="60"/>
      <c r="AV25" s="60"/>
      <c r="AW25" s="60"/>
      <c r="AX25" s="60"/>
      <c r="AY25" s="60"/>
      <c r="AZ25" s="60"/>
      <c r="BA25" s="60"/>
      <c r="BB25" s="60"/>
      <c r="BC25" s="60"/>
      <c r="BD25" s="60"/>
      <c r="BE25" s="60"/>
      <c r="BF25" s="60"/>
      <c r="BG25" s="60"/>
      <c r="BH25" s="60"/>
      <c r="BI25" s="60"/>
      <c r="BJ25" s="60"/>
      <c r="BK25" s="60"/>
      <c r="BL25" s="60"/>
      <c r="BM25" s="60"/>
      <c r="BN25" s="60"/>
      <c r="BO25" s="60"/>
      <c r="BP25" s="60"/>
      <c r="BQ25" s="60"/>
      <c r="BR25" s="60"/>
      <c r="BS25" s="60"/>
      <c r="BT25" s="60"/>
      <c r="BU25" s="60"/>
      <c r="BV25" s="60"/>
      <c r="BW25" s="60"/>
      <c r="BX25" s="60"/>
      <c r="BY25" s="60"/>
      <c r="BZ25" s="60"/>
      <c r="CA25" s="60"/>
      <c r="CB25" s="60"/>
      <c r="CC25" s="60"/>
      <c r="CD25" s="60"/>
      <c r="CE25" s="60"/>
      <c r="CF25" s="60"/>
      <c r="CG25" s="60"/>
      <c r="CH25" s="60"/>
      <c r="CI25" s="60"/>
      <c r="CJ25" s="60"/>
      <c r="CK25" s="60"/>
      <c r="CL25" s="60"/>
      <c r="CM25" s="60"/>
      <c r="CN25" s="60"/>
      <c r="CO25" s="60"/>
      <c r="CP25" s="60"/>
      <c r="CQ25" s="60"/>
      <c r="CR25" s="60"/>
      <c r="CS25" s="60"/>
      <c r="CT25" s="60"/>
      <c r="CU25" s="60"/>
      <c r="CV25" s="60"/>
      <c r="CW25" s="60"/>
      <c r="CX25" s="60"/>
      <c r="CY25" s="60"/>
      <c r="CZ25" s="60"/>
      <c r="DA25" s="60"/>
      <c r="DB25" s="60"/>
      <c r="DC25" s="60"/>
      <c r="DD25" s="60"/>
      <c r="DE25" s="60"/>
      <c r="DF25" s="60"/>
      <c r="DG25" s="60"/>
      <c r="DH25" s="60"/>
      <c r="DI25" s="60"/>
      <c r="DJ25" s="60"/>
      <c r="DK25" s="60"/>
      <c r="DL25" s="60"/>
      <c r="DM25" s="60"/>
      <c r="DN25" s="60"/>
      <c r="DO25" s="60"/>
      <c r="DP25" s="60"/>
      <c r="DQ25" s="60"/>
      <c r="DR25" s="60"/>
      <c r="DS25" s="60"/>
      <c r="DT25" s="60"/>
      <c r="DU25" s="60"/>
      <c r="DV25" s="60"/>
      <c r="DW25" s="60"/>
      <c r="DX25" s="60"/>
      <c r="DY25" s="60"/>
      <c r="DZ25" s="60"/>
      <c r="EA25" s="60"/>
      <c r="EB25" s="60"/>
      <c r="EC25" s="60"/>
      <c r="ED25" s="60"/>
      <c r="EE25" s="60"/>
      <c r="EF25" s="60"/>
      <c r="EG25" s="57"/>
      <c r="EH25" s="57"/>
      <c r="EI25" s="140"/>
      <c r="EJ25" s="57"/>
    </row>
    <row r="26" spans="1:140">
      <c r="A26" s="168" t="s">
        <v>86</v>
      </c>
      <c r="B26" s="34" t="s">
        <v>9</v>
      </c>
      <c r="C26" s="34" t="s">
        <v>24</v>
      </c>
      <c r="D26" s="21">
        <v>1298</v>
      </c>
      <c r="E26" s="21"/>
      <c r="F26" s="21">
        <v>2764</v>
      </c>
      <c r="G26" s="21">
        <v>1245</v>
      </c>
      <c r="H26" s="21">
        <v>24766</v>
      </c>
      <c r="I26" s="21">
        <v>8361</v>
      </c>
      <c r="J26" s="21">
        <v>8492</v>
      </c>
      <c r="K26" s="21">
        <v>1721</v>
      </c>
      <c r="L26" s="21">
        <v>336</v>
      </c>
      <c r="M26" s="21"/>
      <c r="N26" s="21"/>
      <c r="O26" s="21">
        <v>4230</v>
      </c>
      <c r="P26" s="21">
        <v>94</v>
      </c>
      <c r="Q26" s="21">
        <v>2279</v>
      </c>
      <c r="R26" s="21"/>
      <c r="S26" s="21">
        <v>158.19999999999999</v>
      </c>
      <c r="T26" s="21"/>
      <c r="U26" s="21"/>
      <c r="V26" s="21">
        <v>4259</v>
      </c>
      <c r="W26" s="21">
        <v>301</v>
      </c>
      <c r="X26" s="21"/>
      <c r="Y26" s="21">
        <v>0</v>
      </c>
      <c r="Z26" s="32">
        <v>0</v>
      </c>
      <c r="AA26" s="21"/>
      <c r="AB26" s="21">
        <v>3206</v>
      </c>
      <c r="AC26" s="21"/>
      <c r="AD26" s="21">
        <v>22351</v>
      </c>
      <c r="AE26" s="21">
        <v>9151</v>
      </c>
      <c r="AF26" s="21">
        <v>3066</v>
      </c>
      <c r="AG26" s="21">
        <v>645</v>
      </c>
      <c r="AH26" s="21">
        <v>488</v>
      </c>
      <c r="AI26" s="21"/>
      <c r="AJ26" s="21"/>
      <c r="AK26" s="21">
        <v>20617</v>
      </c>
      <c r="AL26" s="21">
        <v>3172</v>
      </c>
      <c r="AM26" s="21">
        <v>11314</v>
      </c>
      <c r="AN26" s="21">
        <v>0</v>
      </c>
      <c r="AO26" s="21"/>
      <c r="AP26" s="21">
        <v>31</v>
      </c>
      <c r="AQ26" s="21">
        <v>1931</v>
      </c>
      <c r="AR26" s="21">
        <v>11031</v>
      </c>
      <c r="AS26" s="21">
        <v>13088</v>
      </c>
      <c r="AT26" s="21">
        <v>10102</v>
      </c>
      <c r="AU26" s="21">
        <v>3235</v>
      </c>
      <c r="AV26" s="21">
        <v>5158</v>
      </c>
      <c r="AW26" s="21">
        <v>6019</v>
      </c>
      <c r="AX26" s="21">
        <v>8014</v>
      </c>
      <c r="AY26" s="21">
        <v>6124</v>
      </c>
      <c r="AZ26" s="21">
        <v>2701</v>
      </c>
      <c r="BA26" s="21">
        <v>112</v>
      </c>
      <c r="BB26" s="21">
        <v>-22</v>
      </c>
      <c r="BC26" s="21">
        <v>418</v>
      </c>
      <c r="BD26" s="21">
        <v>688</v>
      </c>
      <c r="BE26" s="21">
        <v>647</v>
      </c>
      <c r="BF26" s="21">
        <v>67</v>
      </c>
      <c r="BG26" s="21">
        <v>218.1</v>
      </c>
      <c r="BH26" s="21">
        <v>597</v>
      </c>
      <c r="BI26" s="21">
        <v>14083</v>
      </c>
      <c r="BJ26" s="21">
        <v>1896</v>
      </c>
      <c r="BK26" s="32">
        <v>561</v>
      </c>
      <c r="BL26" s="21"/>
      <c r="BM26" s="21"/>
      <c r="BN26" s="21"/>
      <c r="BO26" s="21">
        <v>2528</v>
      </c>
      <c r="BP26" s="21">
        <v>240</v>
      </c>
      <c r="BQ26" s="21">
        <v>269.60000000000002</v>
      </c>
      <c r="BR26" s="21">
        <v>528</v>
      </c>
      <c r="BS26" s="21">
        <v>660</v>
      </c>
      <c r="BT26" s="21">
        <v>57690</v>
      </c>
      <c r="BU26" s="21">
        <v>85.47</v>
      </c>
      <c r="BV26" s="21">
        <v>231</v>
      </c>
      <c r="BW26" s="21">
        <v>6568.9</v>
      </c>
      <c r="BX26" s="21"/>
      <c r="BY26" s="21"/>
      <c r="BZ26" s="21"/>
      <c r="CA26" s="21">
        <v>335</v>
      </c>
      <c r="CB26" s="21">
        <v>1967</v>
      </c>
      <c r="CC26" s="21"/>
      <c r="CD26" s="21"/>
      <c r="CE26" s="21"/>
      <c r="CF26" s="21">
        <v>5943</v>
      </c>
      <c r="CG26" s="21">
        <v>1216</v>
      </c>
      <c r="CH26" s="21"/>
      <c r="CI26" s="21"/>
      <c r="CJ26" s="21">
        <v>1812</v>
      </c>
      <c r="CK26" s="21">
        <v>1416.4</v>
      </c>
      <c r="CL26" s="21"/>
      <c r="CM26" s="21">
        <v>854</v>
      </c>
      <c r="CN26" s="21"/>
      <c r="CO26" s="21">
        <v>5054</v>
      </c>
      <c r="CP26" s="21"/>
      <c r="CQ26" s="21">
        <v>2528</v>
      </c>
      <c r="CR26" s="21"/>
      <c r="CS26" s="21">
        <v>3570</v>
      </c>
      <c r="CT26" s="21"/>
      <c r="CU26" s="21">
        <v>1535</v>
      </c>
      <c r="CV26" s="21">
        <v>229</v>
      </c>
      <c r="CW26" s="21">
        <v>10716</v>
      </c>
      <c r="CX26" s="21">
        <v>2876</v>
      </c>
      <c r="CY26" s="32"/>
      <c r="CZ26" s="21">
        <v>20038</v>
      </c>
      <c r="DA26" s="21">
        <v>16312</v>
      </c>
      <c r="DB26" s="21">
        <v>14245</v>
      </c>
      <c r="DC26" s="21">
        <v>5260.5</v>
      </c>
      <c r="DD26" s="21">
        <v>2846</v>
      </c>
      <c r="DE26" s="21">
        <v>2605</v>
      </c>
      <c r="DF26" s="21">
        <v>4591</v>
      </c>
      <c r="DG26" s="21"/>
      <c r="DH26" s="21">
        <v>7641</v>
      </c>
      <c r="DI26" s="21"/>
      <c r="DJ26" s="21"/>
      <c r="DK26" s="21">
        <v>10325</v>
      </c>
      <c r="DL26" s="21">
        <v>1535</v>
      </c>
      <c r="DM26" s="21"/>
      <c r="DN26" s="21"/>
      <c r="DO26" s="21"/>
      <c r="DP26" s="21">
        <v>1633</v>
      </c>
      <c r="DQ26" s="21">
        <v>924</v>
      </c>
      <c r="DR26" s="21"/>
      <c r="DS26" s="21"/>
      <c r="DT26" s="21">
        <v>3886</v>
      </c>
      <c r="DU26" s="21">
        <v>9901</v>
      </c>
      <c r="DV26" s="21">
        <v>0</v>
      </c>
      <c r="DW26" s="21"/>
      <c r="DX26" s="21">
        <v>10961</v>
      </c>
      <c r="DY26" s="21">
        <v>1974</v>
      </c>
      <c r="DZ26" s="21"/>
      <c r="EA26" s="21">
        <v>54</v>
      </c>
      <c r="EB26" s="21">
        <v>2605</v>
      </c>
      <c r="EC26" s="21">
        <v>1197</v>
      </c>
      <c r="ED26" s="21">
        <v>339</v>
      </c>
      <c r="EE26" s="21"/>
      <c r="EF26" s="21">
        <v>924</v>
      </c>
      <c r="EG26" s="40">
        <f>SUM(D26:EF26)</f>
        <v>449662.17000000004</v>
      </c>
      <c r="EH26" s="9"/>
      <c r="EI26" s="141"/>
      <c r="EJ26" s="9"/>
    </row>
    <row r="27" spans="1:140">
      <c r="A27" s="169"/>
      <c r="B27" s="33" t="s">
        <v>10</v>
      </c>
      <c r="C27" s="21" t="s">
        <v>25</v>
      </c>
      <c r="D27" s="21">
        <v>3093112</v>
      </c>
      <c r="E27" s="21">
        <v>1503185</v>
      </c>
      <c r="F27" s="21">
        <v>2213701</v>
      </c>
      <c r="G27" s="21">
        <v>13444443</v>
      </c>
      <c r="H27" s="21">
        <v>8307205</v>
      </c>
      <c r="I27" s="21">
        <v>2984533</v>
      </c>
      <c r="J27" s="21">
        <v>2336390</v>
      </c>
      <c r="K27" s="21">
        <v>806126</v>
      </c>
      <c r="L27" s="21">
        <v>1203329</v>
      </c>
      <c r="M27" s="21">
        <v>3186971</v>
      </c>
      <c r="N27" s="21">
        <v>1554742</v>
      </c>
      <c r="O27" s="21">
        <v>2833117</v>
      </c>
      <c r="P27" s="21">
        <v>288863</v>
      </c>
      <c r="Q27" s="21">
        <v>1633149</v>
      </c>
      <c r="R27" s="21">
        <v>3931541</v>
      </c>
      <c r="S27" s="21">
        <v>1123213</v>
      </c>
      <c r="T27" s="21">
        <v>2370774</v>
      </c>
      <c r="U27" s="21">
        <v>200339</v>
      </c>
      <c r="V27" s="21">
        <v>26105755</v>
      </c>
      <c r="W27" s="21">
        <v>3262049</v>
      </c>
      <c r="X27" s="21">
        <v>9477563</v>
      </c>
      <c r="Y27" s="21">
        <v>12262161</v>
      </c>
      <c r="Z27" s="21">
        <v>2324472</v>
      </c>
      <c r="AA27" s="21"/>
      <c r="AB27" s="21">
        <v>3204115</v>
      </c>
      <c r="AC27" s="21"/>
      <c r="AD27" s="21">
        <v>10435007</v>
      </c>
      <c r="AE27" s="21">
        <v>3178481</v>
      </c>
      <c r="AF27" s="21">
        <v>1311244</v>
      </c>
      <c r="AG27" s="21">
        <v>760299</v>
      </c>
      <c r="AH27" s="21">
        <v>2176730</v>
      </c>
      <c r="AI27" s="21"/>
      <c r="AJ27" s="21">
        <v>1810112</v>
      </c>
      <c r="AK27" s="21">
        <v>11456807</v>
      </c>
      <c r="AL27" s="21">
        <v>2114809</v>
      </c>
      <c r="AM27" s="21">
        <v>7091970</v>
      </c>
      <c r="AN27" s="21">
        <v>318247</v>
      </c>
      <c r="AO27" s="21">
        <v>2605459</v>
      </c>
      <c r="AP27" s="21">
        <v>808991</v>
      </c>
      <c r="AQ27" s="21">
        <v>399971</v>
      </c>
      <c r="AR27" s="21">
        <v>7086150</v>
      </c>
      <c r="AS27" s="21">
        <v>6634093</v>
      </c>
      <c r="AT27" s="21">
        <v>4467473</v>
      </c>
      <c r="AU27" s="21">
        <v>1536611</v>
      </c>
      <c r="AV27" s="21">
        <v>2800921</v>
      </c>
      <c r="AW27" s="21">
        <v>3577245</v>
      </c>
      <c r="AX27" s="21">
        <v>5671737</v>
      </c>
      <c r="AY27" s="21">
        <v>3988861</v>
      </c>
      <c r="AZ27" s="21">
        <v>1296707</v>
      </c>
      <c r="BA27" s="21">
        <v>554617</v>
      </c>
      <c r="BB27" s="21">
        <v>1123779</v>
      </c>
      <c r="BC27" s="21">
        <v>3368641</v>
      </c>
      <c r="BD27" s="21">
        <v>4097397</v>
      </c>
      <c r="BE27" s="21">
        <v>2450949</v>
      </c>
      <c r="BF27" s="21">
        <v>452506</v>
      </c>
      <c r="BG27" s="21">
        <v>1710177</v>
      </c>
      <c r="BH27" s="21">
        <v>2896472</v>
      </c>
      <c r="BI27" s="21">
        <v>6083876</v>
      </c>
      <c r="BJ27" s="21">
        <v>1941795</v>
      </c>
      <c r="BK27" s="21">
        <v>1790931</v>
      </c>
      <c r="BL27" s="21">
        <v>4363552</v>
      </c>
      <c r="BM27" s="21">
        <v>8198586</v>
      </c>
      <c r="BN27" s="21">
        <v>729994</v>
      </c>
      <c r="BO27" s="21">
        <v>3035661</v>
      </c>
      <c r="BP27" s="21">
        <v>1020078</v>
      </c>
      <c r="BQ27" s="21">
        <v>4470922</v>
      </c>
      <c r="BR27" s="21">
        <v>821824</v>
      </c>
      <c r="BS27" s="21">
        <v>2647342</v>
      </c>
      <c r="BT27" s="21">
        <v>31463865</v>
      </c>
      <c r="BU27" s="21">
        <v>383605</v>
      </c>
      <c r="BV27" s="21">
        <v>1395273</v>
      </c>
      <c r="BW27" s="21">
        <v>4607472</v>
      </c>
      <c r="BX27" s="21">
        <v>1446492</v>
      </c>
      <c r="BY27" s="21">
        <v>8637858</v>
      </c>
      <c r="BZ27" s="21">
        <v>701292</v>
      </c>
      <c r="CA27" s="21">
        <v>349450</v>
      </c>
      <c r="CB27" s="21">
        <v>7262307</v>
      </c>
      <c r="CC27" s="21">
        <v>1720702</v>
      </c>
      <c r="CD27" s="21">
        <v>37133186</v>
      </c>
      <c r="CE27" s="21">
        <v>985986</v>
      </c>
      <c r="CF27" s="21">
        <v>3116521</v>
      </c>
      <c r="CG27" s="21">
        <v>3867243</v>
      </c>
      <c r="CH27" s="21">
        <v>1782099</v>
      </c>
      <c r="CI27" s="21">
        <v>1519144</v>
      </c>
      <c r="CJ27" s="21">
        <v>3466467</v>
      </c>
      <c r="CK27" s="21">
        <v>2317857</v>
      </c>
      <c r="CL27" s="21"/>
      <c r="CM27" s="21">
        <v>3333227</v>
      </c>
      <c r="CN27" s="21">
        <v>4391986</v>
      </c>
      <c r="CO27" s="21">
        <v>2111530</v>
      </c>
      <c r="CP27" s="21">
        <v>18206526</v>
      </c>
      <c r="CQ27" s="21">
        <v>3035661</v>
      </c>
      <c r="CR27" s="21">
        <v>1390630</v>
      </c>
      <c r="CS27" s="21">
        <v>5137614</v>
      </c>
      <c r="CT27" s="21">
        <v>9828578</v>
      </c>
      <c r="CU27" s="21">
        <v>10425000</v>
      </c>
      <c r="CV27" s="21">
        <v>1204554</v>
      </c>
      <c r="CW27" s="21">
        <v>11387595</v>
      </c>
      <c r="CX27" s="21">
        <v>6598083</v>
      </c>
      <c r="CY27" s="21">
        <v>4160317</v>
      </c>
      <c r="CZ27" s="21">
        <v>9112295</v>
      </c>
      <c r="DA27" s="21">
        <v>7954442</v>
      </c>
      <c r="DB27" s="21">
        <v>11834530</v>
      </c>
      <c r="DC27" s="21">
        <v>1674413</v>
      </c>
      <c r="DD27" s="21">
        <v>1289911</v>
      </c>
      <c r="DE27" s="21">
        <v>2961193</v>
      </c>
      <c r="DF27" s="21">
        <v>4678444</v>
      </c>
      <c r="DG27" s="21">
        <v>4458617</v>
      </c>
      <c r="DH27" s="21">
        <v>9318303</v>
      </c>
      <c r="DI27" s="21">
        <v>5425483</v>
      </c>
      <c r="DJ27" s="21">
        <v>-2074488</v>
      </c>
      <c r="DK27" s="21">
        <v>7638739</v>
      </c>
      <c r="DL27" s="21">
        <v>12700941</v>
      </c>
      <c r="DM27" s="21"/>
      <c r="DN27" s="21"/>
      <c r="DO27" s="21">
        <v>1756052</v>
      </c>
      <c r="DP27" s="21">
        <v>6486408</v>
      </c>
      <c r="DQ27" s="21">
        <v>6743961</v>
      </c>
      <c r="DR27" s="21">
        <v>1365385</v>
      </c>
      <c r="DS27" s="21">
        <v>2257988</v>
      </c>
      <c r="DT27" s="21">
        <v>1900150</v>
      </c>
      <c r="DU27" s="21">
        <v>5844688</v>
      </c>
      <c r="DV27" s="21">
        <v>27070</v>
      </c>
      <c r="DW27" s="21">
        <v>1803512</v>
      </c>
      <c r="DX27" s="21">
        <v>7383588</v>
      </c>
      <c r="DY27" s="21">
        <v>1647496</v>
      </c>
      <c r="DZ27" s="21">
        <v>1047898</v>
      </c>
      <c r="EA27" s="21">
        <v>3738952</v>
      </c>
      <c r="EB27" s="21">
        <v>1022725</v>
      </c>
      <c r="EC27" s="21">
        <v>666639</v>
      </c>
      <c r="ED27" s="21">
        <v>212649</v>
      </c>
      <c r="EE27" s="21">
        <v>888057.3</v>
      </c>
      <c r="EF27" s="21">
        <v>6743961</v>
      </c>
      <c r="EG27" s="40">
        <f>SUM(D27:EF27)*0.003413</f>
        <v>1927716.9885458997</v>
      </c>
      <c r="EH27" s="9" t="s">
        <v>30</v>
      </c>
      <c r="EI27" s="141"/>
      <c r="EJ27" s="9"/>
    </row>
    <row r="28" spans="1:140">
      <c r="A28" s="169"/>
      <c r="B28" s="34" t="s">
        <v>11</v>
      </c>
      <c r="C28" s="22" t="s">
        <v>29</v>
      </c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>
        <v>0</v>
      </c>
      <c r="Z28" s="50">
        <v>0</v>
      </c>
      <c r="AA28" s="21"/>
      <c r="AB28" s="21">
        <v>0</v>
      </c>
      <c r="AC28" s="21"/>
      <c r="AD28" s="21"/>
      <c r="AE28" s="21">
        <v>0</v>
      </c>
      <c r="AF28" s="21">
        <v>0</v>
      </c>
      <c r="AG28" s="21"/>
      <c r="AH28" s="21"/>
      <c r="AI28" s="21"/>
      <c r="AJ28" s="21"/>
      <c r="AK28" s="21"/>
      <c r="AL28" s="21">
        <v>33754</v>
      </c>
      <c r="AM28" s="21">
        <v>19699</v>
      </c>
      <c r="AN28" s="21">
        <v>0</v>
      </c>
      <c r="AO28" s="21">
        <v>11936</v>
      </c>
      <c r="AP28" s="21">
        <v>0</v>
      </c>
      <c r="AQ28" s="21">
        <v>0</v>
      </c>
      <c r="AR28" s="21"/>
      <c r="AS28" s="21">
        <v>19191</v>
      </c>
      <c r="AT28" s="21"/>
      <c r="AU28" s="21"/>
      <c r="AV28" s="21"/>
      <c r="AW28" s="21"/>
      <c r="AX28" s="21"/>
      <c r="AY28" s="21"/>
      <c r="AZ28" s="21">
        <v>6267</v>
      </c>
      <c r="BA28" s="21">
        <v>0</v>
      </c>
      <c r="BB28" s="21">
        <v>0</v>
      </c>
      <c r="BC28" s="21">
        <v>0</v>
      </c>
      <c r="BD28" s="21">
        <v>0</v>
      </c>
      <c r="BE28" s="21"/>
      <c r="BF28" s="21"/>
      <c r="BG28" s="21"/>
      <c r="BH28" s="21"/>
      <c r="BI28" s="21"/>
      <c r="BJ28" s="21"/>
      <c r="BK28" s="50"/>
      <c r="BL28" s="21"/>
      <c r="BM28" s="21"/>
      <c r="BN28" s="21"/>
      <c r="BO28" s="21"/>
      <c r="BP28" s="21"/>
      <c r="BQ28" s="21">
        <v>77471</v>
      </c>
      <c r="BR28" s="21"/>
      <c r="BS28" s="21">
        <v>0</v>
      </c>
      <c r="BT28" s="21"/>
      <c r="BU28" s="21"/>
      <c r="BV28" s="21"/>
      <c r="BW28" s="21">
        <v>7588</v>
      </c>
      <c r="BX28" s="21"/>
      <c r="BY28" s="21"/>
      <c r="BZ28" s="21"/>
      <c r="CA28" s="21">
        <v>70237</v>
      </c>
      <c r="CB28" s="21"/>
      <c r="CC28" s="21"/>
      <c r="CD28" s="21"/>
      <c r="CE28" s="21"/>
      <c r="CF28" s="21"/>
      <c r="CG28" s="21"/>
      <c r="CH28" s="21">
        <v>0</v>
      </c>
      <c r="CI28" s="21"/>
      <c r="CJ28" s="21"/>
      <c r="CK28" s="21">
        <v>35655</v>
      </c>
      <c r="CL28" s="21">
        <v>18628</v>
      </c>
      <c r="CM28" s="21"/>
      <c r="CN28" s="21"/>
      <c r="CO28" s="21"/>
      <c r="CP28" s="21">
        <v>23950</v>
      </c>
      <c r="CQ28" s="21"/>
      <c r="CR28" s="21">
        <v>10845.414000000001</v>
      </c>
      <c r="CS28" s="21"/>
      <c r="CT28" s="21"/>
      <c r="CU28" s="21"/>
      <c r="CV28" s="21"/>
      <c r="CW28" s="21"/>
      <c r="CX28" s="21"/>
      <c r="CY28" s="50">
        <v>37299</v>
      </c>
      <c r="CZ28" s="21"/>
      <c r="DA28" s="21"/>
      <c r="DB28" s="21">
        <v>108268</v>
      </c>
      <c r="DC28" s="21"/>
      <c r="DD28" s="21"/>
      <c r="DE28" s="21">
        <v>1180</v>
      </c>
      <c r="DF28" s="21"/>
      <c r="DG28" s="21"/>
      <c r="DH28" s="21"/>
      <c r="DI28" s="21"/>
      <c r="DJ28" s="21">
        <v>43594</v>
      </c>
      <c r="DK28" s="21"/>
      <c r="DL28" s="21">
        <v>15081</v>
      </c>
      <c r="DM28" s="21"/>
      <c r="DN28" s="21"/>
      <c r="DO28" s="21"/>
      <c r="DP28" s="21"/>
      <c r="DQ28" s="21">
        <v>46618</v>
      </c>
      <c r="DR28" s="21"/>
      <c r="DS28" s="21"/>
      <c r="DT28" s="21"/>
      <c r="DU28" s="21"/>
      <c r="DV28" s="21"/>
      <c r="DW28" s="21">
        <v>1424</v>
      </c>
      <c r="DX28" s="21">
        <v>18907</v>
      </c>
      <c r="DY28" s="21"/>
      <c r="DZ28" s="21"/>
      <c r="EA28" s="21">
        <v>20880</v>
      </c>
      <c r="EB28" s="21"/>
      <c r="EC28" s="21"/>
      <c r="ED28" s="21"/>
      <c r="EE28" s="21"/>
      <c r="EF28" s="21">
        <v>46618</v>
      </c>
      <c r="EG28" s="40">
        <f t="shared" ref="EG28:EG35" si="1">SUM(D28:EF28)</f>
        <v>675090.41399999999</v>
      </c>
      <c r="EH28" s="9" t="s">
        <v>30</v>
      </c>
      <c r="EI28" s="141"/>
      <c r="EJ28" s="9"/>
    </row>
    <row r="29" spans="1:140" s="9" customFormat="1">
      <c r="A29" s="169"/>
      <c r="B29" s="12" t="s">
        <v>12</v>
      </c>
      <c r="C29" s="21" t="s">
        <v>26</v>
      </c>
      <c r="D29" s="13">
        <v>-5928</v>
      </c>
      <c r="E29" s="13">
        <v>36895.699999999997</v>
      </c>
      <c r="F29" s="13">
        <v>14817.6</v>
      </c>
      <c r="G29" s="13">
        <v>54669</v>
      </c>
      <c r="H29" s="13">
        <v>-3940</v>
      </c>
      <c r="I29" s="13"/>
      <c r="J29" s="13"/>
      <c r="K29" s="13"/>
      <c r="L29" s="13"/>
      <c r="M29" s="13">
        <v>20231.100000000002</v>
      </c>
      <c r="N29" s="13">
        <v>5522.5</v>
      </c>
      <c r="O29" s="13">
        <v>13753.6</v>
      </c>
      <c r="P29" s="13"/>
      <c r="Q29" s="13"/>
      <c r="R29" s="13">
        <v>8225.8000000000011</v>
      </c>
      <c r="S29" s="13"/>
      <c r="T29" s="13">
        <v>14488.800000000001</v>
      </c>
      <c r="U29" s="13">
        <v>20099.7</v>
      </c>
      <c r="V29" s="13">
        <v>-209568</v>
      </c>
      <c r="W29" s="13">
        <v>1642</v>
      </c>
      <c r="X29" s="13">
        <v>1160.5</v>
      </c>
      <c r="Y29" s="13">
        <v>151351</v>
      </c>
      <c r="Z29" s="13">
        <v>13405.6</v>
      </c>
      <c r="AA29" s="13"/>
      <c r="AB29" s="13">
        <v>-1057.9000000000001</v>
      </c>
      <c r="AC29" s="13"/>
      <c r="AD29" s="13">
        <v>1626.6000000000001</v>
      </c>
      <c r="AE29" s="13">
        <v>-219</v>
      </c>
      <c r="AF29" s="13">
        <v>1150</v>
      </c>
      <c r="AG29" s="13">
        <v>3283.4</v>
      </c>
      <c r="AH29" s="13">
        <v>623.40000000000009</v>
      </c>
      <c r="AI29" s="13"/>
      <c r="AJ29" s="13"/>
      <c r="AK29" s="13">
        <v>-22981</v>
      </c>
      <c r="AL29" s="13">
        <v>3455</v>
      </c>
      <c r="AM29" s="13">
        <v>74994</v>
      </c>
      <c r="AN29" s="13">
        <v>5755.8</v>
      </c>
      <c r="AO29" s="13"/>
      <c r="AP29" s="13">
        <v>6978.6</v>
      </c>
      <c r="AQ29" s="13">
        <v>33362.300000000003</v>
      </c>
      <c r="AR29" s="13">
        <v>4698</v>
      </c>
      <c r="AS29" s="13">
        <v>44441.370999999999</v>
      </c>
      <c r="AT29" s="13">
        <v>189113</v>
      </c>
      <c r="AU29" s="13">
        <v>12805.900000000001</v>
      </c>
      <c r="AV29" s="13">
        <v>21090.9</v>
      </c>
      <c r="AW29" s="13">
        <v>19843</v>
      </c>
      <c r="AX29" s="13">
        <v>23.700000000000003</v>
      </c>
      <c r="AY29" s="13"/>
      <c r="AZ29" s="13"/>
      <c r="BA29" s="13"/>
      <c r="BB29" s="13">
        <v>19053</v>
      </c>
      <c r="BC29" s="13">
        <v>14505</v>
      </c>
      <c r="BD29" s="13">
        <v>5704</v>
      </c>
      <c r="BE29" s="13">
        <v>2772</v>
      </c>
      <c r="BF29" s="13">
        <v>3435.3</v>
      </c>
      <c r="BG29" s="13">
        <v>2836.4</v>
      </c>
      <c r="BH29" s="13">
        <v>17881</v>
      </c>
      <c r="BI29" s="13">
        <v>30658</v>
      </c>
      <c r="BJ29" s="13">
        <v>22138.7</v>
      </c>
      <c r="BK29" s="13">
        <v>16684.8</v>
      </c>
      <c r="BL29" s="13">
        <v>-10853.7</v>
      </c>
      <c r="BM29" s="13">
        <v>-1661.5</v>
      </c>
      <c r="BN29" s="13"/>
      <c r="BO29" s="13">
        <v>19211</v>
      </c>
      <c r="BP29" s="13">
        <v>22325</v>
      </c>
      <c r="BQ29" s="13">
        <v>4789</v>
      </c>
      <c r="BR29" s="13">
        <v>9075.1</v>
      </c>
      <c r="BS29" s="13">
        <v>39648</v>
      </c>
      <c r="BT29" s="13">
        <v>29219</v>
      </c>
      <c r="BU29" s="13">
        <v>1844.8000000000002</v>
      </c>
      <c r="BV29" s="13">
        <v>-380</v>
      </c>
      <c r="BW29" s="13"/>
      <c r="BX29" s="13">
        <v>16542</v>
      </c>
      <c r="BY29" s="13"/>
      <c r="BZ29" s="13">
        <v>12198</v>
      </c>
      <c r="CA29" s="13">
        <v>-3458</v>
      </c>
      <c r="CB29" s="13">
        <v>5811</v>
      </c>
      <c r="CC29" s="13"/>
      <c r="CD29" s="13">
        <v>-202600</v>
      </c>
      <c r="CE29" s="13">
        <v>-5491</v>
      </c>
      <c r="CF29" s="13">
        <v>11452</v>
      </c>
      <c r="CG29" s="13"/>
      <c r="CH29" s="13">
        <v>-370103</v>
      </c>
      <c r="CI29" s="13">
        <v>589460</v>
      </c>
      <c r="CJ29" s="13">
        <v>112686</v>
      </c>
      <c r="CK29" s="13"/>
      <c r="CL29" s="13"/>
      <c r="CM29" s="13">
        <v>14213</v>
      </c>
      <c r="CN29" s="13">
        <v>15676</v>
      </c>
      <c r="CO29" s="13">
        <v>6044</v>
      </c>
      <c r="CP29" s="13"/>
      <c r="CQ29" s="13">
        <v>19211</v>
      </c>
      <c r="CR29" s="13">
        <v>3342</v>
      </c>
      <c r="CS29" s="13"/>
      <c r="CT29" s="13">
        <v>3966</v>
      </c>
      <c r="CU29" s="13">
        <v>46450</v>
      </c>
      <c r="CV29" s="13">
        <v>9513</v>
      </c>
      <c r="CW29" s="13">
        <v>114972</v>
      </c>
      <c r="CX29" s="13">
        <v>-57724</v>
      </c>
      <c r="CY29" s="13">
        <v>-17596</v>
      </c>
      <c r="CZ29" s="13">
        <v>26781</v>
      </c>
      <c r="DA29" s="13">
        <v>6064</v>
      </c>
      <c r="DB29" s="13">
        <v>-48483</v>
      </c>
      <c r="DC29" s="13"/>
      <c r="DD29" s="13">
        <v>165</v>
      </c>
      <c r="DE29" s="13"/>
      <c r="DF29" s="13">
        <v>26002</v>
      </c>
      <c r="DG29" s="13"/>
      <c r="DH29" s="13">
        <v>23683</v>
      </c>
      <c r="DI29" s="13">
        <v>41390</v>
      </c>
      <c r="DJ29" s="13"/>
      <c r="DK29" s="13">
        <v>4403</v>
      </c>
      <c r="DL29" s="13"/>
      <c r="DM29" s="13"/>
      <c r="DN29" s="13">
        <v>13664.85</v>
      </c>
      <c r="DO29" s="13">
        <v>4352</v>
      </c>
      <c r="DP29" s="13">
        <v>18972</v>
      </c>
      <c r="DQ29" s="13">
        <v>14414</v>
      </c>
      <c r="DR29" s="13">
        <v>-6541</v>
      </c>
      <c r="DS29" s="13">
        <v>6095</v>
      </c>
      <c r="DT29" s="13">
        <v>12033</v>
      </c>
      <c r="DU29" s="13">
        <v>823</v>
      </c>
      <c r="DV29" s="13">
        <v>13408</v>
      </c>
      <c r="DW29" s="13"/>
      <c r="DX29" s="13">
        <v>-2320</v>
      </c>
      <c r="DY29" s="13">
        <v>77411</v>
      </c>
      <c r="DZ29" s="13">
        <v>39.729999999999997</v>
      </c>
      <c r="EA29" s="13"/>
      <c r="EB29" s="13">
        <v>14524</v>
      </c>
      <c r="EC29" s="13">
        <v>3241</v>
      </c>
      <c r="ED29" s="13">
        <v>1468</v>
      </c>
      <c r="EE29" s="13">
        <v>2530</v>
      </c>
      <c r="EF29" s="13">
        <v>14414</v>
      </c>
      <c r="EG29" s="40">
        <f t="shared" si="1"/>
        <v>1377796.4510000001</v>
      </c>
      <c r="EH29" s="9" t="s">
        <v>30</v>
      </c>
      <c r="EI29" s="141"/>
    </row>
    <row r="30" spans="1:140">
      <c r="A30" s="169"/>
      <c r="B30" s="33" t="s">
        <v>13</v>
      </c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1"/>
      <c r="AP30" s="21"/>
      <c r="AQ30" s="21"/>
      <c r="AR30" s="21"/>
      <c r="AS30" s="21"/>
      <c r="AT30" s="21"/>
      <c r="AU30" s="21"/>
      <c r="AV30" s="21"/>
      <c r="AW30" s="21"/>
      <c r="AX30" s="21"/>
      <c r="AY30" s="21"/>
      <c r="AZ30" s="21"/>
      <c r="BA30" s="21"/>
      <c r="BB30" s="21"/>
      <c r="BC30" s="21"/>
      <c r="BD30" s="21"/>
      <c r="BE30" s="21"/>
      <c r="BF30" s="21"/>
      <c r="BG30" s="21"/>
      <c r="BH30" s="21"/>
      <c r="BI30" s="21"/>
      <c r="BJ30" s="21"/>
      <c r="BK30" s="21"/>
      <c r="BL30" s="21"/>
      <c r="BM30" s="21"/>
      <c r="BN30" s="21"/>
      <c r="BO30" s="21"/>
      <c r="BP30" s="21"/>
      <c r="BQ30" s="21"/>
      <c r="BR30" s="21"/>
      <c r="BS30" s="21">
        <v>0</v>
      </c>
      <c r="BT30" s="21"/>
      <c r="BU30" s="21"/>
      <c r="BV30" s="21"/>
      <c r="BW30" s="21"/>
      <c r="BX30" s="21"/>
      <c r="BY30" s="21"/>
      <c r="BZ30" s="21"/>
      <c r="CA30" s="21">
        <v>0</v>
      </c>
      <c r="CB30" s="21"/>
      <c r="CC30" s="21"/>
      <c r="CD30" s="21"/>
      <c r="CE30" s="21"/>
      <c r="CF30" s="21"/>
      <c r="CG30" s="21"/>
      <c r="CH30" s="21"/>
      <c r="CI30" s="21"/>
      <c r="CJ30" s="21"/>
      <c r="CK30" s="21"/>
      <c r="CL30" s="21"/>
      <c r="CM30" s="21"/>
      <c r="CN30" s="21"/>
      <c r="CO30" s="21"/>
      <c r="CP30" s="21"/>
      <c r="CQ30" s="21"/>
      <c r="CR30" s="21"/>
      <c r="CS30" s="21"/>
      <c r="CT30" s="21"/>
      <c r="CU30" s="21"/>
      <c r="CV30" s="21"/>
      <c r="CW30" s="21"/>
      <c r="CX30" s="21"/>
      <c r="CY30" s="21"/>
      <c r="CZ30" s="21"/>
      <c r="DA30" s="21"/>
      <c r="DB30" s="21"/>
      <c r="DC30" s="21"/>
      <c r="DD30" s="21"/>
      <c r="DE30" s="21"/>
      <c r="DF30" s="21"/>
      <c r="DG30" s="21"/>
      <c r="DH30" s="21"/>
      <c r="DI30" s="21"/>
      <c r="DJ30" s="21"/>
      <c r="DK30" s="21"/>
      <c r="DL30" s="21"/>
      <c r="DM30" s="21"/>
      <c r="DN30" s="21"/>
      <c r="DO30" s="21"/>
      <c r="DP30" s="21"/>
      <c r="DQ30" s="21"/>
      <c r="DR30" s="21"/>
      <c r="DS30" s="21"/>
      <c r="DT30" s="21"/>
      <c r="DU30" s="21"/>
      <c r="DV30" s="21"/>
      <c r="DW30" s="21"/>
      <c r="DX30" s="21"/>
      <c r="DY30" s="21"/>
      <c r="DZ30" s="21"/>
      <c r="EA30" s="21"/>
      <c r="EB30" s="21"/>
      <c r="EC30" s="21"/>
      <c r="ED30" s="21"/>
      <c r="EE30" s="21"/>
      <c r="EF30" s="21"/>
      <c r="EG30" s="40">
        <f t="shared" si="1"/>
        <v>0</v>
      </c>
      <c r="EH30" s="9" t="s">
        <v>30</v>
      </c>
      <c r="EI30" s="141"/>
      <c r="EJ30" s="9"/>
    </row>
    <row r="31" spans="1:140">
      <c r="A31" s="169"/>
      <c r="B31" s="34" t="s">
        <v>14</v>
      </c>
      <c r="C31" s="23" t="s">
        <v>29</v>
      </c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>
        <v>0</v>
      </c>
      <c r="Z31" s="21">
        <v>0</v>
      </c>
      <c r="AA31" s="21"/>
      <c r="AB31" s="21">
        <v>0</v>
      </c>
      <c r="AC31" s="21"/>
      <c r="AD31" s="21"/>
      <c r="AE31" s="21">
        <v>0</v>
      </c>
      <c r="AF31" s="21">
        <v>0</v>
      </c>
      <c r="AG31" s="21"/>
      <c r="AH31" s="21"/>
      <c r="AI31" s="21"/>
      <c r="AJ31" s="21"/>
      <c r="AK31" s="21"/>
      <c r="AL31" s="21">
        <v>0</v>
      </c>
      <c r="AM31" s="21"/>
      <c r="AN31" s="21">
        <v>0</v>
      </c>
      <c r="AO31" s="21"/>
      <c r="AP31" s="21">
        <v>0</v>
      </c>
      <c r="AQ31" s="21">
        <v>0</v>
      </c>
      <c r="AR31" s="21"/>
      <c r="AS31" s="21"/>
      <c r="AT31" s="21"/>
      <c r="AU31" s="21"/>
      <c r="AV31" s="21"/>
      <c r="AW31" s="21"/>
      <c r="AX31" s="21"/>
      <c r="AY31" s="21"/>
      <c r="AZ31" s="21"/>
      <c r="BA31" s="21"/>
      <c r="BB31" s="21"/>
      <c r="BC31" s="21"/>
      <c r="BD31" s="21"/>
      <c r="BE31" s="21"/>
      <c r="BF31" s="21"/>
      <c r="BG31" s="21"/>
      <c r="BH31" s="21"/>
      <c r="BI31" s="21"/>
      <c r="BJ31" s="21"/>
      <c r="BK31" s="21"/>
      <c r="BL31" s="21"/>
      <c r="BM31" s="21"/>
      <c r="BN31" s="21"/>
      <c r="BO31" s="21"/>
      <c r="BP31" s="21"/>
      <c r="BQ31" s="21"/>
      <c r="BR31" s="21">
        <v>3151.95</v>
      </c>
      <c r="BS31" s="21">
        <v>0</v>
      </c>
      <c r="BT31" s="21"/>
      <c r="BU31" s="21"/>
      <c r="BV31" s="21"/>
      <c r="BW31" s="21"/>
      <c r="BX31" s="21"/>
      <c r="BY31" s="21"/>
      <c r="BZ31" s="21"/>
      <c r="CA31" s="21">
        <v>313.2</v>
      </c>
      <c r="CB31" s="21"/>
      <c r="CC31" s="21">
        <v>27946.649999999998</v>
      </c>
      <c r="CD31" s="21">
        <v>-9898.2000000000007</v>
      </c>
      <c r="CE31" s="21"/>
      <c r="CF31" s="21"/>
      <c r="CG31" s="21"/>
      <c r="CH31" s="21">
        <v>-40764</v>
      </c>
      <c r="CI31" s="21"/>
      <c r="CJ31" s="21"/>
      <c r="CK31" s="21">
        <v>44827</v>
      </c>
      <c r="CL31" s="21"/>
      <c r="CM31" s="21"/>
      <c r="CN31" s="21"/>
      <c r="CO31" s="21"/>
      <c r="CP31" s="21"/>
      <c r="CQ31" s="21"/>
      <c r="CR31" s="21"/>
      <c r="CS31" s="21"/>
      <c r="CT31" s="21"/>
      <c r="CU31" s="21"/>
      <c r="CV31" s="21"/>
      <c r="CW31" s="21">
        <v>48647</v>
      </c>
      <c r="CX31" s="21"/>
      <c r="CY31" s="21"/>
      <c r="CZ31" s="21"/>
      <c r="DA31" s="21">
        <v>19911</v>
      </c>
      <c r="DB31" s="21">
        <v>513</v>
      </c>
      <c r="DC31" s="21"/>
      <c r="DD31" s="21"/>
      <c r="DE31" s="21"/>
      <c r="DF31" s="21"/>
      <c r="DG31" s="21"/>
      <c r="DH31" s="21"/>
      <c r="DI31" s="21"/>
      <c r="DJ31" s="21"/>
      <c r="DK31" s="21"/>
      <c r="DL31" s="21"/>
      <c r="DM31" s="21"/>
      <c r="DN31" s="21"/>
      <c r="DO31" s="21"/>
      <c r="DP31" s="21">
        <v>4133</v>
      </c>
      <c r="DQ31" s="21"/>
      <c r="DR31" s="21"/>
      <c r="DS31" s="21"/>
      <c r="DT31" s="21"/>
      <c r="DU31" s="21"/>
      <c r="DV31" s="21"/>
      <c r="DW31" s="21"/>
      <c r="DX31" s="21"/>
      <c r="DY31" s="21"/>
      <c r="DZ31" s="21"/>
      <c r="EA31" s="21"/>
      <c r="EB31" s="21"/>
      <c r="EC31" s="21"/>
      <c r="ED31" s="21"/>
      <c r="EE31" s="21"/>
      <c r="EF31" s="21"/>
      <c r="EG31" s="40">
        <f t="shared" si="1"/>
        <v>98780.599999999991</v>
      </c>
      <c r="EH31" s="9" t="s">
        <v>30</v>
      </c>
      <c r="EI31" s="141"/>
      <c r="EJ31" s="9"/>
    </row>
    <row r="32" spans="1:140">
      <c r="A32" s="169"/>
      <c r="B32" s="34" t="s">
        <v>15</v>
      </c>
      <c r="C32" s="21" t="s">
        <v>27</v>
      </c>
      <c r="D32" s="21"/>
      <c r="E32" s="21"/>
      <c r="F32" s="21">
        <v>931</v>
      </c>
      <c r="G32" s="21"/>
      <c r="H32" s="21">
        <v>76274</v>
      </c>
      <c r="I32" s="21">
        <v>-3159</v>
      </c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>
        <v>21170</v>
      </c>
      <c r="V32" s="21"/>
      <c r="W32" s="21"/>
      <c r="X32" s="21">
        <v>450.63246661981725</v>
      </c>
      <c r="Y32" s="21">
        <v>0</v>
      </c>
      <c r="Z32" s="21">
        <v>6458</v>
      </c>
      <c r="AA32" s="21"/>
      <c r="AB32" s="21">
        <v>0</v>
      </c>
      <c r="AC32" s="21"/>
      <c r="AD32" s="21">
        <v>2521</v>
      </c>
      <c r="AE32" s="21">
        <v>0</v>
      </c>
      <c r="AF32" s="21">
        <v>0</v>
      </c>
      <c r="AG32" s="21">
        <v>1434</v>
      </c>
      <c r="AH32" s="21">
        <v>16594</v>
      </c>
      <c r="AI32" s="21"/>
      <c r="AJ32" s="21"/>
      <c r="AK32" s="21"/>
      <c r="AL32" s="21">
        <v>0</v>
      </c>
      <c r="AM32" s="21"/>
      <c r="AN32" s="21">
        <v>1801</v>
      </c>
      <c r="AO32" s="21"/>
      <c r="AP32" s="21">
        <v>0</v>
      </c>
      <c r="AQ32" s="21">
        <v>23835</v>
      </c>
      <c r="AR32" s="21"/>
      <c r="AS32" s="21">
        <v>2966</v>
      </c>
      <c r="AT32" s="21">
        <v>20567</v>
      </c>
      <c r="AU32" s="21">
        <v>0</v>
      </c>
      <c r="AV32" s="21">
        <v>24830</v>
      </c>
      <c r="AW32" s="21">
        <v>0</v>
      </c>
      <c r="AX32" s="21">
        <v>3988</v>
      </c>
      <c r="AY32" s="21">
        <v>4051</v>
      </c>
      <c r="AZ32" s="21"/>
      <c r="BA32" s="21">
        <v>1534</v>
      </c>
      <c r="BB32" s="21">
        <v>0</v>
      </c>
      <c r="BC32" s="21">
        <v>0</v>
      </c>
      <c r="BD32" s="21">
        <v>0</v>
      </c>
      <c r="BE32" s="21">
        <v>15020</v>
      </c>
      <c r="BF32" s="21"/>
      <c r="BG32" s="21"/>
      <c r="BH32" s="21"/>
      <c r="BI32" s="21"/>
      <c r="BJ32" s="21">
        <v>15527</v>
      </c>
      <c r="BK32" s="21">
        <v>4352</v>
      </c>
      <c r="BL32" s="21"/>
      <c r="BM32" s="21"/>
      <c r="BN32" s="21"/>
      <c r="BO32" s="21">
        <v>16780</v>
      </c>
      <c r="BP32" s="21">
        <v>1229</v>
      </c>
      <c r="BQ32" s="21">
        <v>18792</v>
      </c>
      <c r="BR32" s="21"/>
      <c r="BS32" s="21">
        <v>2298</v>
      </c>
      <c r="BT32" s="21"/>
      <c r="BU32" s="21">
        <v>1210</v>
      </c>
      <c r="BV32" s="21"/>
      <c r="BW32" s="21"/>
      <c r="BX32" s="21"/>
      <c r="BY32" s="21"/>
      <c r="BZ32" s="21">
        <v>16710.616000000002</v>
      </c>
      <c r="CA32" s="21">
        <v>-432</v>
      </c>
      <c r="CB32" s="21">
        <v>15017</v>
      </c>
      <c r="CC32" s="21"/>
      <c r="CD32" s="21"/>
      <c r="CE32" s="21"/>
      <c r="CF32" s="21"/>
      <c r="CG32" s="21"/>
      <c r="CH32" s="21">
        <v>9700</v>
      </c>
      <c r="CI32" s="21">
        <v>36455</v>
      </c>
      <c r="CJ32" s="21">
        <v>36343</v>
      </c>
      <c r="CK32" s="21">
        <v>52006</v>
      </c>
      <c r="CL32" s="21"/>
      <c r="CM32" s="21"/>
      <c r="CN32" s="21"/>
      <c r="CO32" s="21">
        <v>27120</v>
      </c>
      <c r="CP32" s="21">
        <v>10217</v>
      </c>
      <c r="CQ32" s="21">
        <v>16780</v>
      </c>
      <c r="CR32" s="21"/>
      <c r="CS32" s="21"/>
      <c r="CT32" s="21">
        <v>1099</v>
      </c>
      <c r="CU32" s="21">
        <v>4322</v>
      </c>
      <c r="CV32" s="21"/>
      <c r="CW32" s="21">
        <v>32886</v>
      </c>
      <c r="CX32" s="21">
        <v>3105.2840000000001</v>
      </c>
      <c r="CY32" s="21"/>
      <c r="CZ32" s="21"/>
      <c r="DA32" s="21">
        <v>46325</v>
      </c>
      <c r="DB32" s="21">
        <v>47290</v>
      </c>
      <c r="DC32" s="21"/>
      <c r="DD32" s="21"/>
      <c r="DE32" s="21"/>
      <c r="DF32" s="21"/>
      <c r="DG32" s="21">
        <v>13587</v>
      </c>
      <c r="DH32" s="21">
        <v>12282</v>
      </c>
      <c r="DI32" s="21">
        <v>4728</v>
      </c>
      <c r="DJ32" s="21">
        <v>30539</v>
      </c>
      <c r="DK32" s="21"/>
      <c r="DL32" s="21">
        <v>8478</v>
      </c>
      <c r="DM32" s="21"/>
      <c r="DN32" s="21"/>
      <c r="DO32" s="21"/>
      <c r="DP32" s="21">
        <v>28980</v>
      </c>
      <c r="DQ32" s="21">
        <v>62473</v>
      </c>
      <c r="DR32" s="21"/>
      <c r="DS32" s="21"/>
      <c r="DT32" s="21">
        <v>17446</v>
      </c>
      <c r="DU32" s="21">
        <v>13883.224</v>
      </c>
      <c r="DV32" s="21">
        <v>158.4</v>
      </c>
      <c r="DW32" s="21"/>
      <c r="DX32" s="21">
        <v>5256</v>
      </c>
      <c r="DY32" s="21">
        <v>75964.25</v>
      </c>
      <c r="DZ32" s="21">
        <v>2786</v>
      </c>
      <c r="EA32" s="21"/>
      <c r="EB32" s="21">
        <v>19779</v>
      </c>
      <c r="EC32" s="21">
        <v>2043</v>
      </c>
      <c r="ED32" s="21"/>
      <c r="EE32" s="21">
        <v>244.4</v>
      </c>
      <c r="EF32" s="21">
        <v>62473</v>
      </c>
      <c r="EG32" s="40">
        <f t="shared" si="1"/>
        <v>997497.80646661983</v>
      </c>
      <c r="EH32" s="67" t="s">
        <v>33</v>
      </c>
      <c r="EI32" s="142"/>
      <c r="EJ32" s="9"/>
    </row>
    <row r="33" spans="1:161">
      <c r="A33" s="169"/>
      <c r="B33" s="34" t="s">
        <v>16</v>
      </c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 t="s">
        <v>114</v>
      </c>
      <c r="AB33" s="21"/>
      <c r="AC33" s="21" t="s">
        <v>114</v>
      </c>
      <c r="AD33" s="21"/>
      <c r="AE33" s="21"/>
      <c r="AF33" s="21"/>
      <c r="AG33" s="21"/>
      <c r="AH33" s="21"/>
      <c r="AI33" s="21" t="s">
        <v>114</v>
      </c>
      <c r="AJ33" s="21"/>
      <c r="AK33" s="21"/>
      <c r="AL33" s="21"/>
      <c r="AM33" s="21"/>
      <c r="AN33" s="21"/>
      <c r="AO33" s="21">
        <v>4902</v>
      </c>
      <c r="AP33" s="21"/>
      <c r="AQ33" s="21"/>
      <c r="AR33" s="21"/>
      <c r="AS33" s="21"/>
      <c r="AT33" s="21"/>
      <c r="AU33" s="21"/>
      <c r="AV33" s="21"/>
      <c r="AW33" s="21"/>
      <c r="AX33" s="21"/>
      <c r="AY33" s="21"/>
      <c r="AZ33" s="21"/>
      <c r="BA33" s="21"/>
      <c r="BB33" s="21"/>
      <c r="BC33" s="21"/>
      <c r="BD33" s="21"/>
      <c r="BE33" s="21"/>
      <c r="BF33" s="21"/>
      <c r="BG33" s="21"/>
      <c r="BH33" s="21"/>
      <c r="BI33" s="21"/>
      <c r="BJ33" s="21">
        <v>259</v>
      </c>
      <c r="BK33" s="21"/>
      <c r="BL33" s="21"/>
      <c r="BM33" s="21"/>
      <c r="BN33" s="21"/>
      <c r="BO33" s="21"/>
      <c r="BP33" s="21"/>
      <c r="BQ33" s="21"/>
      <c r="BR33" s="21"/>
      <c r="BS33" s="21">
        <v>0</v>
      </c>
      <c r="BT33" s="21"/>
      <c r="BU33" s="21"/>
      <c r="BV33" s="21"/>
      <c r="BW33" s="21"/>
      <c r="BX33" s="21"/>
      <c r="BY33" s="21"/>
      <c r="BZ33" s="21"/>
      <c r="CA33" s="21">
        <v>0</v>
      </c>
      <c r="CB33" s="21"/>
      <c r="CC33" s="21"/>
      <c r="CD33" s="21"/>
      <c r="CE33" s="21"/>
      <c r="CF33" s="21"/>
      <c r="CG33" s="21"/>
      <c r="CH33" s="21"/>
      <c r="CI33" s="21"/>
      <c r="CJ33" s="21"/>
      <c r="CK33" s="21"/>
      <c r="CL33" s="21"/>
      <c r="CM33" s="21"/>
      <c r="CN33" s="21"/>
      <c r="CO33" s="21"/>
      <c r="CP33" s="21"/>
      <c r="CQ33" s="21"/>
      <c r="CR33" s="21">
        <v>11012.592000000001</v>
      </c>
      <c r="CS33" s="21"/>
      <c r="CT33" s="21"/>
      <c r="CU33" s="21"/>
      <c r="CV33" s="21"/>
      <c r="CW33" s="21"/>
      <c r="CX33" s="21"/>
      <c r="CY33" s="21"/>
      <c r="CZ33" s="21"/>
      <c r="DA33" s="21"/>
      <c r="DB33" s="21"/>
      <c r="DC33" s="21"/>
      <c r="DD33" s="21"/>
      <c r="DE33" s="21"/>
      <c r="DF33" s="21"/>
      <c r="DG33" s="21"/>
      <c r="DH33" s="21"/>
      <c r="DI33" s="21"/>
      <c r="DJ33" s="21"/>
      <c r="DK33" s="21"/>
      <c r="DL33" s="21"/>
      <c r="DM33" s="21" t="s">
        <v>114</v>
      </c>
      <c r="DN33" s="21"/>
      <c r="DO33" s="21"/>
      <c r="DP33" s="21"/>
      <c r="DQ33" s="21"/>
      <c r="DR33" s="21"/>
      <c r="DS33" s="21"/>
      <c r="DT33" s="21"/>
      <c r="DU33" s="21"/>
      <c r="DV33" s="21"/>
      <c r="DW33" s="21"/>
      <c r="DX33" s="21"/>
      <c r="DY33" s="21"/>
      <c r="DZ33" s="21"/>
      <c r="EA33" s="21"/>
      <c r="EB33" s="21"/>
      <c r="EC33" s="21"/>
      <c r="ED33" s="21"/>
      <c r="EE33" s="21"/>
      <c r="EF33" s="21"/>
      <c r="EG33" s="40">
        <f t="shared" si="1"/>
        <v>16173.592000000001</v>
      </c>
      <c r="EH33" s="9" t="s">
        <v>30</v>
      </c>
      <c r="EI33" s="141"/>
      <c r="EJ33" s="9"/>
    </row>
    <row r="34" spans="1:161">
      <c r="A34" s="169"/>
      <c r="B34" s="34" t="s">
        <v>17</v>
      </c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21"/>
      <c r="BA34" s="21"/>
      <c r="BB34" s="21"/>
      <c r="BC34" s="21"/>
      <c r="BD34" s="21"/>
      <c r="BE34" s="21"/>
      <c r="BF34" s="21"/>
      <c r="BG34" s="21"/>
      <c r="BH34" s="21"/>
      <c r="BI34" s="21"/>
      <c r="BJ34" s="21"/>
      <c r="BK34" s="21"/>
      <c r="BL34" s="21"/>
      <c r="BM34" s="21"/>
      <c r="BN34" s="21"/>
      <c r="BO34" s="21"/>
      <c r="BP34" s="21"/>
      <c r="BQ34" s="21"/>
      <c r="BR34" s="21"/>
      <c r="BS34" s="21">
        <v>0</v>
      </c>
      <c r="BT34" s="21"/>
      <c r="BU34" s="21"/>
      <c r="BV34" s="21"/>
      <c r="BW34" s="21"/>
      <c r="BX34" s="21"/>
      <c r="BY34" s="21"/>
      <c r="BZ34" s="21"/>
      <c r="CA34" s="21">
        <v>0</v>
      </c>
      <c r="CB34" s="21"/>
      <c r="CC34" s="21"/>
      <c r="CD34" s="21"/>
      <c r="CE34" s="21"/>
      <c r="CF34" s="21"/>
      <c r="CG34" s="21"/>
      <c r="CH34" s="21"/>
      <c r="CI34" s="21"/>
      <c r="CJ34" s="21"/>
      <c r="CK34" s="21"/>
      <c r="CL34" s="21"/>
      <c r="CM34" s="21"/>
      <c r="CN34" s="21"/>
      <c r="CO34" s="21"/>
      <c r="CP34" s="21"/>
      <c r="CQ34" s="21"/>
      <c r="CR34" s="21"/>
      <c r="CS34" s="21"/>
      <c r="CT34" s="21"/>
      <c r="CU34" s="21"/>
      <c r="CV34" s="21"/>
      <c r="CW34" s="21"/>
      <c r="CX34" s="21"/>
      <c r="CY34" s="21"/>
      <c r="CZ34" s="21"/>
      <c r="DA34" s="21"/>
      <c r="DB34" s="21"/>
      <c r="DC34" s="21"/>
      <c r="DD34" s="21"/>
      <c r="DE34" s="21"/>
      <c r="DF34" s="21"/>
      <c r="DG34" s="21"/>
      <c r="DH34" s="21"/>
      <c r="DI34" s="21"/>
      <c r="DJ34" s="21"/>
      <c r="DK34" s="21"/>
      <c r="DL34" s="21"/>
      <c r="DM34" s="21"/>
      <c r="DN34" s="21"/>
      <c r="DO34" s="21"/>
      <c r="DP34" s="21"/>
      <c r="DQ34" s="21"/>
      <c r="DR34" s="21"/>
      <c r="DS34" s="21"/>
      <c r="DT34" s="21"/>
      <c r="DU34" s="21"/>
      <c r="DV34" s="21"/>
      <c r="DW34" s="21"/>
      <c r="DX34" s="21"/>
      <c r="DY34" s="21"/>
      <c r="DZ34" s="21"/>
      <c r="EA34" s="21"/>
      <c r="EB34" s="21"/>
      <c r="EC34" s="21"/>
      <c r="ED34" s="21"/>
      <c r="EE34" s="21"/>
      <c r="EF34" s="21"/>
      <c r="EG34" s="40">
        <f t="shared" si="1"/>
        <v>0</v>
      </c>
      <c r="EH34" s="9" t="s">
        <v>30</v>
      </c>
      <c r="EI34" s="141"/>
      <c r="EJ34" s="9"/>
    </row>
    <row r="35" spans="1:161">
      <c r="A35" s="169"/>
      <c r="B35" s="34" t="s">
        <v>18</v>
      </c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>
        <v>2834</v>
      </c>
      <c r="AH35" s="21"/>
      <c r="AI35" s="21"/>
      <c r="AJ35" s="21"/>
      <c r="AK35" s="21"/>
      <c r="AL35" s="21"/>
      <c r="AM35" s="21">
        <v>-55797</v>
      </c>
      <c r="AN35" s="21"/>
      <c r="AO35" s="21"/>
      <c r="AP35" s="21"/>
      <c r="AQ35" s="21"/>
      <c r="AR35" s="21"/>
      <c r="AS35" s="21"/>
      <c r="AT35" s="21"/>
      <c r="AU35" s="21"/>
      <c r="AV35" s="21"/>
      <c r="AW35" s="21"/>
      <c r="AX35" s="21"/>
      <c r="AY35" s="21"/>
      <c r="AZ35" s="21">
        <v>602</v>
      </c>
      <c r="BA35" s="21">
        <v>0</v>
      </c>
      <c r="BB35" s="21">
        <v>0</v>
      </c>
      <c r="BC35" s="21">
        <v>0</v>
      </c>
      <c r="BD35" s="21">
        <v>0</v>
      </c>
      <c r="BE35" s="21"/>
      <c r="BF35" s="21"/>
      <c r="BG35" s="21"/>
      <c r="BH35" s="21"/>
      <c r="BI35" s="21"/>
      <c r="BJ35" s="21"/>
      <c r="BK35" s="21"/>
      <c r="BL35" s="21"/>
      <c r="BM35" s="21"/>
      <c r="BN35" s="21"/>
      <c r="BO35" s="21"/>
      <c r="BP35" s="21"/>
      <c r="BQ35" s="21"/>
      <c r="BR35" s="21"/>
      <c r="BS35" s="21"/>
      <c r="BT35" s="21"/>
      <c r="BU35" s="21"/>
      <c r="BV35" s="21">
        <v>652</v>
      </c>
      <c r="BW35" s="21"/>
      <c r="BX35" s="21">
        <v>424</v>
      </c>
      <c r="BY35" s="21"/>
      <c r="BZ35" s="21">
        <v>1280</v>
      </c>
      <c r="CA35" s="21">
        <v>0</v>
      </c>
      <c r="CB35" s="21">
        <v>66339</v>
      </c>
      <c r="CC35" s="21"/>
      <c r="CD35" s="21"/>
      <c r="CE35" s="21"/>
      <c r="CF35" s="21"/>
      <c r="CG35" s="21"/>
      <c r="CH35" s="21">
        <v>606768</v>
      </c>
      <c r="CI35" s="21"/>
      <c r="CJ35" s="21"/>
      <c r="CK35" s="21"/>
      <c r="CL35" s="21"/>
      <c r="CM35" s="21"/>
      <c r="CN35" s="21"/>
      <c r="CO35" s="21"/>
      <c r="CP35" s="21">
        <v>11177</v>
      </c>
      <c r="CQ35" s="21"/>
      <c r="CR35" s="21">
        <v>21858</v>
      </c>
      <c r="CS35" s="21"/>
      <c r="CT35" s="21"/>
      <c r="CU35" s="21"/>
      <c r="CV35" s="21"/>
      <c r="CW35" s="21">
        <v>28789</v>
      </c>
      <c r="CX35" s="21"/>
      <c r="CY35" s="21"/>
      <c r="CZ35" s="21"/>
      <c r="DA35" s="21"/>
      <c r="DB35" s="21">
        <v>24952</v>
      </c>
      <c r="DC35" s="21"/>
      <c r="DD35" s="21"/>
      <c r="DE35" s="21"/>
      <c r="DF35" s="21"/>
      <c r="DG35" s="21"/>
      <c r="DH35" s="21"/>
      <c r="DI35" s="21"/>
      <c r="DJ35" s="21"/>
      <c r="DK35" s="21"/>
      <c r="DL35" s="21"/>
      <c r="DM35" s="21"/>
      <c r="DN35" s="21"/>
      <c r="DO35" s="21"/>
      <c r="DP35" s="21"/>
      <c r="DQ35" s="21"/>
      <c r="DR35" s="21">
        <v>84235</v>
      </c>
      <c r="DS35" s="21"/>
      <c r="DT35" s="21"/>
      <c r="DU35" s="21"/>
      <c r="DV35" s="21"/>
      <c r="DW35" s="21"/>
      <c r="DX35" s="21"/>
      <c r="DY35" s="21">
        <v>856</v>
      </c>
      <c r="DZ35" s="21"/>
      <c r="EA35" s="21"/>
      <c r="EB35" s="21"/>
      <c r="EC35" s="21"/>
      <c r="ED35" s="21"/>
      <c r="EE35" s="21"/>
      <c r="EF35" s="21"/>
      <c r="EG35" s="40">
        <f t="shared" si="1"/>
        <v>794969</v>
      </c>
      <c r="EH35" s="9" t="s">
        <v>30</v>
      </c>
      <c r="EI35" s="141"/>
      <c r="EJ35" s="9"/>
    </row>
    <row r="36" spans="1:161" s="1" customFormat="1" ht="13" thickBot="1">
      <c r="A36" s="170"/>
      <c r="B36" s="26" t="s">
        <v>19</v>
      </c>
      <c r="C36" s="27" t="s">
        <v>26</v>
      </c>
      <c r="D36" s="27">
        <v>4629</v>
      </c>
      <c r="E36" s="27">
        <v>42026</v>
      </c>
      <c r="F36" s="27">
        <v>9014.9845029999997</v>
      </c>
      <c r="G36" s="27">
        <v>100554.880546</v>
      </c>
      <c r="H36" s="27">
        <v>24412.490664999998</v>
      </c>
      <c r="I36" s="27">
        <v>10186.211128999999</v>
      </c>
      <c r="J36" s="27">
        <v>7974.0990699999993</v>
      </c>
      <c r="K36" s="27">
        <v>2752</v>
      </c>
      <c r="L36" s="27">
        <v>4107</v>
      </c>
      <c r="M36" s="27">
        <v>31108</v>
      </c>
      <c r="N36" s="27">
        <v>10841</v>
      </c>
      <c r="O36" s="27">
        <v>23423</v>
      </c>
      <c r="P36" s="27">
        <v>985.88941899999998</v>
      </c>
      <c r="Q36" s="27">
        <v>5574</v>
      </c>
      <c r="R36" s="27">
        <v>21640.217892000001</v>
      </c>
      <c r="S36" s="27">
        <v>3833</v>
      </c>
      <c r="T36" s="27">
        <v>22583</v>
      </c>
      <c r="U36" s="27">
        <v>20783</v>
      </c>
      <c r="V36" s="27">
        <v>-120470</v>
      </c>
      <c r="W36" s="27">
        <v>12775</v>
      </c>
      <c r="X36" s="27">
        <v>33499.27181482</v>
      </c>
      <c r="Y36" s="27">
        <v>193814</v>
      </c>
      <c r="Z36" s="27">
        <v>21337</v>
      </c>
      <c r="AA36" s="27">
        <v>0</v>
      </c>
      <c r="AB36" s="27">
        <v>9877</v>
      </c>
      <c r="AC36" s="27">
        <v>5591</v>
      </c>
      <c r="AD36" s="27">
        <v>37241.278890999994</v>
      </c>
      <c r="AE36" s="27">
        <v>10629.155653</v>
      </c>
      <c r="AF36" s="27">
        <v>3364</v>
      </c>
      <c r="AG36" s="27">
        <v>5878</v>
      </c>
      <c r="AH36" s="27">
        <v>8053</v>
      </c>
      <c r="AI36" s="27">
        <v>4906</v>
      </c>
      <c r="AJ36" s="27">
        <v>7391</v>
      </c>
      <c r="AK36" s="27">
        <v>16133</v>
      </c>
      <c r="AL36" s="27">
        <v>44428</v>
      </c>
      <c r="AM36" s="27">
        <v>63101</v>
      </c>
      <c r="AN36" s="27">
        <v>6842</v>
      </c>
      <c r="AO36" s="27">
        <v>25730</v>
      </c>
      <c r="AP36" s="27">
        <v>9740</v>
      </c>
      <c r="AQ36" s="27">
        <v>34727</v>
      </c>
      <c r="AR36" s="27">
        <v>28883.02995</v>
      </c>
      <c r="AS36" s="27">
        <v>86274.530408999999</v>
      </c>
      <c r="AT36" s="27">
        <v>204360</v>
      </c>
      <c r="AU36" s="27">
        <v>18050</v>
      </c>
      <c r="AV36" s="27">
        <v>30651</v>
      </c>
      <c r="AW36" s="27">
        <v>32052</v>
      </c>
      <c r="AX36" s="27">
        <v>19381.338381000001</v>
      </c>
      <c r="AY36" s="27">
        <v>1982</v>
      </c>
      <c r="AZ36" s="27">
        <v>10598</v>
      </c>
      <c r="BA36" s="27">
        <v>1870</v>
      </c>
      <c r="BB36" s="27">
        <v>22887</v>
      </c>
      <c r="BC36" s="27">
        <v>76</v>
      </c>
      <c r="BD36" s="27">
        <v>19689</v>
      </c>
      <c r="BE36" s="27">
        <v>11137</v>
      </c>
      <c r="BF36" s="27">
        <v>4979.3138228400003</v>
      </c>
      <c r="BG36" s="27">
        <v>8673</v>
      </c>
      <c r="BH36" s="27">
        <v>27767</v>
      </c>
      <c r="BI36" s="27">
        <v>51422</v>
      </c>
      <c r="BJ36" s="27">
        <v>28770</v>
      </c>
      <c r="BK36" s="27">
        <v>22799</v>
      </c>
      <c r="BL36" s="27">
        <v>4035.350321280001</v>
      </c>
      <c r="BM36" s="27">
        <v>26320</v>
      </c>
      <c r="BN36" s="27">
        <v>2491</v>
      </c>
      <c r="BO36" s="27">
        <v>29571</v>
      </c>
      <c r="BP36" s="27">
        <v>25806.526214000001</v>
      </c>
      <c r="BQ36" s="27">
        <v>97519.256785999998</v>
      </c>
      <c r="BR36" s="27">
        <v>15031.935311999998</v>
      </c>
      <c r="BS36" s="27">
        <v>48685</v>
      </c>
      <c r="BT36" s="27">
        <v>136604</v>
      </c>
      <c r="BU36" s="27">
        <v>3153.9404519999998</v>
      </c>
      <c r="BV36" s="27">
        <v>4382</v>
      </c>
      <c r="BW36" s="27">
        <v>23313.301935999996</v>
      </c>
      <c r="BX36" s="27">
        <v>21903</v>
      </c>
      <c r="BY36" s="27">
        <v>29481</v>
      </c>
      <c r="BZ36" s="27">
        <v>15872</v>
      </c>
      <c r="CA36" s="27">
        <v>68284.872849999985</v>
      </c>
      <c r="CB36" s="27">
        <v>287683</v>
      </c>
      <c r="CC36" s="27">
        <v>33819.405925999999</v>
      </c>
      <c r="CD36" s="27">
        <v>-85499</v>
      </c>
      <c r="CE36" s="27">
        <v>-2125.8297820000003</v>
      </c>
      <c r="CF36" s="27">
        <v>22088</v>
      </c>
      <c r="CG36" s="27">
        <v>13199</v>
      </c>
      <c r="CH36" s="27">
        <v>201984</v>
      </c>
      <c r="CI36" s="27">
        <v>594644.83847199997</v>
      </c>
      <c r="CJ36" s="27">
        <v>124517</v>
      </c>
      <c r="CK36" s="27">
        <v>88393</v>
      </c>
      <c r="CL36" s="27">
        <v>18628</v>
      </c>
      <c r="CM36" s="27">
        <v>25589</v>
      </c>
      <c r="CN36" s="27">
        <v>30670</v>
      </c>
      <c r="CO36" s="27">
        <v>13251</v>
      </c>
      <c r="CP36" s="27">
        <v>86088.873238</v>
      </c>
      <c r="CQ36" s="27">
        <v>29571</v>
      </c>
      <c r="CR36" s="27">
        <v>29946</v>
      </c>
      <c r="CS36" s="27">
        <v>17535</v>
      </c>
      <c r="CT36" s="27">
        <v>37511</v>
      </c>
      <c r="CU36" s="27">
        <v>82030.524999999994</v>
      </c>
      <c r="CV36" s="27">
        <v>13624</v>
      </c>
      <c r="CW36" s="27">
        <v>202496</v>
      </c>
      <c r="CX36" s="27">
        <v>-35205</v>
      </c>
      <c r="CY36" s="27">
        <v>33902</v>
      </c>
      <c r="CZ36" s="27">
        <v>57881</v>
      </c>
      <c r="DA36" s="27">
        <v>53123</v>
      </c>
      <c r="DB36" s="27">
        <v>100701</v>
      </c>
      <c r="DC36" s="27">
        <v>5715</v>
      </c>
      <c r="DD36" s="27">
        <v>4568</v>
      </c>
      <c r="DE36" s="27">
        <v>10108</v>
      </c>
      <c r="DF36" s="27">
        <v>41970</v>
      </c>
      <c r="DG36" s="27">
        <v>15217.259821</v>
      </c>
      <c r="DH36" s="27">
        <v>55486</v>
      </c>
      <c r="DI36" s="27">
        <v>59907</v>
      </c>
      <c r="DJ36" s="27">
        <v>36514</v>
      </c>
      <c r="DK36" s="27">
        <v>30474.016206999997</v>
      </c>
      <c r="DL36" s="27">
        <v>58430</v>
      </c>
      <c r="DM36" s="27"/>
      <c r="DN36" s="27">
        <v>13664.85</v>
      </c>
      <c r="DO36" s="27">
        <v>10345</v>
      </c>
      <c r="DP36" s="27">
        <v>45242</v>
      </c>
      <c r="DQ36" s="27">
        <v>84042</v>
      </c>
      <c r="DR36" s="27">
        <v>82354</v>
      </c>
      <c r="DS36" s="27">
        <v>13801</v>
      </c>
      <c r="DT36" s="27">
        <v>18518</v>
      </c>
      <c r="DU36" s="27">
        <v>20771</v>
      </c>
      <c r="DV36" s="27">
        <v>13500</v>
      </c>
      <c r="DW36" s="27">
        <v>7579.3864560000002</v>
      </c>
      <c r="DX36" s="27">
        <v>41788.182430999994</v>
      </c>
      <c r="DY36" s="27">
        <v>83890</v>
      </c>
      <c r="DZ36" s="27">
        <v>3688.46</v>
      </c>
      <c r="EA36" s="27">
        <v>33641</v>
      </c>
      <c r="EB36" s="27">
        <v>18014</v>
      </c>
      <c r="EC36" s="27">
        <v>5517</v>
      </c>
      <c r="ED36" s="27">
        <v>2194</v>
      </c>
      <c r="EE36" s="27">
        <v>5561</v>
      </c>
      <c r="EF36" s="27">
        <v>84042</v>
      </c>
      <c r="EG36" s="41">
        <f>SUM(EG27:EG35)-EG32</f>
        <v>4890527.0455459002</v>
      </c>
      <c r="EH36" s="9" t="s">
        <v>30</v>
      </c>
      <c r="EI36" s="141"/>
    </row>
    <row r="37" spans="1:161" s="9" customFormat="1">
      <c r="A37" s="168" t="s">
        <v>87</v>
      </c>
      <c r="B37" s="28" t="s">
        <v>0</v>
      </c>
      <c r="C37" s="29" t="s">
        <v>7</v>
      </c>
      <c r="D37" s="28"/>
      <c r="E37" s="28"/>
      <c r="F37" s="28"/>
      <c r="G37" s="28"/>
      <c r="H37" s="28"/>
      <c r="I37" s="28"/>
      <c r="J37" s="28"/>
      <c r="K37" s="28"/>
      <c r="L37" s="28"/>
      <c r="M37" s="28">
        <v>237451</v>
      </c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>
        <v>387617</v>
      </c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AZ37" s="28"/>
      <c r="BA37" s="28">
        <v>0</v>
      </c>
      <c r="BB37" s="28">
        <v>0</v>
      </c>
      <c r="BC37" s="28">
        <v>26498</v>
      </c>
      <c r="BD37" s="28">
        <v>0</v>
      </c>
      <c r="BE37" s="28"/>
      <c r="BF37" s="28"/>
      <c r="BG37" s="28"/>
      <c r="BH37" s="28"/>
      <c r="BI37" s="28"/>
      <c r="BJ37" s="28"/>
      <c r="BK37" s="28"/>
      <c r="BL37" s="28"/>
      <c r="BM37" s="28"/>
      <c r="BN37" s="28"/>
      <c r="BO37" s="28"/>
      <c r="BP37" s="28"/>
      <c r="BQ37" s="28"/>
      <c r="BR37" s="28"/>
      <c r="BS37" s="28"/>
      <c r="BT37" s="28"/>
      <c r="BU37" s="28">
        <v>32236</v>
      </c>
      <c r="BV37" s="28"/>
      <c r="BW37" s="28"/>
      <c r="BX37" s="28"/>
      <c r="BY37" s="28"/>
      <c r="BZ37" s="28"/>
      <c r="CA37" s="28"/>
      <c r="CB37" s="28"/>
      <c r="CC37" s="28"/>
      <c r="CD37" s="28"/>
      <c r="CE37" s="28"/>
      <c r="CF37" s="28"/>
      <c r="CG37" s="28"/>
      <c r="CH37" s="28"/>
      <c r="CI37" s="28"/>
      <c r="CJ37" s="28"/>
      <c r="CK37" s="28">
        <v>370240</v>
      </c>
      <c r="CL37" s="28"/>
      <c r="CM37" s="28"/>
      <c r="CN37" s="28"/>
      <c r="CO37" s="28"/>
      <c r="CP37" s="28"/>
      <c r="CQ37" s="28"/>
      <c r="CR37" s="28">
        <v>100651</v>
      </c>
      <c r="CS37" s="28"/>
      <c r="CT37" s="28"/>
      <c r="CU37" s="28"/>
      <c r="CV37" s="28"/>
      <c r="CW37" s="28"/>
      <c r="CX37" s="28"/>
      <c r="CY37" s="28">
        <v>181136</v>
      </c>
      <c r="CZ37" s="28"/>
      <c r="DA37" s="28">
        <v>424536</v>
      </c>
      <c r="DB37" s="28"/>
      <c r="DC37" s="28"/>
      <c r="DD37" s="28"/>
      <c r="DE37" s="28"/>
      <c r="DF37" s="28">
        <v>169522</v>
      </c>
      <c r="DG37" s="28">
        <v>206574</v>
      </c>
      <c r="DH37" s="28"/>
      <c r="DI37" s="28"/>
      <c r="DJ37" s="28"/>
      <c r="DK37" s="28"/>
      <c r="DL37" s="28">
        <v>314447</v>
      </c>
      <c r="DM37" s="28"/>
      <c r="DN37" s="28"/>
      <c r="DO37" s="28"/>
      <c r="DP37" s="28"/>
      <c r="DQ37" s="28">
        <v>523470</v>
      </c>
      <c r="DR37" s="28"/>
      <c r="DS37" s="28"/>
      <c r="DT37" s="28"/>
      <c r="DU37" s="28"/>
      <c r="DV37" s="28"/>
      <c r="DW37" s="28"/>
      <c r="DX37" s="28">
        <v>753082</v>
      </c>
      <c r="DY37" s="28"/>
      <c r="DZ37" s="28"/>
      <c r="EA37" s="28"/>
      <c r="EB37" s="28"/>
      <c r="EC37" s="28">
        <v>32635</v>
      </c>
      <c r="ED37" s="28">
        <v>21715</v>
      </c>
      <c r="EE37" s="28">
        <v>98980</v>
      </c>
      <c r="EF37" s="28">
        <v>523470</v>
      </c>
      <c r="EI37" s="141"/>
    </row>
    <row r="38" spans="1:161" s="9" customFormat="1">
      <c r="A38" s="169"/>
      <c r="B38" s="17" t="s">
        <v>1</v>
      </c>
      <c r="C38" s="15" t="s">
        <v>7</v>
      </c>
      <c r="D38" s="17"/>
      <c r="E38" s="17"/>
      <c r="F38" s="17"/>
      <c r="G38" s="17"/>
      <c r="H38" s="17"/>
      <c r="I38" s="17"/>
      <c r="J38" s="17"/>
      <c r="K38" s="17"/>
      <c r="L38" s="17"/>
      <c r="M38" s="17">
        <v>222550</v>
      </c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>
        <v>701380</v>
      </c>
      <c r="AN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7"/>
      <c r="AZ38" s="17"/>
      <c r="BA38" s="17">
        <v>0</v>
      </c>
      <c r="BB38" s="17">
        <v>0</v>
      </c>
      <c r="BC38" s="17">
        <v>-3697</v>
      </c>
      <c r="BD38" s="17">
        <v>0</v>
      </c>
      <c r="BE38" s="17"/>
      <c r="BF38" s="17"/>
      <c r="BG38" s="17"/>
      <c r="BH38" s="17"/>
      <c r="BI38" s="17"/>
      <c r="BJ38" s="17"/>
      <c r="BK38" s="17"/>
      <c r="BL38" s="17"/>
      <c r="BM38" s="17"/>
      <c r="BN38" s="17"/>
      <c r="BO38" s="17"/>
      <c r="BP38" s="17"/>
      <c r="BQ38" s="17"/>
      <c r="BR38" s="17"/>
      <c r="BS38" s="17"/>
      <c r="BT38" s="17"/>
      <c r="BU38" s="17">
        <v>17624</v>
      </c>
      <c r="BV38" s="17"/>
      <c r="BW38" s="17"/>
      <c r="BX38" s="17"/>
      <c r="BY38" s="17"/>
      <c r="BZ38" s="17"/>
      <c r="CA38" s="17"/>
      <c r="CB38" s="17"/>
      <c r="CC38" s="17"/>
      <c r="CD38" s="17"/>
      <c r="CE38" s="17"/>
      <c r="CF38" s="17"/>
      <c r="CG38" s="17"/>
      <c r="CH38" s="17"/>
      <c r="CI38" s="17"/>
      <c r="CJ38" s="17"/>
      <c r="CK38" s="17"/>
      <c r="CL38" s="17"/>
      <c r="CM38" s="17"/>
      <c r="CN38" s="17"/>
      <c r="CO38" s="17"/>
      <c r="CP38" s="17"/>
      <c r="CQ38" s="17"/>
      <c r="CR38" s="17">
        <v>31191</v>
      </c>
      <c r="CS38" s="17"/>
      <c r="CT38" s="17"/>
      <c r="CU38" s="17"/>
      <c r="CV38" s="17"/>
      <c r="CW38" s="17"/>
      <c r="CX38" s="17"/>
      <c r="CY38" s="17">
        <v>230167</v>
      </c>
      <c r="CZ38" s="17"/>
      <c r="DA38" s="17">
        <v>44782</v>
      </c>
      <c r="DB38" s="17"/>
      <c r="DC38" s="17"/>
      <c r="DD38" s="17"/>
      <c r="DE38" s="17"/>
      <c r="DF38" s="17">
        <v>206373</v>
      </c>
      <c r="DG38" s="17"/>
      <c r="DH38" s="17"/>
      <c r="DI38" s="17"/>
      <c r="DJ38" s="17"/>
      <c r="DK38" s="17"/>
      <c r="DL38" s="17"/>
      <c r="DM38" s="17"/>
      <c r="DN38" s="17"/>
      <c r="DO38" s="17"/>
      <c r="DP38" s="17"/>
      <c r="DQ38" s="17">
        <v>136301</v>
      </c>
      <c r="DR38" s="17"/>
      <c r="DS38" s="17"/>
      <c r="DT38" s="17"/>
      <c r="DU38" s="17"/>
      <c r="DV38" s="17"/>
      <c r="DW38" s="17"/>
      <c r="DX38" s="17">
        <v>-35237</v>
      </c>
      <c r="DY38" s="17"/>
      <c r="DZ38" s="17"/>
      <c r="EA38" s="17"/>
      <c r="EB38" s="17"/>
      <c r="EC38" s="17">
        <v>32944</v>
      </c>
      <c r="ED38" s="17">
        <v>27607</v>
      </c>
      <c r="EE38" s="17">
        <v>29976</v>
      </c>
      <c r="EF38" s="17">
        <v>136301</v>
      </c>
      <c r="EI38" s="141"/>
    </row>
    <row r="39" spans="1:161" s="9" customFormat="1">
      <c r="A39" s="169"/>
      <c r="B39" s="17" t="s">
        <v>20</v>
      </c>
      <c r="C39" s="15" t="s">
        <v>7</v>
      </c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>
        <v>0</v>
      </c>
      <c r="Z39" s="17">
        <v>22581</v>
      </c>
      <c r="AA39" s="17">
        <v>0</v>
      </c>
      <c r="AB39" s="17">
        <v>0</v>
      </c>
      <c r="AC39" s="17"/>
      <c r="AD39" s="17"/>
      <c r="AE39" s="17">
        <v>0</v>
      </c>
      <c r="AF39" s="17">
        <v>0</v>
      </c>
      <c r="AG39" s="17"/>
      <c r="AH39" s="17"/>
      <c r="AI39" s="17"/>
      <c r="AJ39" s="17"/>
      <c r="AK39" s="17"/>
      <c r="AL39" s="17"/>
      <c r="AM39" s="17"/>
      <c r="AN39" s="17"/>
      <c r="AO39" s="17"/>
      <c r="AP39" s="17"/>
      <c r="AQ39" s="17"/>
      <c r="AR39" s="17"/>
      <c r="AS39" s="17"/>
      <c r="AT39" s="17"/>
      <c r="AU39" s="17"/>
      <c r="AV39" s="17"/>
      <c r="AW39" s="17"/>
      <c r="AX39" s="17"/>
      <c r="AY39" s="17"/>
      <c r="AZ39" s="17"/>
      <c r="BA39" s="17">
        <v>0</v>
      </c>
      <c r="BB39" s="17">
        <v>0</v>
      </c>
      <c r="BC39" s="17">
        <v>0</v>
      </c>
      <c r="BD39" s="17">
        <v>0</v>
      </c>
      <c r="BE39" s="17"/>
      <c r="BF39" s="17"/>
      <c r="BG39" s="17"/>
      <c r="BH39" s="17"/>
      <c r="BI39" s="17"/>
      <c r="BJ39" s="17"/>
      <c r="BK39" s="17"/>
      <c r="BL39" s="17"/>
      <c r="BM39" s="17"/>
      <c r="BN39" s="17"/>
      <c r="BO39" s="17"/>
      <c r="BP39" s="17">
        <v>6380</v>
      </c>
      <c r="BQ39" s="17">
        <v>45340</v>
      </c>
      <c r="BR39" s="17"/>
      <c r="BS39" s="17"/>
      <c r="BT39" s="17"/>
      <c r="BU39" s="17">
        <v>8616</v>
      </c>
      <c r="BV39" s="17"/>
      <c r="BW39" s="17"/>
      <c r="BX39" s="17"/>
      <c r="BY39" s="17"/>
      <c r="BZ39" s="17"/>
      <c r="CA39" s="17"/>
      <c r="CB39" s="17"/>
      <c r="CC39" s="17"/>
      <c r="CD39" s="17"/>
      <c r="CE39" s="17"/>
      <c r="CF39" s="17"/>
      <c r="CG39" s="17"/>
      <c r="CH39" s="17"/>
      <c r="CI39" s="17"/>
      <c r="CJ39" s="17"/>
      <c r="CK39" s="17">
        <v>80411</v>
      </c>
      <c r="CL39" s="17"/>
      <c r="CM39" s="17"/>
      <c r="CN39" s="17"/>
      <c r="CO39" s="17"/>
      <c r="CP39" s="17"/>
      <c r="CQ39" s="17"/>
      <c r="CR39" s="17"/>
      <c r="CS39" s="17"/>
      <c r="CT39" s="17"/>
      <c r="CU39" s="17"/>
      <c r="CV39" s="17"/>
      <c r="CW39" s="17"/>
      <c r="CX39" s="17"/>
      <c r="CY39" s="17"/>
      <c r="CZ39" s="17"/>
      <c r="DA39" s="17">
        <v>107079</v>
      </c>
      <c r="DB39" s="17"/>
      <c r="DC39" s="17"/>
      <c r="DD39" s="17"/>
      <c r="DE39" s="17"/>
      <c r="DF39" s="17"/>
      <c r="DG39" s="17">
        <v>221186</v>
      </c>
      <c r="DH39" s="17"/>
      <c r="DI39" s="17"/>
      <c r="DJ39" s="17"/>
      <c r="DK39" s="17"/>
      <c r="DL39" s="17">
        <v>69787</v>
      </c>
      <c r="DM39" s="17"/>
      <c r="DN39" s="17"/>
      <c r="DO39" s="17"/>
      <c r="DP39" s="17"/>
      <c r="DQ39" s="17">
        <v>466136</v>
      </c>
      <c r="DR39" s="17"/>
      <c r="DS39" s="17"/>
      <c r="DT39" s="17"/>
      <c r="DU39" s="17"/>
      <c r="DV39" s="17"/>
      <c r="DW39" s="17"/>
      <c r="DX39" s="17">
        <v>19161</v>
      </c>
      <c r="DY39" s="17"/>
      <c r="DZ39" s="17"/>
      <c r="EA39" s="17"/>
      <c r="EB39" s="17"/>
      <c r="EC39" s="17">
        <v>18054</v>
      </c>
      <c r="ED39" s="17"/>
      <c r="EE39" s="17">
        <v>1509</v>
      </c>
      <c r="EF39" s="17">
        <v>466136</v>
      </c>
      <c r="EG39" s="37"/>
      <c r="EI39" s="141"/>
    </row>
    <row r="40" spans="1:161" s="9" customFormat="1">
      <c r="A40" s="169"/>
      <c r="B40" s="54" t="s">
        <v>28</v>
      </c>
      <c r="C40" s="15" t="s">
        <v>7</v>
      </c>
      <c r="D40" s="17"/>
      <c r="E40" s="17"/>
      <c r="F40" s="17"/>
      <c r="G40" s="17"/>
      <c r="H40" s="17"/>
      <c r="I40" s="17"/>
      <c r="J40" s="17">
        <v>77220</v>
      </c>
      <c r="K40" s="17"/>
      <c r="L40" s="17"/>
      <c r="M40" s="17"/>
      <c r="N40" s="17"/>
      <c r="O40" s="17"/>
      <c r="P40" s="17"/>
      <c r="Q40" s="17">
        <v>24674</v>
      </c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>
        <v>9362</v>
      </c>
      <c r="AN40" s="17"/>
      <c r="AO40" s="17"/>
      <c r="AP40" s="17"/>
      <c r="AQ40" s="17"/>
      <c r="AR40" s="17"/>
      <c r="AS40" s="17"/>
      <c r="AT40" s="17"/>
      <c r="AU40" s="17"/>
      <c r="AV40" s="17"/>
      <c r="AW40" s="17"/>
      <c r="AX40" s="17"/>
      <c r="AY40" s="17"/>
      <c r="AZ40" s="17"/>
      <c r="BA40" s="17"/>
      <c r="BB40" s="17"/>
      <c r="BC40" s="17"/>
      <c r="BD40" s="17"/>
      <c r="BE40" s="17"/>
      <c r="BF40" s="17"/>
      <c r="BG40" s="17"/>
      <c r="BH40" s="17"/>
      <c r="BI40" s="17"/>
      <c r="BJ40" s="17"/>
      <c r="BK40" s="17"/>
      <c r="BL40" s="17"/>
      <c r="BM40" s="17"/>
      <c r="BN40" s="17"/>
      <c r="BO40" s="17"/>
      <c r="BP40" s="17"/>
      <c r="BQ40" s="17"/>
      <c r="BR40" s="17"/>
      <c r="BS40" s="17"/>
      <c r="BT40" s="17"/>
      <c r="BU40" s="17"/>
      <c r="BV40" s="17"/>
      <c r="BW40" s="17"/>
      <c r="BX40" s="17"/>
      <c r="BY40" s="17"/>
      <c r="BZ40" s="17"/>
      <c r="CA40" s="17"/>
      <c r="CB40" s="17"/>
      <c r="CC40" s="17"/>
      <c r="CD40" s="17"/>
      <c r="CE40" s="17"/>
      <c r="CF40" s="17"/>
      <c r="CG40" s="17"/>
      <c r="CH40" s="17"/>
      <c r="CI40" s="17"/>
      <c r="CJ40" s="17"/>
      <c r="CK40" s="17">
        <v>9010</v>
      </c>
      <c r="CL40" s="17"/>
      <c r="CM40" s="17"/>
      <c r="CN40" s="17"/>
      <c r="CO40" s="17"/>
      <c r="CP40" s="17"/>
      <c r="CQ40" s="17"/>
      <c r="CR40" s="17"/>
      <c r="CS40" s="17"/>
      <c r="CT40" s="17"/>
      <c r="CU40" s="17"/>
      <c r="CV40" s="17"/>
      <c r="CW40" s="17"/>
      <c r="CX40" s="17"/>
      <c r="CY40" s="17"/>
      <c r="CZ40" s="17"/>
      <c r="DA40" s="17">
        <v>30892</v>
      </c>
      <c r="DB40" s="17"/>
      <c r="DC40" s="17"/>
      <c r="DD40" s="17"/>
      <c r="DE40" s="17"/>
      <c r="DF40" s="17">
        <v>21261</v>
      </c>
      <c r="DG40" s="17"/>
      <c r="DH40" s="17"/>
      <c r="DI40" s="17"/>
      <c r="DJ40" s="17"/>
      <c r="DK40" s="17"/>
      <c r="DL40" s="17">
        <v>270828</v>
      </c>
      <c r="DM40" s="17"/>
      <c r="DN40" s="17"/>
      <c r="DO40" s="17"/>
      <c r="DP40" s="17"/>
      <c r="DQ40" s="17">
        <v>7723</v>
      </c>
      <c r="DR40" s="17"/>
      <c r="DS40" s="17"/>
      <c r="DT40" s="17"/>
      <c r="DU40" s="17"/>
      <c r="DV40" s="17"/>
      <c r="DW40" s="17"/>
      <c r="DX40" s="17">
        <v>40862</v>
      </c>
      <c r="DY40" s="17"/>
      <c r="DZ40" s="17"/>
      <c r="EA40" s="17"/>
      <c r="EB40" s="17"/>
      <c r="EC40" s="17">
        <v>19849</v>
      </c>
      <c r="ED40" s="17">
        <v>3320</v>
      </c>
      <c r="EE40" s="17"/>
      <c r="EF40" s="17"/>
      <c r="EH40" s="20"/>
      <c r="EI40" s="144"/>
      <c r="EJ40" s="20"/>
    </row>
    <row r="41" spans="1:161" s="1" customFormat="1">
      <c r="A41" s="169"/>
      <c r="B41" s="14" t="s">
        <v>21</v>
      </c>
      <c r="C41" s="10" t="s">
        <v>7</v>
      </c>
      <c r="D41" s="14">
        <v>268457</v>
      </c>
      <c r="E41" s="14">
        <v>361245</v>
      </c>
      <c r="F41" s="14">
        <v>189999</v>
      </c>
      <c r="G41" s="14">
        <v>816335</v>
      </c>
      <c r="H41" s="14">
        <v>1350087</v>
      </c>
      <c r="I41" s="14">
        <v>422879</v>
      </c>
      <c r="J41" s="14">
        <v>237269</v>
      </c>
      <c r="K41" s="14">
        <v>101528</v>
      </c>
      <c r="L41" s="14">
        <v>92319</v>
      </c>
      <c r="M41" s="14">
        <v>460001</v>
      </c>
      <c r="N41" s="14">
        <v>227168</v>
      </c>
      <c r="O41" s="14">
        <v>530944</v>
      </c>
      <c r="P41" s="14">
        <v>28370</v>
      </c>
      <c r="Q41" s="14">
        <v>168834</v>
      </c>
      <c r="R41" s="14">
        <v>217216</v>
      </c>
      <c r="S41" s="14">
        <v>63520</v>
      </c>
      <c r="T41" s="14">
        <v>297021</v>
      </c>
      <c r="U41" s="14">
        <v>210407</v>
      </c>
      <c r="V41" s="14">
        <v>1854851</v>
      </c>
      <c r="W41" s="14">
        <v>512992</v>
      </c>
      <c r="X41" s="14">
        <v>783907</v>
      </c>
      <c r="Y41" s="14">
        <v>1575377</v>
      </c>
      <c r="Z41" s="14">
        <v>305805</v>
      </c>
      <c r="AA41" s="14">
        <v>360405</v>
      </c>
      <c r="AB41" s="14">
        <v>198528</v>
      </c>
      <c r="AC41" s="14">
        <v>188148</v>
      </c>
      <c r="AD41" s="14">
        <v>501711</v>
      </c>
      <c r="AE41" s="14">
        <v>196760</v>
      </c>
      <c r="AF41" s="14">
        <v>117655</v>
      </c>
      <c r="AG41" s="14">
        <v>72441</v>
      </c>
      <c r="AH41" s="14">
        <v>206944</v>
      </c>
      <c r="AI41" s="14">
        <v>282522</v>
      </c>
      <c r="AJ41" s="14">
        <v>127927</v>
      </c>
      <c r="AK41" s="14">
        <v>658749</v>
      </c>
      <c r="AL41" s="14">
        <v>343035</v>
      </c>
      <c r="AM41" s="14">
        <v>1203450</v>
      </c>
      <c r="AN41" s="14">
        <v>83161</v>
      </c>
      <c r="AO41" s="14">
        <v>231715</v>
      </c>
      <c r="AP41" s="14">
        <v>90067</v>
      </c>
      <c r="AQ41" s="14">
        <v>294822</v>
      </c>
      <c r="AR41" s="14">
        <v>431456</v>
      </c>
      <c r="AS41" s="14">
        <v>614161</v>
      </c>
      <c r="AT41" s="14">
        <v>1183512</v>
      </c>
      <c r="AU41" s="14">
        <v>168966</v>
      </c>
      <c r="AV41" s="14">
        <v>208743</v>
      </c>
      <c r="AW41" s="14">
        <v>299928</v>
      </c>
      <c r="AX41" s="14">
        <v>407036</v>
      </c>
      <c r="AY41" s="14">
        <v>313274</v>
      </c>
      <c r="AZ41" s="14">
        <v>188544</v>
      </c>
      <c r="BA41" s="14">
        <v>39169</v>
      </c>
      <c r="BB41" s="14">
        <v>223315</v>
      </c>
      <c r="BC41" s="14">
        <v>315527</v>
      </c>
      <c r="BD41" s="14">
        <v>152563</v>
      </c>
      <c r="BE41" s="14">
        <v>248518</v>
      </c>
      <c r="BF41" s="14">
        <v>47727</v>
      </c>
      <c r="BG41" s="14">
        <v>79989</v>
      </c>
      <c r="BH41" s="14">
        <v>251515</v>
      </c>
      <c r="BI41" s="14">
        <v>672188</v>
      </c>
      <c r="BJ41" s="14">
        <v>438088</v>
      </c>
      <c r="BK41" s="14">
        <v>450699</v>
      </c>
      <c r="BL41" s="14">
        <v>211203</v>
      </c>
      <c r="BM41" s="14">
        <v>813265</v>
      </c>
      <c r="BN41" s="14">
        <v>76419</v>
      </c>
      <c r="BO41" s="14"/>
      <c r="BP41" s="14">
        <v>265827</v>
      </c>
      <c r="BQ41" s="14">
        <v>903686</v>
      </c>
      <c r="BR41" s="14">
        <v>129963</v>
      </c>
      <c r="BS41" s="14">
        <v>692331</v>
      </c>
      <c r="BT41" s="14">
        <v>2770872</v>
      </c>
      <c r="BU41" s="14"/>
      <c r="BV41" s="14">
        <v>150241</v>
      </c>
      <c r="BW41" s="14">
        <v>363154</v>
      </c>
      <c r="BX41" s="14">
        <v>265775</v>
      </c>
      <c r="BY41" s="14">
        <v>482845</v>
      </c>
      <c r="BZ41" s="14">
        <v>302922</v>
      </c>
      <c r="CA41" s="14">
        <v>915867</v>
      </c>
      <c r="CB41" s="14">
        <v>1173614</v>
      </c>
      <c r="CC41" s="14">
        <v>441929</v>
      </c>
      <c r="CD41" s="14">
        <v>1640256</v>
      </c>
      <c r="CE41" s="14">
        <v>88008</v>
      </c>
      <c r="CF41" s="14">
        <v>454139</v>
      </c>
      <c r="CG41" s="16">
        <v>276848</v>
      </c>
      <c r="CH41" s="14">
        <v>462611</v>
      </c>
      <c r="CI41" s="14">
        <v>1980394</v>
      </c>
      <c r="CJ41" s="14">
        <v>1443369</v>
      </c>
      <c r="CK41" s="14">
        <v>2091831</v>
      </c>
      <c r="CL41" s="14">
        <v>202537</v>
      </c>
      <c r="CM41" s="14">
        <v>257930</v>
      </c>
      <c r="CN41" s="14">
        <v>484555</v>
      </c>
      <c r="CO41" s="14">
        <v>571441</v>
      </c>
      <c r="CP41" s="14">
        <v>1172887</v>
      </c>
      <c r="CQ41" s="14">
        <v>857338</v>
      </c>
      <c r="CR41" s="14">
        <v>537807</v>
      </c>
      <c r="CS41" s="14">
        <v>380112</v>
      </c>
      <c r="CT41" s="14">
        <v>1081831</v>
      </c>
      <c r="CU41" s="14">
        <v>1058799</v>
      </c>
      <c r="CV41" s="14">
        <v>124319</v>
      </c>
      <c r="CW41" s="14">
        <v>2128713</v>
      </c>
      <c r="CX41" s="14">
        <v>555048</v>
      </c>
      <c r="CY41" s="14">
        <v>411603</v>
      </c>
      <c r="CZ41" s="14">
        <v>991745</v>
      </c>
      <c r="DA41" s="14">
        <v>666350</v>
      </c>
      <c r="DB41" s="14">
        <v>2618783</v>
      </c>
      <c r="DC41" s="14">
        <v>242051</v>
      </c>
      <c r="DD41" s="14">
        <v>180914</v>
      </c>
      <c r="DE41" s="14">
        <v>160991</v>
      </c>
      <c r="DF41" s="14">
        <v>397157</v>
      </c>
      <c r="DG41" s="14">
        <v>206574</v>
      </c>
      <c r="DH41" s="14">
        <v>1053665</v>
      </c>
      <c r="DI41" s="14">
        <v>951791</v>
      </c>
      <c r="DJ41" s="14">
        <v>692900</v>
      </c>
      <c r="DK41" s="14">
        <v>495424</v>
      </c>
      <c r="DL41" s="14">
        <v>415033</v>
      </c>
      <c r="DM41" s="14">
        <v>1422198</v>
      </c>
      <c r="DN41" s="14">
        <v>134876</v>
      </c>
      <c r="DO41" s="14">
        <v>129796</v>
      </c>
      <c r="DP41" s="14">
        <v>1361963</v>
      </c>
      <c r="DQ41" s="14">
        <v>1787139</v>
      </c>
      <c r="DR41" s="14">
        <v>956535</v>
      </c>
      <c r="DS41" s="14">
        <v>268387</v>
      </c>
      <c r="DT41" s="14">
        <v>409422</v>
      </c>
      <c r="DU41" s="14">
        <v>611821</v>
      </c>
      <c r="DV41" s="14">
        <v>152907</v>
      </c>
      <c r="DW41" s="14">
        <v>1282777</v>
      </c>
      <c r="DX41" s="14">
        <v>763412</v>
      </c>
      <c r="DY41" s="14">
        <v>1052599</v>
      </c>
      <c r="DZ41" s="14">
        <v>87834</v>
      </c>
      <c r="EA41" s="14">
        <v>453057</v>
      </c>
      <c r="EB41" s="14">
        <v>377240</v>
      </c>
      <c r="EC41" s="16">
        <v>103482</v>
      </c>
      <c r="ED41" s="14">
        <v>52642</v>
      </c>
      <c r="EE41" s="14">
        <v>128957</v>
      </c>
      <c r="EF41" s="14">
        <v>1787139</v>
      </c>
      <c r="EG41" s="8">
        <f>SUM(D41:EF41)</f>
        <v>73589339</v>
      </c>
      <c r="EH41" s="7"/>
      <c r="EI41" s="145"/>
      <c r="EJ41" s="72"/>
    </row>
    <row r="42" spans="1:161" s="1" customFormat="1">
      <c r="A42" s="169"/>
      <c r="B42" s="14" t="s">
        <v>8</v>
      </c>
      <c r="C42" s="10" t="s">
        <v>7</v>
      </c>
      <c r="D42" s="14">
        <v>8892</v>
      </c>
      <c r="E42" s="14">
        <v>175441</v>
      </c>
      <c r="F42" s="14">
        <v>96896</v>
      </c>
      <c r="G42" s="14"/>
      <c r="H42" s="14">
        <v>131649</v>
      </c>
      <c r="I42" s="14">
        <v>79343</v>
      </c>
      <c r="J42" s="14">
        <v>15830</v>
      </c>
      <c r="K42" s="14"/>
      <c r="L42" s="14">
        <v>11775</v>
      </c>
      <c r="M42" s="14"/>
      <c r="N42" s="14">
        <v>38830</v>
      </c>
      <c r="O42" s="14"/>
      <c r="P42" s="14"/>
      <c r="Q42" s="14"/>
      <c r="R42" s="14">
        <v>2184</v>
      </c>
      <c r="S42" s="14"/>
      <c r="T42" s="14">
        <v>429988</v>
      </c>
      <c r="U42" s="14">
        <v>258592</v>
      </c>
      <c r="V42" s="14"/>
      <c r="W42" s="14">
        <v>47815</v>
      </c>
      <c r="X42" s="14">
        <v>40346</v>
      </c>
      <c r="Y42" s="14">
        <v>145375</v>
      </c>
      <c r="Z42" s="14">
        <v>0</v>
      </c>
      <c r="AA42" s="14">
        <v>0</v>
      </c>
      <c r="AB42" s="14">
        <v>59130</v>
      </c>
      <c r="AC42" s="14">
        <v>11889</v>
      </c>
      <c r="AD42" s="14">
        <v>483051</v>
      </c>
      <c r="AE42" s="14">
        <v>12758</v>
      </c>
      <c r="AF42" s="14">
        <v>361652</v>
      </c>
      <c r="AG42" s="14">
        <v>1643</v>
      </c>
      <c r="AH42" s="14">
        <v>26790</v>
      </c>
      <c r="AI42" s="14">
        <v>0</v>
      </c>
      <c r="AJ42" s="14"/>
      <c r="AK42" s="14">
        <v>120479</v>
      </c>
      <c r="AL42" s="14">
        <v>14434</v>
      </c>
      <c r="AM42" s="14">
        <v>79552</v>
      </c>
      <c r="AN42" s="14">
        <v>9898</v>
      </c>
      <c r="AO42" s="14"/>
      <c r="AP42" s="14">
        <v>4796</v>
      </c>
      <c r="AQ42" s="14">
        <v>204736</v>
      </c>
      <c r="AR42" s="14">
        <v>74350</v>
      </c>
      <c r="AS42" s="14">
        <v>40598</v>
      </c>
      <c r="AT42" s="14">
        <v>234618</v>
      </c>
      <c r="AU42" s="14">
        <v>154538</v>
      </c>
      <c r="AV42" s="14">
        <v>75962</v>
      </c>
      <c r="AW42" s="14">
        <v>0</v>
      </c>
      <c r="AX42" s="14">
        <v>19948</v>
      </c>
      <c r="AY42" s="14"/>
      <c r="AZ42" s="14">
        <v>4824</v>
      </c>
      <c r="BA42" s="14">
        <v>7450</v>
      </c>
      <c r="BB42" s="14">
        <v>6567</v>
      </c>
      <c r="BC42" s="14">
        <v>29667</v>
      </c>
      <c r="BD42" s="14">
        <v>57111</v>
      </c>
      <c r="BE42" s="14">
        <v>28285</v>
      </c>
      <c r="BF42" s="14"/>
      <c r="BG42" s="14">
        <v>5972</v>
      </c>
      <c r="BH42" s="14">
        <v>60133</v>
      </c>
      <c r="BI42" s="14">
        <v>211764</v>
      </c>
      <c r="BJ42" s="14">
        <v>543069</v>
      </c>
      <c r="BK42" s="14"/>
      <c r="BL42" s="14"/>
      <c r="BM42" s="14"/>
      <c r="BN42" s="14"/>
      <c r="BO42" s="14">
        <v>518190</v>
      </c>
      <c r="BP42" s="14">
        <v>8484</v>
      </c>
      <c r="BQ42" s="14">
        <v>44255</v>
      </c>
      <c r="BR42" s="14"/>
      <c r="BS42" s="14">
        <v>146168</v>
      </c>
      <c r="BT42" s="14">
        <v>405643</v>
      </c>
      <c r="BU42" s="14">
        <v>17208</v>
      </c>
      <c r="BV42" s="14">
        <v>17736</v>
      </c>
      <c r="BW42" s="14">
        <v>17944</v>
      </c>
      <c r="BX42" s="14">
        <v>397412</v>
      </c>
      <c r="BY42" s="14">
        <v>209079</v>
      </c>
      <c r="BZ42" s="14">
        <v>65086</v>
      </c>
      <c r="CA42" s="14">
        <v>240343</v>
      </c>
      <c r="CB42" s="14"/>
      <c r="CC42" s="14">
        <v>273743</v>
      </c>
      <c r="CD42" s="14">
        <v>2900485</v>
      </c>
      <c r="CE42" s="14">
        <v>3825</v>
      </c>
      <c r="CF42" s="14"/>
      <c r="CG42" s="14"/>
      <c r="CH42" s="14">
        <v>1818751</v>
      </c>
      <c r="CI42" s="14">
        <v>2037592</v>
      </c>
      <c r="CJ42" s="14">
        <v>7301</v>
      </c>
      <c r="CK42" s="14"/>
      <c r="CL42" s="14"/>
      <c r="CM42" s="14">
        <v>9159</v>
      </c>
      <c r="CN42" s="14"/>
      <c r="CO42" s="14">
        <v>532170</v>
      </c>
      <c r="CP42" s="14"/>
      <c r="CQ42" s="14">
        <v>518190</v>
      </c>
      <c r="CR42" s="14"/>
      <c r="CS42" s="14"/>
      <c r="CT42" s="14"/>
      <c r="CU42" s="14">
        <v>174522</v>
      </c>
      <c r="CV42" s="14"/>
      <c r="CW42" s="14">
        <v>492846</v>
      </c>
      <c r="CX42" s="14">
        <v>57456</v>
      </c>
      <c r="CY42" s="14">
        <v>2590</v>
      </c>
      <c r="CZ42" s="14">
        <v>464426</v>
      </c>
      <c r="DA42" s="14">
        <v>250175</v>
      </c>
      <c r="DB42" s="14">
        <v>600341</v>
      </c>
      <c r="DC42" s="14">
        <v>11856</v>
      </c>
      <c r="DD42" s="14">
        <v>11437</v>
      </c>
      <c r="DE42" s="14"/>
      <c r="DF42" s="14">
        <v>56480</v>
      </c>
      <c r="DG42" s="14"/>
      <c r="DH42" s="14">
        <v>61371</v>
      </c>
      <c r="DI42" s="14"/>
      <c r="DJ42" s="14">
        <v>40472</v>
      </c>
      <c r="DK42" s="14">
        <v>21600</v>
      </c>
      <c r="DL42" s="14">
        <v>36772</v>
      </c>
      <c r="DM42" s="14">
        <v>1313662</v>
      </c>
      <c r="DN42" s="14"/>
      <c r="DO42" s="14"/>
      <c r="DP42" s="14">
        <v>1440429</v>
      </c>
      <c r="DQ42" s="14">
        <v>34004</v>
      </c>
      <c r="DR42" s="14"/>
      <c r="DS42" s="14"/>
      <c r="DT42" s="14">
        <v>9095</v>
      </c>
      <c r="DU42" s="14">
        <v>42059</v>
      </c>
      <c r="DV42" s="14">
        <v>134242</v>
      </c>
      <c r="DW42" s="14"/>
      <c r="DX42" s="14">
        <v>64180</v>
      </c>
      <c r="DY42" s="14">
        <v>10200</v>
      </c>
      <c r="DZ42" s="14">
        <v>7580</v>
      </c>
      <c r="EA42" s="14"/>
      <c r="EB42" s="14">
        <v>23585</v>
      </c>
      <c r="EC42" s="14">
        <v>1803</v>
      </c>
      <c r="ED42" s="14">
        <v>16976</v>
      </c>
      <c r="EE42" s="14">
        <v>3006</v>
      </c>
      <c r="EF42" s="14">
        <v>34004</v>
      </c>
      <c r="EG42" s="8">
        <f>SUM(D42:EF42)</f>
        <v>20034553</v>
      </c>
      <c r="EH42" s="6"/>
      <c r="EI42" s="146"/>
      <c r="EJ42" s="6"/>
    </row>
    <row r="43" spans="1:161" s="1" customFormat="1">
      <c r="A43" s="170"/>
      <c r="B43" s="14" t="s">
        <v>6</v>
      </c>
      <c r="C43" s="10" t="s">
        <v>7</v>
      </c>
      <c r="D43" s="14">
        <v>277349</v>
      </c>
      <c r="E43" s="14">
        <v>536686</v>
      </c>
      <c r="F43" s="14">
        <v>286895</v>
      </c>
      <c r="G43" s="14">
        <v>816335</v>
      </c>
      <c r="H43" s="14">
        <v>1481736</v>
      </c>
      <c r="I43" s="14">
        <v>502222</v>
      </c>
      <c r="J43" s="14">
        <v>253099</v>
      </c>
      <c r="K43" s="14">
        <v>101528</v>
      </c>
      <c r="L43" s="14">
        <v>104094</v>
      </c>
      <c r="M43" s="14">
        <v>460001</v>
      </c>
      <c r="N43" s="14">
        <v>265998</v>
      </c>
      <c r="O43" s="14">
        <v>530944</v>
      </c>
      <c r="P43" s="14">
        <v>28370</v>
      </c>
      <c r="Q43" s="14">
        <v>193508</v>
      </c>
      <c r="R43" s="14">
        <v>219400</v>
      </c>
      <c r="S43" s="14">
        <v>63520</v>
      </c>
      <c r="T43" s="14">
        <v>727009</v>
      </c>
      <c r="U43" s="14">
        <v>468999</v>
      </c>
      <c r="V43" s="14">
        <v>1854851</v>
      </c>
      <c r="W43" s="14">
        <v>560807</v>
      </c>
      <c r="X43" s="14">
        <v>824341</v>
      </c>
      <c r="Y43" s="14">
        <v>1720752</v>
      </c>
      <c r="Z43" s="14">
        <v>328386</v>
      </c>
      <c r="AA43" s="14">
        <v>360405</v>
      </c>
      <c r="AB43" s="14">
        <v>257658</v>
      </c>
      <c r="AC43" s="14">
        <v>200037</v>
      </c>
      <c r="AD43" s="14">
        <v>984762</v>
      </c>
      <c r="AE43" s="14">
        <v>209518</v>
      </c>
      <c r="AF43" s="14">
        <v>479307</v>
      </c>
      <c r="AG43" s="14">
        <v>85959</v>
      </c>
      <c r="AH43" s="14">
        <v>233734</v>
      </c>
      <c r="AI43" s="14">
        <v>282522</v>
      </c>
      <c r="AJ43" s="14">
        <v>127927</v>
      </c>
      <c r="AK43" s="14">
        <v>779228</v>
      </c>
      <c r="AL43" s="14">
        <v>357469</v>
      </c>
      <c r="AM43" s="14">
        <v>1286504</v>
      </c>
      <c r="AN43" s="14">
        <v>93059</v>
      </c>
      <c r="AO43" s="14">
        <v>231715</v>
      </c>
      <c r="AP43" s="14">
        <v>94863</v>
      </c>
      <c r="AQ43" s="14">
        <v>499558</v>
      </c>
      <c r="AR43" s="14">
        <v>505806</v>
      </c>
      <c r="AS43" s="14">
        <v>654752</v>
      </c>
      <c r="AT43" s="14">
        <v>1418130</v>
      </c>
      <c r="AU43" s="14">
        <v>323504</v>
      </c>
      <c r="AV43" s="14">
        <v>284705</v>
      </c>
      <c r="AW43" s="14">
        <v>299928</v>
      </c>
      <c r="AX43" s="14">
        <v>426984</v>
      </c>
      <c r="AY43" s="14">
        <v>313274</v>
      </c>
      <c r="AZ43" s="14">
        <v>193368</v>
      </c>
      <c r="BA43" s="14">
        <v>59023</v>
      </c>
      <c r="BB43" s="14">
        <v>229882</v>
      </c>
      <c r="BC43" s="14">
        <v>345194</v>
      </c>
      <c r="BD43" s="14">
        <v>209674</v>
      </c>
      <c r="BE43" s="14">
        <v>276803</v>
      </c>
      <c r="BF43" s="14">
        <v>47727</v>
      </c>
      <c r="BG43" s="14">
        <v>85961</v>
      </c>
      <c r="BH43" s="14">
        <v>311648</v>
      </c>
      <c r="BI43" s="14">
        <v>883952</v>
      </c>
      <c r="BJ43" s="14">
        <v>981157</v>
      </c>
      <c r="BK43" s="14">
        <v>450699</v>
      </c>
      <c r="BL43" s="14">
        <v>211203</v>
      </c>
      <c r="BM43" s="14">
        <v>813265</v>
      </c>
      <c r="BN43" s="14">
        <v>76419</v>
      </c>
      <c r="BO43" s="14">
        <v>1375529</v>
      </c>
      <c r="BP43" s="14">
        <v>280691</v>
      </c>
      <c r="BQ43" s="14">
        <v>993281</v>
      </c>
      <c r="BR43" s="14">
        <v>129963</v>
      </c>
      <c r="BS43" s="14">
        <v>838500</v>
      </c>
      <c r="BT43" s="14">
        <v>3176515</v>
      </c>
      <c r="BU43" s="14">
        <v>75684</v>
      </c>
      <c r="BV43" s="14">
        <v>167976</v>
      </c>
      <c r="BW43" s="14">
        <v>381098</v>
      </c>
      <c r="BX43" s="14">
        <v>663187</v>
      </c>
      <c r="BY43" s="14">
        <v>691924</v>
      </c>
      <c r="BZ43" s="14">
        <v>368007</v>
      </c>
      <c r="CA43" s="14">
        <v>1156209</v>
      </c>
      <c r="CB43" s="14">
        <v>1173614</v>
      </c>
      <c r="CC43" s="14">
        <v>715672</v>
      </c>
      <c r="CD43" s="14">
        <v>4540742</v>
      </c>
      <c r="CE43" s="14">
        <v>91832</v>
      </c>
      <c r="CF43" s="14">
        <v>454139</v>
      </c>
      <c r="CG43" s="14">
        <v>276848</v>
      </c>
      <c r="CH43" s="14">
        <v>2281362</v>
      </c>
      <c r="CI43" s="14">
        <v>4317985</v>
      </c>
      <c r="CJ43" s="14">
        <v>1450670</v>
      </c>
      <c r="CK43" s="14">
        <v>2091831</v>
      </c>
      <c r="CL43" s="14">
        <v>202537</v>
      </c>
      <c r="CM43" s="14">
        <v>267089</v>
      </c>
      <c r="CN43" s="14">
        <v>499098</v>
      </c>
      <c r="CO43" s="14">
        <v>1103611</v>
      </c>
      <c r="CP43" s="14">
        <v>1172887</v>
      </c>
      <c r="CQ43" s="14">
        <v>1375529</v>
      </c>
      <c r="CR43" s="14">
        <v>537807</v>
      </c>
      <c r="CS43" s="14">
        <v>380112</v>
      </c>
      <c r="CT43" s="14">
        <v>1081831</v>
      </c>
      <c r="CU43" s="14">
        <v>1233321</v>
      </c>
      <c r="CV43" s="14">
        <v>220089</v>
      </c>
      <c r="CW43" s="14">
        <v>2621559</v>
      </c>
      <c r="CX43" s="14">
        <v>612503</v>
      </c>
      <c r="CY43" s="14">
        <v>414193</v>
      </c>
      <c r="CZ43" s="14">
        <v>1456172</v>
      </c>
      <c r="DA43" s="14">
        <v>916525</v>
      </c>
      <c r="DB43" s="14">
        <v>3219124</v>
      </c>
      <c r="DC43" s="14">
        <v>253907</v>
      </c>
      <c r="DD43" s="14">
        <v>192351</v>
      </c>
      <c r="DE43" s="14">
        <v>160991</v>
      </c>
      <c r="DF43" s="14">
        <v>453637</v>
      </c>
      <c r="DG43" s="14">
        <v>427761</v>
      </c>
      <c r="DH43" s="14">
        <v>1115363</v>
      </c>
      <c r="DI43" s="14">
        <v>951791</v>
      </c>
      <c r="DJ43" s="14">
        <v>733372</v>
      </c>
      <c r="DK43" s="14">
        <v>517024</v>
      </c>
      <c r="DL43" s="14">
        <v>772633</v>
      </c>
      <c r="DM43" s="14">
        <v>2735860</v>
      </c>
      <c r="DN43" s="14">
        <v>134876</v>
      </c>
      <c r="DO43" s="14">
        <v>129796</v>
      </c>
      <c r="DP43" s="14">
        <v>2802392</v>
      </c>
      <c r="DQ43" s="14">
        <v>1821143</v>
      </c>
      <c r="DR43" s="14">
        <v>956535</v>
      </c>
      <c r="DS43" s="14">
        <v>268387</v>
      </c>
      <c r="DT43" s="14">
        <v>418517</v>
      </c>
      <c r="DU43" s="14">
        <v>653880</v>
      </c>
      <c r="DV43" s="14">
        <v>287148</v>
      </c>
      <c r="DW43" s="14">
        <v>1282777</v>
      </c>
      <c r="DX43" s="14">
        <v>1626436</v>
      </c>
      <c r="DY43" s="14">
        <v>1445034</v>
      </c>
      <c r="DZ43" s="14">
        <v>95413</v>
      </c>
      <c r="EA43" s="14">
        <v>453057</v>
      </c>
      <c r="EB43" s="14">
        <v>400825</v>
      </c>
      <c r="EC43" s="14">
        <v>105285</v>
      </c>
      <c r="ED43" s="14">
        <v>109619</v>
      </c>
      <c r="EE43" s="14">
        <v>131963</v>
      </c>
      <c r="EF43" s="14">
        <v>1821143</v>
      </c>
      <c r="EG43" s="7">
        <f>SUM(D43:EF43)</f>
        <v>96840275</v>
      </c>
      <c r="EH43" s="75"/>
      <c r="EI43" s="147"/>
      <c r="EJ43" s="52"/>
      <c r="EK43" s="52"/>
      <c r="EL43" s="52"/>
      <c r="EM43" s="52"/>
      <c r="EN43" s="52"/>
      <c r="EO43" s="52"/>
      <c r="EP43" s="52"/>
    </row>
    <row r="44" spans="1:161" s="6" customFormat="1">
      <c r="B44" s="136"/>
      <c r="C44" s="137"/>
      <c r="D44" s="62"/>
      <c r="E44" s="62"/>
      <c r="F44" s="62"/>
      <c r="G44" s="62"/>
      <c r="H44" s="62"/>
      <c r="I44" s="62"/>
      <c r="J44" s="62"/>
      <c r="K44" s="62"/>
      <c r="L44" s="62"/>
      <c r="M44" s="62"/>
      <c r="N44" s="62"/>
      <c r="O44" s="62"/>
      <c r="P44" s="62"/>
      <c r="Q44" s="62"/>
      <c r="R44" s="62"/>
      <c r="S44" s="62"/>
      <c r="T44" s="62"/>
      <c r="U44" s="62"/>
      <c r="V44" s="62"/>
      <c r="W44" s="62"/>
      <c r="X44" s="62"/>
      <c r="Y44" s="62"/>
      <c r="Z44" s="62"/>
      <c r="AA44" s="62"/>
      <c r="AB44" s="62"/>
      <c r="AC44" s="62"/>
      <c r="AD44" s="62"/>
      <c r="AE44" s="62"/>
      <c r="AF44" s="62"/>
      <c r="AG44" s="62"/>
      <c r="AH44" s="62"/>
      <c r="AI44" s="62"/>
      <c r="AJ44" s="62"/>
      <c r="AK44" s="62"/>
      <c r="AL44" s="62"/>
      <c r="AM44" s="62"/>
      <c r="AN44" s="62"/>
      <c r="AO44" s="62"/>
      <c r="AP44" s="62"/>
      <c r="AQ44" s="62"/>
      <c r="AR44" s="62"/>
      <c r="AS44" s="62"/>
      <c r="AT44" s="62"/>
      <c r="AU44" s="62"/>
      <c r="AV44" s="62"/>
      <c r="AW44" s="62"/>
      <c r="AX44" s="62"/>
      <c r="AY44" s="62"/>
      <c r="AZ44" s="62"/>
      <c r="BA44" s="62"/>
      <c r="BB44" s="62"/>
      <c r="BC44" s="62"/>
      <c r="BD44" s="62"/>
      <c r="BE44" s="62"/>
      <c r="BF44" s="62"/>
      <c r="BG44" s="62"/>
      <c r="BH44" s="62"/>
      <c r="BI44" s="62"/>
      <c r="BJ44" s="62"/>
      <c r="BK44" s="62"/>
      <c r="BL44" s="62"/>
      <c r="BM44" s="62"/>
      <c r="BN44" s="62"/>
      <c r="BO44" s="62"/>
      <c r="BP44" s="62"/>
      <c r="BQ44" s="62"/>
      <c r="BR44" s="62"/>
      <c r="BS44" s="62"/>
      <c r="BT44" s="62"/>
      <c r="BU44" s="62"/>
      <c r="BV44" s="62"/>
      <c r="BW44" s="62"/>
      <c r="BX44" s="62"/>
      <c r="BY44" s="62"/>
      <c r="BZ44" s="62"/>
      <c r="CA44" s="62"/>
      <c r="CB44" s="62"/>
      <c r="CC44" s="62"/>
      <c r="CD44" s="62"/>
      <c r="CE44" s="62"/>
      <c r="CF44" s="62"/>
      <c r="CG44" s="62"/>
      <c r="CH44" s="62"/>
      <c r="CI44" s="62"/>
      <c r="CJ44" s="62"/>
      <c r="CK44" s="62"/>
      <c r="CL44" s="62"/>
      <c r="CM44" s="62"/>
      <c r="CN44" s="62"/>
      <c r="CO44" s="62"/>
      <c r="CP44" s="62"/>
      <c r="CQ44" s="62"/>
      <c r="CR44" s="62"/>
      <c r="CS44" s="62"/>
      <c r="CT44" s="62"/>
      <c r="CU44" s="62"/>
      <c r="CV44" s="62"/>
      <c r="CW44" s="62"/>
      <c r="CX44" s="62"/>
      <c r="CY44" s="62"/>
      <c r="CZ44" s="62"/>
      <c r="DA44" s="62"/>
      <c r="DB44" s="62"/>
      <c r="DC44" s="62"/>
      <c r="DD44" s="62"/>
      <c r="DE44" s="62"/>
      <c r="DF44" s="62"/>
      <c r="DG44" s="62"/>
      <c r="DH44" s="62"/>
      <c r="DI44" s="62"/>
      <c r="DJ44" s="62"/>
      <c r="DK44" s="62"/>
      <c r="DL44" s="62"/>
      <c r="DM44" s="62"/>
      <c r="DN44" s="62"/>
      <c r="DO44" s="62"/>
      <c r="DP44" s="62"/>
      <c r="DQ44" s="62"/>
      <c r="DR44" s="62"/>
      <c r="DS44" s="62"/>
      <c r="DT44" s="62"/>
      <c r="DU44" s="62"/>
      <c r="DV44" s="62"/>
      <c r="DW44" s="62"/>
      <c r="DX44" s="62"/>
      <c r="DY44" s="62"/>
      <c r="DZ44" s="62"/>
      <c r="EA44" s="62"/>
      <c r="EB44" s="62"/>
      <c r="EC44" s="62"/>
      <c r="ED44" s="62"/>
      <c r="EE44" s="62"/>
      <c r="EF44" s="62"/>
      <c r="EG44" s="7"/>
      <c r="EH44" s="75"/>
      <c r="EI44" s="148"/>
      <c r="EJ44" s="52"/>
      <c r="EK44" s="52"/>
      <c r="EL44" s="52"/>
      <c r="EM44" s="52"/>
      <c r="EN44" s="52"/>
      <c r="EO44" s="52"/>
      <c r="EP44" s="52"/>
    </row>
    <row r="45" spans="1:161" s="42" customFormat="1" ht="24">
      <c r="A45" s="6"/>
      <c r="B45" s="106" t="s">
        <v>88</v>
      </c>
      <c r="C45" s="11"/>
      <c r="D45" s="61">
        <v>274575</v>
      </c>
      <c r="E45" s="61">
        <v>513556</v>
      </c>
      <c r="F45" s="61">
        <v>275233</v>
      </c>
      <c r="G45" s="61">
        <v>693200</v>
      </c>
      <c r="H45" s="61">
        <v>1454369</v>
      </c>
      <c r="I45" s="61">
        <v>478129</v>
      </c>
      <c r="J45" s="61">
        <v>238568</v>
      </c>
      <c r="K45" s="61">
        <v>97314</v>
      </c>
      <c r="L45" s="61">
        <v>104001</v>
      </c>
      <c r="M45" s="61">
        <v>229815</v>
      </c>
      <c r="N45" s="61">
        <v>259118</v>
      </c>
      <c r="O45" s="61">
        <v>475858</v>
      </c>
      <c r="P45" s="61">
        <v>29267</v>
      </c>
      <c r="Q45" s="61">
        <v>180115</v>
      </c>
      <c r="R45" s="61">
        <v>218794</v>
      </c>
      <c r="S45" s="61">
        <v>59748</v>
      </c>
      <c r="T45" s="61">
        <v>682138</v>
      </c>
      <c r="U45" s="61">
        <v>438657</v>
      </c>
      <c r="V45" s="61">
        <v>1788967</v>
      </c>
      <c r="W45" s="61">
        <v>530809</v>
      </c>
      <c r="X45" s="61">
        <v>824341</v>
      </c>
      <c r="Y45" s="61">
        <v>1362472</v>
      </c>
      <c r="Z45" s="61">
        <v>307369</v>
      </c>
      <c r="AA45" s="61">
        <v>348245</v>
      </c>
      <c r="AB45" s="61">
        <v>233660</v>
      </c>
      <c r="AC45" s="61">
        <v>200037</v>
      </c>
      <c r="AD45" s="61">
        <v>966843</v>
      </c>
      <c r="AE45" s="61">
        <v>169235</v>
      </c>
      <c r="AF45" s="61">
        <v>456333</v>
      </c>
      <c r="AG45" s="61">
        <v>78126</v>
      </c>
      <c r="AH45" s="61">
        <v>228347</v>
      </c>
      <c r="AI45" s="61">
        <v>279717</v>
      </c>
      <c r="AJ45" s="61">
        <v>117951</v>
      </c>
      <c r="AK45" s="61">
        <v>707414</v>
      </c>
      <c r="AL45" s="61">
        <v>321254</v>
      </c>
      <c r="AM45" s="61">
        <v>1183146</v>
      </c>
      <c r="AN45" s="61">
        <v>82843</v>
      </c>
      <c r="AO45" s="61">
        <v>216816</v>
      </c>
      <c r="AP45" s="61">
        <v>94286</v>
      </c>
      <c r="AQ45" s="61">
        <v>461543</v>
      </c>
      <c r="AR45" s="61">
        <v>487453</v>
      </c>
      <c r="AS45" s="61">
        <v>587635</v>
      </c>
      <c r="AT45" s="61">
        <v>1207077</v>
      </c>
      <c r="AU45" s="61">
        <v>296118</v>
      </c>
      <c r="AV45" s="61">
        <v>268453</v>
      </c>
      <c r="AW45" s="61">
        <v>275700</v>
      </c>
      <c r="AX45" s="61">
        <v>371433</v>
      </c>
      <c r="AY45" s="61">
        <v>281955</v>
      </c>
      <c r="AZ45" s="61">
        <v>173659</v>
      </c>
      <c r="BA45" s="61">
        <v>62181</v>
      </c>
      <c r="BB45" s="61">
        <v>194818</v>
      </c>
      <c r="BC45" s="61">
        <v>309416</v>
      </c>
      <c r="BD45" s="61">
        <v>208920</v>
      </c>
      <c r="BE45" s="61">
        <v>274919</v>
      </c>
      <c r="BF45" s="61">
        <v>39525</v>
      </c>
      <c r="BG45" s="61">
        <v>84017</v>
      </c>
      <c r="BH45" s="61">
        <v>302084</v>
      </c>
      <c r="BI45" s="61">
        <v>811359</v>
      </c>
      <c r="BJ45" s="61">
        <v>865219</v>
      </c>
      <c r="BK45" s="61">
        <v>420226</v>
      </c>
      <c r="BL45" s="61">
        <v>211203</v>
      </c>
      <c r="BM45" s="61">
        <v>715674</v>
      </c>
      <c r="BN45" s="61">
        <v>76419</v>
      </c>
      <c r="BO45" s="61">
        <v>1349807</v>
      </c>
      <c r="BP45" s="61">
        <v>280691</v>
      </c>
      <c r="BQ45" s="61">
        <v>993281</v>
      </c>
      <c r="BR45" s="61">
        <v>129629</v>
      </c>
      <c r="BS45" s="61">
        <v>838500</v>
      </c>
      <c r="BT45" s="61">
        <v>2781845</v>
      </c>
      <c r="BU45" s="61">
        <v>74006</v>
      </c>
      <c r="BV45" s="61">
        <v>155891</v>
      </c>
      <c r="BW45" s="61">
        <v>345474</v>
      </c>
      <c r="BX45" s="61">
        <v>589570</v>
      </c>
      <c r="BY45" s="61">
        <v>691924</v>
      </c>
      <c r="BZ45" s="61">
        <v>337465</v>
      </c>
      <c r="CA45" s="61">
        <v>1106609</v>
      </c>
      <c r="CB45" s="61">
        <v>1156781</v>
      </c>
      <c r="CC45" s="61">
        <v>646125</v>
      </c>
      <c r="CD45" s="61">
        <v>4440138</v>
      </c>
      <c r="CE45" s="61">
        <v>171245</v>
      </c>
      <c r="CF45" s="61">
        <v>438583</v>
      </c>
      <c r="CG45" s="61">
        <v>271343</v>
      </c>
      <c r="CH45" s="61">
        <v>2186989</v>
      </c>
      <c r="CI45" s="61">
        <v>4317985</v>
      </c>
      <c r="CJ45" s="61">
        <v>1446648</v>
      </c>
      <c r="CK45" s="61">
        <v>2062273</v>
      </c>
      <c r="CL45" s="61">
        <v>202537</v>
      </c>
      <c r="CM45" s="61">
        <v>257904</v>
      </c>
      <c r="CN45" s="61">
        <v>470600</v>
      </c>
      <c r="CO45" s="61">
        <v>1065549</v>
      </c>
      <c r="CP45" s="61">
        <v>1272958</v>
      </c>
      <c r="CQ45" s="61">
        <v>1349807</v>
      </c>
      <c r="CR45" s="61">
        <v>418015</v>
      </c>
      <c r="CS45" s="61">
        <v>309879</v>
      </c>
      <c r="CT45" s="61">
        <v>2716526</v>
      </c>
      <c r="CU45" s="61">
        <v>1233321</v>
      </c>
      <c r="CV45" s="61">
        <v>216662</v>
      </c>
      <c r="CW45" s="61">
        <v>2172675</v>
      </c>
      <c r="CX45" s="61">
        <v>690200</v>
      </c>
      <c r="CY45" s="61">
        <v>337804</v>
      </c>
      <c r="CZ45" s="61">
        <v>1429445</v>
      </c>
      <c r="DA45" s="61">
        <v>860298</v>
      </c>
      <c r="DB45" s="61">
        <v>3127683</v>
      </c>
      <c r="DC45" s="61">
        <v>241361</v>
      </c>
      <c r="DD45" s="61">
        <v>190899</v>
      </c>
      <c r="DE45" s="61">
        <v>143031</v>
      </c>
      <c r="DF45" s="61">
        <v>610690</v>
      </c>
      <c r="DG45" s="61">
        <v>367256</v>
      </c>
      <c r="DH45" s="61">
        <v>1003454</v>
      </c>
      <c r="DI45" s="61">
        <v>935678</v>
      </c>
      <c r="DJ45" s="61">
        <v>712446</v>
      </c>
      <c r="DK45" s="61">
        <v>517024</v>
      </c>
      <c r="DL45" s="61">
        <v>722633</v>
      </c>
      <c r="DM45" s="61">
        <v>2008912</v>
      </c>
      <c r="DN45" s="61">
        <v>402011</v>
      </c>
      <c r="DO45" s="61">
        <v>121902</v>
      </c>
      <c r="DP45" s="61">
        <v>2674451</v>
      </c>
      <c r="DQ45" s="61">
        <v>1675719</v>
      </c>
      <c r="DR45" s="61">
        <v>508055</v>
      </c>
      <c r="DS45" s="61">
        <v>257794</v>
      </c>
      <c r="DT45" s="61">
        <v>398277</v>
      </c>
      <c r="DU45" s="61">
        <v>616759</v>
      </c>
      <c r="DV45" s="61">
        <v>257926</v>
      </c>
      <c r="DW45" s="61">
        <v>748825</v>
      </c>
      <c r="DX45" s="61">
        <v>1598679</v>
      </c>
      <c r="DY45" s="61">
        <v>1405948</v>
      </c>
      <c r="DZ45" s="61">
        <v>115192</v>
      </c>
      <c r="EA45" s="61">
        <v>451078</v>
      </c>
      <c r="EB45" s="61">
        <v>366098</v>
      </c>
      <c r="EC45" s="61">
        <v>89124</v>
      </c>
      <c r="ED45" s="61">
        <v>107005</v>
      </c>
      <c r="EE45" s="61">
        <v>108939</v>
      </c>
      <c r="EF45" s="61">
        <v>1675719</v>
      </c>
      <c r="EG45" s="7">
        <f>SUM(D45:EF45)</f>
        <v>92165222</v>
      </c>
      <c r="EH45" s="52"/>
      <c r="EI45" s="147"/>
      <c r="EJ45" s="52"/>
      <c r="EK45" s="52"/>
      <c r="EL45" s="52"/>
      <c r="EM45" s="52"/>
      <c r="EN45" s="52"/>
      <c r="EO45" s="52"/>
      <c r="EP45" s="52"/>
      <c r="EQ45" s="52"/>
      <c r="ER45" s="52"/>
      <c r="ES45" s="52"/>
      <c r="ET45" s="52"/>
      <c r="EU45" s="52"/>
      <c r="EV45" s="52"/>
      <c r="EW45" s="52"/>
      <c r="EX45" s="52"/>
      <c r="EY45" s="52"/>
      <c r="EZ45" s="52"/>
      <c r="FA45" s="52"/>
      <c r="FB45" s="52"/>
      <c r="FC45" s="52"/>
      <c r="FD45" s="52"/>
      <c r="FE45" s="52"/>
    </row>
    <row r="46" spans="1:161" s="64" customFormat="1" ht="38" customHeight="1">
      <c r="B46" s="132" t="s">
        <v>89</v>
      </c>
      <c r="C46" s="133"/>
      <c r="D46" s="127">
        <f>D43-D45</f>
        <v>2774</v>
      </c>
      <c r="E46" s="127">
        <f t="shared" ref="E46:BP46" si="2">E43-E45</f>
        <v>23130</v>
      </c>
      <c r="F46" s="127">
        <f t="shared" si="2"/>
        <v>11662</v>
      </c>
      <c r="G46" s="127">
        <f t="shared" si="2"/>
        <v>123135</v>
      </c>
      <c r="H46" s="127">
        <f t="shared" si="2"/>
        <v>27367</v>
      </c>
      <c r="I46" s="127">
        <f t="shared" si="2"/>
        <v>24093</v>
      </c>
      <c r="J46" s="127">
        <f t="shared" si="2"/>
        <v>14531</v>
      </c>
      <c r="K46" s="127">
        <f t="shared" si="2"/>
        <v>4214</v>
      </c>
      <c r="L46" s="127">
        <f t="shared" si="2"/>
        <v>93</v>
      </c>
      <c r="M46" s="127">
        <f t="shared" si="2"/>
        <v>230186</v>
      </c>
      <c r="N46" s="127">
        <f t="shared" si="2"/>
        <v>6880</v>
      </c>
      <c r="O46" s="127">
        <f t="shared" si="2"/>
        <v>55086</v>
      </c>
      <c r="P46" s="127">
        <f t="shared" si="2"/>
        <v>-897</v>
      </c>
      <c r="Q46" s="127">
        <f t="shared" si="2"/>
        <v>13393</v>
      </c>
      <c r="R46" s="127">
        <f t="shared" si="2"/>
        <v>606</v>
      </c>
      <c r="S46" s="127">
        <f t="shared" si="2"/>
        <v>3772</v>
      </c>
      <c r="T46" s="127">
        <f t="shared" si="2"/>
        <v>44871</v>
      </c>
      <c r="U46" s="127">
        <f t="shared" si="2"/>
        <v>30342</v>
      </c>
      <c r="V46" s="127">
        <f t="shared" si="2"/>
        <v>65884</v>
      </c>
      <c r="W46" s="127">
        <f t="shared" si="2"/>
        <v>29998</v>
      </c>
      <c r="X46" s="127">
        <f t="shared" si="2"/>
        <v>0</v>
      </c>
      <c r="Y46" s="127">
        <f t="shared" si="2"/>
        <v>358280</v>
      </c>
      <c r="Z46" s="127">
        <f t="shared" si="2"/>
        <v>21017</v>
      </c>
      <c r="AA46" s="127">
        <f t="shared" si="2"/>
        <v>12160</v>
      </c>
      <c r="AB46" s="127">
        <f t="shared" si="2"/>
        <v>23998</v>
      </c>
      <c r="AC46" s="127">
        <f t="shared" si="2"/>
        <v>0</v>
      </c>
      <c r="AD46" s="127">
        <f t="shared" si="2"/>
        <v>17919</v>
      </c>
      <c r="AE46" s="127">
        <f t="shared" si="2"/>
        <v>40283</v>
      </c>
      <c r="AF46" s="127">
        <f t="shared" si="2"/>
        <v>22974</v>
      </c>
      <c r="AG46" s="127">
        <f t="shared" si="2"/>
        <v>7833</v>
      </c>
      <c r="AH46" s="127">
        <f t="shared" si="2"/>
        <v>5387</v>
      </c>
      <c r="AI46" s="127">
        <f t="shared" si="2"/>
        <v>2805</v>
      </c>
      <c r="AJ46" s="127">
        <f t="shared" si="2"/>
        <v>9976</v>
      </c>
      <c r="AK46" s="127">
        <f t="shared" si="2"/>
        <v>71814</v>
      </c>
      <c r="AL46" s="127">
        <f t="shared" si="2"/>
        <v>36215</v>
      </c>
      <c r="AM46" s="127">
        <f t="shared" si="2"/>
        <v>103358</v>
      </c>
      <c r="AN46" s="127">
        <f t="shared" si="2"/>
        <v>10216</v>
      </c>
      <c r="AO46" s="127">
        <f t="shared" si="2"/>
        <v>14899</v>
      </c>
      <c r="AP46" s="127">
        <f t="shared" si="2"/>
        <v>577</v>
      </c>
      <c r="AQ46" s="127">
        <f t="shared" si="2"/>
        <v>38015</v>
      </c>
      <c r="AR46" s="127">
        <f t="shared" si="2"/>
        <v>18353</v>
      </c>
      <c r="AS46" s="127">
        <f t="shared" si="2"/>
        <v>67117</v>
      </c>
      <c r="AT46" s="127">
        <f t="shared" si="2"/>
        <v>211053</v>
      </c>
      <c r="AU46" s="127">
        <f t="shared" si="2"/>
        <v>27386</v>
      </c>
      <c r="AV46" s="127">
        <f t="shared" si="2"/>
        <v>16252</v>
      </c>
      <c r="AW46" s="127">
        <f t="shared" si="2"/>
        <v>24228</v>
      </c>
      <c r="AX46" s="127">
        <f t="shared" si="2"/>
        <v>55551</v>
      </c>
      <c r="AY46" s="127">
        <f t="shared" si="2"/>
        <v>31319</v>
      </c>
      <c r="AZ46" s="127">
        <f t="shared" si="2"/>
        <v>19709</v>
      </c>
      <c r="BA46" s="127">
        <f t="shared" si="2"/>
        <v>-3158</v>
      </c>
      <c r="BB46" s="127">
        <f t="shared" si="2"/>
        <v>35064</v>
      </c>
      <c r="BC46" s="127">
        <f t="shared" si="2"/>
        <v>35778</v>
      </c>
      <c r="BD46" s="127">
        <f t="shared" si="2"/>
        <v>754</v>
      </c>
      <c r="BE46" s="127">
        <f t="shared" si="2"/>
        <v>1884</v>
      </c>
      <c r="BF46" s="127">
        <f t="shared" si="2"/>
        <v>8202</v>
      </c>
      <c r="BG46" s="127">
        <f t="shared" si="2"/>
        <v>1944</v>
      </c>
      <c r="BH46" s="127">
        <f t="shared" si="2"/>
        <v>9564</v>
      </c>
      <c r="BI46" s="127">
        <f t="shared" si="2"/>
        <v>72593</v>
      </c>
      <c r="BJ46" s="127">
        <f t="shared" si="2"/>
        <v>115938</v>
      </c>
      <c r="BK46" s="127">
        <f t="shared" si="2"/>
        <v>30473</v>
      </c>
      <c r="BL46" s="127">
        <f t="shared" si="2"/>
        <v>0</v>
      </c>
      <c r="BM46" s="127">
        <f t="shared" si="2"/>
        <v>97591</v>
      </c>
      <c r="BN46" s="127">
        <f t="shared" si="2"/>
        <v>0</v>
      </c>
      <c r="BO46" s="127">
        <f t="shared" si="2"/>
        <v>25722</v>
      </c>
      <c r="BP46" s="127">
        <f t="shared" si="2"/>
        <v>0</v>
      </c>
      <c r="BQ46" s="127">
        <f t="shared" ref="BQ46:EB46" si="3">BQ43-BQ45</f>
        <v>0</v>
      </c>
      <c r="BR46" s="127">
        <f t="shared" si="3"/>
        <v>334</v>
      </c>
      <c r="BS46" s="127">
        <f t="shared" si="3"/>
        <v>0</v>
      </c>
      <c r="BT46" s="127">
        <f t="shared" si="3"/>
        <v>394670</v>
      </c>
      <c r="BU46" s="127">
        <f t="shared" si="3"/>
        <v>1678</v>
      </c>
      <c r="BV46" s="127">
        <f t="shared" si="3"/>
        <v>12085</v>
      </c>
      <c r="BW46" s="127">
        <f t="shared" si="3"/>
        <v>35624</v>
      </c>
      <c r="BX46" s="127">
        <f t="shared" si="3"/>
        <v>73617</v>
      </c>
      <c r="BY46" s="127">
        <f t="shared" si="3"/>
        <v>0</v>
      </c>
      <c r="BZ46" s="127">
        <f t="shared" si="3"/>
        <v>30542</v>
      </c>
      <c r="CA46" s="127">
        <f t="shared" si="3"/>
        <v>49600</v>
      </c>
      <c r="CB46" s="127">
        <f t="shared" si="3"/>
        <v>16833</v>
      </c>
      <c r="CC46" s="127">
        <f t="shared" si="3"/>
        <v>69547</v>
      </c>
      <c r="CD46" s="127">
        <f t="shared" si="3"/>
        <v>100604</v>
      </c>
      <c r="CE46" s="127">
        <f t="shared" si="3"/>
        <v>-79413</v>
      </c>
      <c r="CF46" s="127">
        <f t="shared" si="3"/>
        <v>15556</v>
      </c>
      <c r="CG46" s="127">
        <f t="shared" si="3"/>
        <v>5505</v>
      </c>
      <c r="CH46" s="127">
        <f t="shared" si="3"/>
        <v>94373</v>
      </c>
      <c r="CI46" s="127">
        <f t="shared" si="3"/>
        <v>0</v>
      </c>
      <c r="CJ46" s="127">
        <f t="shared" si="3"/>
        <v>4022</v>
      </c>
      <c r="CK46" s="127">
        <f t="shared" si="3"/>
        <v>29558</v>
      </c>
      <c r="CL46" s="127">
        <f t="shared" si="3"/>
        <v>0</v>
      </c>
      <c r="CM46" s="127">
        <f t="shared" si="3"/>
        <v>9185</v>
      </c>
      <c r="CN46" s="127">
        <f t="shared" si="3"/>
        <v>28498</v>
      </c>
      <c r="CO46" s="127">
        <f t="shared" si="3"/>
        <v>38062</v>
      </c>
      <c r="CP46" s="127">
        <f t="shared" si="3"/>
        <v>-100071</v>
      </c>
      <c r="CQ46" s="127">
        <f t="shared" si="3"/>
        <v>25722</v>
      </c>
      <c r="CR46" s="127">
        <f t="shared" si="3"/>
        <v>119792</v>
      </c>
      <c r="CS46" s="127">
        <f t="shared" si="3"/>
        <v>70233</v>
      </c>
      <c r="CT46" s="127">
        <f t="shared" si="3"/>
        <v>-1634695</v>
      </c>
      <c r="CU46" s="127">
        <f t="shared" si="3"/>
        <v>0</v>
      </c>
      <c r="CV46" s="127">
        <f t="shared" si="3"/>
        <v>3427</v>
      </c>
      <c r="CW46" s="127">
        <f t="shared" si="3"/>
        <v>448884</v>
      </c>
      <c r="CX46" s="127">
        <f t="shared" si="3"/>
        <v>-77697</v>
      </c>
      <c r="CY46" s="127">
        <f t="shared" si="3"/>
        <v>76389</v>
      </c>
      <c r="CZ46" s="127">
        <f t="shared" si="3"/>
        <v>26727</v>
      </c>
      <c r="DA46" s="127">
        <f t="shared" si="3"/>
        <v>56227</v>
      </c>
      <c r="DB46" s="127">
        <f t="shared" si="3"/>
        <v>91441</v>
      </c>
      <c r="DC46" s="127">
        <f t="shared" si="3"/>
        <v>12546</v>
      </c>
      <c r="DD46" s="127">
        <f t="shared" si="3"/>
        <v>1452</v>
      </c>
      <c r="DE46" s="127">
        <f t="shared" si="3"/>
        <v>17960</v>
      </c>
      <c r="DF46" s="127">
        <f t="shared" si="3"/>
        <v>-157053</v>
      </c>
      <c r="DG46" s="127">
        <f t="shared" si="3"/>
        <v>60505</v>
      </c>
      <c r="DH46" s="127">
        <f t="shared" si="3"/>
        <v>111909</v>
      </c>
      <c r="DI46" s="127">
        <f t="shared" si="3"/>
        <v>16113</v>
      </c>
      <c r="DJ46" s="127">
        <f t="shared" si="3"/>
        <v>20926</v>
      </c>
      <c r="DK46" s="127">
        <f t="shared" si="3"/>
        <v>0</v>
      </c>
      <c r="DL46" s="127">
        <f t="shared" si="3"/>
        <v>50000</v>
      </c>
      <c r="DM46" s="127">
        <f t="shared" si="3"/>
        <v>726948</v>
      </c>
      <c r="DN46" s="127">
        <f t="shared" si="3"/>
        <v>-267135</v>
      </c>
      <c r="DO46" s="127">
        <f t="shared" si="3"/>
        <v>7894</v>
      </c>
      <c r="DP46" s="127">
        <f t="shared" si="3"/>
        <v>127941</v>
      </c>
      <c r="DQ46" s="127">
        <f t="shared" si="3"/>
        <v>145424</v>
      </c>
      <c r="DR46" s="127">
        <f t="shared" si="3"/>
        <v>448480</v>
      </c>
      <c r="DS46" s="127">
        <f t="shared" si="3"/>
        <v>10593</v>
      </c>
      <c r="DT46" s="127">
        <f t="shared" si="3"/>
        <v>20240</v>
      </c>
      <c r="DU46" s="127">
        <f t="shared" si="3"/>
        <v>37121</v>
      </c>
      <c r="DV46" s="127">
        <f t="shared" si="3"/>
        <v>29222</v>
      </c>
      <c r="DW46" s="127">
        <f t="shared" si="3"/>
        <v>533952</v>
      </c>
      <c r="DX46" s="127">
        <f t="shared" si="3"/>
        <v>27757</v>
      </c>
      <c r="DY46" s="127">
        <f t="shared" si="3"/>
        <v>39086</v>
      </c>
      <c r="DZ46" s="127">
        <f t="shared" si="3"/>
        <v>-19779</v>
      </c>
      <c r="EA46" s="127">
        <f t="shared" si="3"/>
        <v>1979</v>
      </c>
      <c r="EB46" s="127">
        <f t="shared" si="3"/>
        <v>34727</v>
      </c>
      <c r="EC46" s="127">
        <f t="shared" ref="EC46:EF46" si="4">EC43-EC45</f>
        <v>16161</v>
      </c>
      <c r="ED46" s="127">
        <f t="shared" si="4"/>
        <v>2614</v>
      </c>
      <c r="EE46" s="127">
        <f t="shared" si="4"/>
        <v>23024</v>
      </c>
      <c r="EF46" s="127">
        <f t="shared" si="4"/>
        <v>145424</v>
      </c>
      <c r="EG46" s="63"/>
      <c r="EH46" s="76"/>
      <c r="EI46" s="149"/>
      <c r="EJ46" s="77"/>
      <c r="EK46" s="78"/>
      <c r="EL46" s="78"/>
      <c r="EM46" s="78"/>
      <c r="EN46" s="78"/>
      <c r="EO46" s="78"/>
      <c r="EP46" s="78"/>
      <c r="EQ46" s="78"/>
      <c r="ER46" s="78"/>
      <c r="ES46" s="78"/>
      <c r="ET46" s="78"/>
      <c r="EU46" s="78"/>
      <c r="EV46" s="78"/>
      <c r="EW46" s="78"/>
      <c r="EX46" s="78"/>
      <c r="EY46" s="78"/>
      <c r="EZ46" s="78"/>
      <c r="FA46" s="78"/>
      <c r="FB46" s="78"/>
      <c r="FC46" s="78"/>
      <c r="FD46" s="78"/>
      <c r="FE46" s="78"/>
    </row>
    <row r="47" spans="1:161" s="64" customFormat="1" ht="14" customHeight="1">
      <c r="B47" s="134"/>
      <c r="C47" s="135"/>
      <c r="D47" s="131"/>
      <c r="E47" s="131"/>
      <c r="F47" s="131"/>
      <c r="G47" s="131"/>
      <c r="H47" s="131"/>
      <c r="I47" s="131"/>
      <c r="J47" s="131"/>
      <c r="K47" s="131"/>
      <c r="L47" s="131"/>
      <c r="M47" s="131"/>
      <c r="N47" s="131"/>
      <c r="O47" s="131"/>
      <c r="P47" s="131"/>
      <c r="Q47" s="131"/>
      <c r="R47" s="131"/>
      <c r="S47" s="131"/>
      <c r="T47" s="131"/>
      <c r="U47" s="131"/>
      <c r="V47" s="131"/>
      <c r="W47" s="131"/>
      <c r="X47" s="131"/>
      <c r="Y47" s="131"/>
      <c r="Z47" s="131"/>
      <c r="AA47" s="131"/>
      <c r="AB47" s="131"/>
      <c r="AC47" s="131"/>
      <c r="AD47" s="131"/>
      <c r="AE47" s="131"/>
      <c r="AF47" s="131"/>
      <c r="AG47" s="131"/>
      <c r="AH47" s="131"/>
      <c r="AI47" s="131"/>
      <c r="AJ47" s="131"/>
      <c r="AK47" s="131"/>
      <c r="AL47" s="131"/>
      <c r="AM47" s="131"/>
      <c r="AN47" s="131"/>
      <c r="AO47" s="131"/>
      <c r="AP47" s="131"/>
      <c r="AQ47" s="131"/>
      <c r="AR47" s="131"/>
      <c r="AS47" s="131"/>
      <c r="AT47" s="131"/>
      <c r="AU47" s="131"/>
      <c r="AV47" s="131"/>
      <c r="AW47" s="131"/>
      <c r="AX47" s="131"/>
      <c r="AY47" s="131"/>
      <c r="AZ47" s="131"/>
      <c r="BA47" s="131"/>
      <c r="BB47" s="131"/>
      <c r="BC47" s="131"/>
      <c r="BD47" s="131"/>
      <c r="BE47" s="131"/>
      <c r="BF47" s="131"/>
      <c r="BG47" s="131"/>
      <c r="BH47" s="131"/>
      <c r="BI47" s="131"/>
      <c r="BJ47" s="131"/>
      <c r="BK47" s="131"/>
      <c r="BL47" s="131"/>
      <c r="BM47" s="131"/>
      <c r="BN47" s="131"/>
      <c r="BO47" s="131"/>
      <c r="BP47" s="131"/>
      <c r="BQ47" s="131"/>
      <c r="BR47" s="131"/>
      <c r="BS47" s="131"/>
      <c r="BT47" s="131"/>
      <c r="BU47" s="131"/>
      <c r="BV47" s="131"/>
      <c r="BW47" s="131"/>
      <c r="BX47" s="131"/>
      <c r="BY47" s="131"/>
      <c r="BZ47" s="131"/>
      <c r="CA47" s="131"/>
      <c r="CB47" s="131"/>
      <c r="CC47" s="131"/>
      <c r="CD47" s="131"/>
      <c r="CE47" s="131"/>
      <c r="CF47" s="131"/>
      <c r="CG47" s="131"/>
      <c r="CH47" s="131"/>
      <c r="CI47" s="131"/>
      <c r="CJ47" s="131"/>
      <c r="CK47" s="131"/>
      <c r="CL47" s="131"/>
      <c r="CM47" s="131"/>
      <c r="CN47" s="131"/>
      <c r="CO47" s="131"/>
      <c r="CP47" s="131"/>
      <c r="CQ47" s="131"/>
      <c r="CR47" s="131"/>
      <c r="CS47" s="131"/>
      <c r="CT47" s="131"/>
      <c r="CU47" s="131"/>
      <c r="CV47" s="131"/>
      <c r="CW47" s="131"/>
      <c r="CX47" s="131"/>
      <c r="CY47" s="131"/>
      <c r="CZ47" s="131"/>
      <c r="DA47" s="131"/>
      <c r="DB47" s="131"/>
      <c r="DC47" s="131"/>
      <c r="DD47" s="131"/>
      <c r="DE47" s="131"/>
      <c r="DF47" s="131"/>
      <c r="DG47" s="131"/>
      <c r="DH47" s="131"/>
      <c r="DI47" s="131"/>
      <c r="DJ47" s="131"/>
      <c r="DK47" s="131"/>
      <c r="DL47" s="131"/>
      <c r="DM47" s="131"/>
      <c r="DN47" s="131"/>
      <c r="DO47" s="131"/>
      <c r="DP47" s="131"/>
      <c r="DQ47" s="131"/>
      <c r="DR47" s="131"/>
      <c r="DS47" s="131"/>
      <c r="DT47" s="131"/>
      <c r="DU47" s="131"/>
      <c r="DV47" s="131"/>
      <c r="DW47" s="131"/>
      <c r="DX47" s="131"/>
      <c r="DY47" s="131"/>
      <c r="DZ47" s="131"/>
      <c r="EA47" s="131"/>
      <c r="EB47" s="131"/>
      <c r="EC47" s="131"/>
      <c r="ED47" s="131"/>
      <c r="EE47" s="131"/>
      <c r="EF47" s="131"/>
      <c r="EG47" s="63"/>
      <c r="EH47" s="76"/>
      <c r="EI47" s="149"/>
      <c r="EJ47" s="77"/>
      <c r="EK47" s="78"/>
      <c r="EL47" s="78"/>
      <c r="EM47" s="78"/>
      <c r="EN47" s="78"/>
      <c r="EO47" s="78"/>
      <c r="EP47" s="78"/>
      <c r="EQ47" s="78"/>
      <c r="ER47" s="78"/>
      <c r="ES47" s="78"/>
      <c r="ET47" s="78"/>
      <c r="EU47" s="78"/>
      <c r="EV47" s="78"/>
      <c r="EW47" s="78"/>
      <c r="EX47" s="78"/>
      <c r="EY47" s="78"/>
      <c r="EZ47" s="78"/>
      <c r="FA47" s="78"/>
      <c r="FB47" s="78"/>
      <c r="FC47" s="78"/>
      <c r="FD47" s="78"/>
      <c r="FE47" s="78"/>
    </row>
    <row r="48" spans="1:161" ht="35" customHeight="1">
      <c r="B48" s="164" t="s">
        <v>99</v>
      </c>
      <c r="C48" s="165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  <c r="AX48" s="9"/>
      <c r="AY48" s="9"/>
      <c r="AZ48" s="9"/>
      <c r="BA48" s="9"/>
      <c r="BB48" s="9"/>
      <c r="BC48" s="9"/>
      <c r="BD48" s="9"/>
      <c r="BE48" s="9"/>
      <c r="BF48" s="9"/>
      <c r="BG48" s="9"/>
      <c r="BH48" s="9"/>
      <c r="BI48" s="9"/>
      <c r="BJ48" s="9"/>
      <c r="BK48" s="9"/>
      <c r="BL48" s="9"/>
      <c r="BM48" s="9"/>
      <c r="BN48" s="9"/>
      <c r="BO48" s="9"/>
      <c r="BP48" s="9"/>
      <c r="BQ48" s="9"/>
      <c r="BR48" s="9"/>
      <c r="BS48" s="9"/>
      <c r="BT48" s="9"/>
      <c r="BU48" s="9"/>
      <c r="BV48" s="9"/>
      <c r="BW48" s="9"/>
      <c r="BX48" s="9"/>
      <c r="BY48" s="9"/>
      <c r="BZ48" s="9"/>
      <c r="CA48" s="9"/>
      <c r="CB48" s="9"/>
      <c r="CC48" s="9"/>
      <c r="CD48" s="9"/>
      <c r="CE48" s="9"/>
      <c r="CF48" s="9"/>
      <c r="CG48" s="9"/>
      <c r="CH48" s="9"/>
      <c r="CI48" s="9"/>
      <c r="CJ48" s="9"/>
      <c r="CK48" s="9"/>
      <c r="CL48" s="9"/>
      <c r="CM48" s="9"/>
      <c r="CN48" s="9"/>
      <c r="CO48" s="9"/>
      <c r="CP48" s="9"/>
      <c r="CQ48" s="9"/>
      <c r="CR48" s="9"/>
      <c r="CS48" s="9"/>
      <c r="CT48" s="9"/>
      <c r="CU48" s="9"/>
      <c r="CV48" s="9"/>
      <c r="CW48" s="9"/>
      <c r="CX48" s="9"/>
      <c r="CY48" s="9"/>
      <c r="CZ48" s="9"/>
      <c r="DA48" s="9"/>
      <c r="DB48" s="9"/>
      <c r="DC48" s="9"/>
      <c r="DD48" s="9"/>
      <c r="DE48" s="9"/>
      <c r="DF48" s="9"/>
      <c r="DG48" s="9"/>
      <c r="DH48" s="9"/>
      <c r="DI48" s="9"/>
      <c r="DJ48" s="9"/>
      <c r="DK48" s="9"/>
      <c r="DL48" s="9"/>
      <c r="DM48" s="9"/>
      <c r="DN48" s="9"/>
      <c r="DO48" s="9"/>
      <c r="DP48" s="9"/>
      <c r="DQ48" s="9"/>
      <c r="DR48" s="9"/>
      <c r="DS48" s="9"/>
      <c r="DT48" s="9"/>
      <c r="DU48" s="9"/>
      <c r="DV48" s="9"/>
      <c r="DW48" s="9"/>
      <c r="DX48" s="9"/>
      <c r="DY48" s="9"/>
      <c r="DZ48" s="9"/>
      <c r="EA48" s="9"/>
      <c r="EB48" s="9"/>
      <c r="EC48" s="9"/>
      <c r="ED48" s="9"/>
      <c r="EE48" s="9"/>
      <c r="EF48" s="9"/>
      <c r="EG48" s="20"/>
      <c r="EH48" s="53"/>
      <c r="EI48" s="150"/>
      <c r="EJ48" s="53"/>
      <c r="EK48" s="79"/>
      <c r="EL48" s="79"/>
      <c r="EM48" s="79"/>
      <c r="EN48" s="79"/>
      <c r="EO48" s="79"/>
      <c r="EP48" s="79"/>
      <c r="EQ48" s="79"/>
      <c r="ER48" s="79"/>
      <c r="ES48" s="79"/>
      <c r="ET48" s="79"/>
      <c r="EU48" s="79"/>
      <c r="EV48" s="79"/>
      <c r="EW48" s="79"/>
      <c r="EX48" s="79"/>
      <c r="EY48" s="79"/>
      <c r="EZ48" s="79"/>
      <c r="FA48" s="79"/>
      <c r="FB48" s="79"/>
      <c r="FC48" s="79"/>
      <c r="FD48" s="79"/>
      <c r="FE48" s="79"/>
    </row>
    <row r="49" spans="1:162" s="25" customFormat="1">
      <c r="A49" s="130"/>
      <c r="B49" s="128" t="s">
        <v>2</v>
      </c>
      <c r="C49" s="15"/>
      <c r="D49" s="18">
        <v>277349</v>
      </c>
      <c r="E49" s="18">
        <v>536686</v>
      </c>
      <c r="F49" s="18">
        <v>286895</v>
      </c>
      <c r="G49" s="18">
        <v>480714</v>
      </c>
      <c r="H49" s="18">
        <v>1481736</v>
      </c>
      <c r="I49" s="18">
        <v>502222</v>
      </c>
      <c r="J49" s="18">
        <v>253099</v>
      </c>
      <c r="K49" s="18">
        <v>101528</v>
      </c>
      <c r="L49" s="18">
        <v>104094</v>
      </c>
      <c r="M49" s="18">
        <v>460001</v>
      </c>
      <c r="N49" s="18">
        <v>265998</v>
      </c>
      <c r="O49" s="18">
        <v>530944</v>
      </c>
      <c r="P49" s="18">
        <v>28370</v>
      </c>
      <c r="Q49" s="18">
        <v>10453</v>
      </c>
      <c r="R49" s="18">
        <v>162192</v>
      </c>
      <c r="S49" s="18">
        <v>39349</v>
      </c>
      <c r="T49" s="18">
        <v>140327</v>
      </c>
      <c r="U49" s="18">
        <v>243066</v>
      </c>
      <c r="V49" s="18">
        <v>945316</v>
      </c>
      <c r="W49" s="18">
        <v>363646</v>
      </c>
      <c r="X49" s="18">
        <v>806943</v>
      </c>
      <c r="Y49" s="2">
        <v>901799</v>
      </c>
      <c r="Z49" s="18">
        <v>328386</v>
      </c>
      <c r="AA49" s="18">
        <v>171695</v>
      </c>
      <c r="AB49" s="18">
        <v>257658</v>
      </c>
      <c r="AC49" s="18">
        <v>200037</v>
      </c>
      <c r="AD49" s="18">
        <v>683099</v>
      </c>
      <c r="AE49" s="18">
        <v>127130</v>
      </c>
      <c r="AF49" s="18">
        <v>479307</v>
      </c>
      <c r="AG49" s="18">
        <v>57364</v>
      </c>
      <c r="AH49" s="18">
        <v>233734</v>
      </c>
      <c r="AI49" s="18">
        <v>282522</v>
      </c>
      <c r="AJ49" s="18">
        <v>127927</v>
      </c>
      <c r="AK49" s="18">
        <v>96870</v>
      </c>
      <c r="AL49" s="18">
        <v>357469</v>
      </c>
      <c r="AM49" s="18">
        <v>339042</v>
      </c>
      <c r="AN49" s="18">
        <v>93059</v>
      </c>
      <c r="AO49" s="18">
        <v>104821</v>
      </c>
      <c r="AP49" s="18">
        <v>94863</v>
      </c>
      <c r="AQ49" s="18">
        <v>499558</v>
      </c>
      <c r="AR49" s="18">
        <v>505806</v>
      </c>
      <c r="AS49" s="18">
        <v>388746</v>
      </c>
      <c r="AT49" s="18">
        <v>281396</v>
      </c>
      <c r="AU49" s="18">
        <v>323504</v>
      </c>
      <c r="AV49" s="18">
        <v>284705</v>
      </c>
      <c r="AW49" s="18">
        <v>299928</v>
      </c>
      <c r="AX49" s="18">
        <v>426984</v>
      </c>
      <c r="AY49" s="18">
        <v>313274</v>
      </c>
      <c r="AZ49" s="18">
        <v>193368</v>
      </c>
      <c r="BA49" s="18">
        <v>46619</v>
      </c>
      <c r="BB49" s="18">
        <v>229882</v>
      </c>
      <c r="BC49" s="18">
        <v>101333</v>
      </c>
      <c r="BD49" s="18">
        <v>209674</v>
      </c>
      <c r="BE49" s="18">
        <v>276803</v>
      </c>
      <c r="BF49" s="18">
        <v>18091</v>
      </c>
      <c r="BG49" s="18">
        <v>76074</v>
      </c>
      <c r="BH49" s="18">
        <v>286997.5</v>
      </c>
      <c r="BI49" s="18">
        <v>883952</v>
      </c>
      <c r="BJ49" s="18">
        <v>161877</v>
      </c>
      <c r="BK49" s="18">
        <v>450699</v>
      </c>
      <c r="BL49" s="18">
        <v>211203</v>
      </c>
      <c r="BM49" s="18">
        <v>55966</v>
      </c>
      <c r="BN49" s="18">
        <v>76419</v>
      </c>
      <c r="BO49" s="18">
        <v>1375529</v>
      </c>
      <c r="BP49" s="18">
        <v>280691</v>
      </c>
      <c r="BQ49" s="18">
        <v>640740</v>
      </c>
      <c r="BR49" s="18">
        <v>129963</v>
      </c>
      <c r="BS49" s="18">
        <v>838500</v>
      </c>
      <c r="BT49" s="18">
        <v>3176515</v>
      </c>
      <c r="BU49" s="18">
        <v>75684</v>
      </c>
      <c r="BV49" s="18">
        <v>153809</v>
      </c>
      <c r="BW49" s="18">
        <v>381098</v>
      </c>
      <c r="BX49" s="18">
        <v>21378</v>
      </c>
      <c r="BY49" s="18">
        <v>691924</v>
      </c>
      <c r="BZ49" s="18">
        <v>142587.5</v>
      </c>
      <c r="CA49" s="18">
        <v>127445.06</v>
      </c>
      <c r="CB49" s="18">
        <v>1173614</v>
      </c>
      <c r="CC49" s="18">
        <v>715672</v>
      </c>
      <c r="CD49" s="18">
        <v>3776983.5</v>
      </c>
      <c r="CE49" s="178">
        <v>43986</v>
      </c>
      <c r="CF49" s="18">
        <v>454139</v>
      </c>
      <c r="CG49" s="18">
        <v>276848</v>
      </c>
      <c r="CH49" s="18">
        <v>2281362</v>
      </c>
      <c r="CI49" s="18">
        <v>4317985</v>
      </c>
      <c r="CJ49" s="18">
        <v>1450670</v>
      </c>
      <c r="CK49" s="18">
        <v>2091831</v>
      </c>
      <c r="CL49" s="18">
        <v>202537</v>
      </c>
      <c r="CM49" s="18">
        <v>156679</v>
      </c>
      <c r="CN49" s="18">
        <v>463543</v>
      </c>
      <c r="CO49" s="18">
        <v>1031499</v>
      </c>
      <c r="CP49" s="18">
        <v>494481</v>
      </c>
      <c r="CQ49" s="18">
        <v>1375529</v>
      </c>
      <c r="CR49" s="18"/>
      <c r="CS49" s="18">
        <v>40563</v>
      </c>
      <c r="CT49" s="18">
        <v>6182</v>
      </c>
      <c r="CU49" s="18">
        <v>1233321</v>
      </c>
      <c r="CV49" s="18">
        <v>149983</v>
      </c>
      <c r="CW49" s="18"/>
      <c r="CX49" s="18">
        <v>239361</v>
      </c>
      <c r="CY49" s="18">
        <v>165265</v>
      </c>
      <c r="CZ49" s="18">
        <v>508691</v>
      </c>
      <c r="DA49" s="18">
        <v>520428</v>
      </c>
      <c r="DB49" s="18">
        <v>3219124</v>
      </c>
      <c r="DC49" s="18">
        <v>253907</v>
      </c>
      <c r="DD49" s="18">
        <v>192351</v>
      </c>
      <c r="DE49" s="18">
        <v>160991</v>
      </c>
      <c r="DF49" s="18">
        <v>92385</v>
      </c>
      <c r="DG49" s="18">
        <v>427761</v>
      </c>
      <c r="DH49" s="18">
        <v>784606.5</v>
      </c>
      <c r="DI49" s="18">
        <v>674935.5</v>
      </c>
      <c r="DJ49" s="18">
        <v>733372</v>
      </c>
      <c r="DK49" s="18">
        <v>517024</v>
      </c>
      <c r="DL49" s="18">
        <v>772633</v>
      </c>
      <c r="DM49" s="18"/>
      <c r="DN49" s="18"/>
      <c r="DO49" s="18">
        <v>129796</v>
      </c>
      <c r="DP49" s="18">
        <v>2056555</v>
      </c>
      <c r="DQ49" s="18">
        <v>1821143</v>
      </c>
      <c r="DR49" s="18">
        <v>35783</v>
      </c>
      <c r="DS49" s="18">
        <v>268387</v>
      </c>
      <c r="DT49" s="18">
        <v>418517</v>
      </c>
      <c r="DU49" s="18">
        <v>297407</v>
      </c>
      <c r="DV49" s="18">
        <v>162841</v>
      </c>
      <c r="DW49" s="18">
        <v>1266104</v>
      </c>
      <c r="DX49" s="18">
        <v>660797</v>
      </c>
      <c r="DY49" s="18">
        <v>635632</v>
      </c>
      <c r="DZ49" s="18">
        <v>92419</v>
      </c>
      <c r="EA49" s="18">
        <v>71345</v>
      </c>
      <c r="EB49" s="18">
        <v>341055.5</v>
      </c>
      <c r="EC49" s="18">
        <v>23963</v>
      </c>
      <c r="ED49" s="18">
        <v>109619</v>
      </c>
      <c r="EE49" s="18">
        <v>9468</v>
      </c>
      <c r="EF49" s="18">
        <v>1821143</v>
      </c>
      <c r="EG49" s="80">
        <f>SUM(D49:EF49)</f>
        <v>68818649.060000002</v>
      </c>
      <c r="EH49" s="73"/>
      <c r="EI49" s="150"/>
      <c r="EJ49" s="53"/>
      <c r="EK49" s="53"/>
      <c r="EL49" s="53"/>
      <c r="EM49" s="53"/>
      <c r="EN49" s="53"/>
      <c r="EO49" s="53"/>
      <c r="EP49" s="53"/>
      <c r="EQ49" s="53"/>
      <c r="ER49" s="53"/>
      <c r="ES49" s="53"/>
      <c r="ET49" s="53"/>
      <c r="EU49" s="53"/>
      <c r="EV49" s="53"/>
      <c r="EW49" s="53"/>
      <c r="EX49" s="53"/>
      <c r="EY49" s="53"/>
      <c r="EZ49" s="53"/>
      <c r="FA49" s="53"/>
      <c r="FB49" s="53"/>
      <c r="FC49" s="53"/>
      <c r="FD49" s="53"/>
      <c r="FE49" s="53"/>
      <c r="FF49" s="74"/>
    </row>
    <row r="50" spans="1:162" s="25" customFormat="1">
      <c r="A50" s="130"/>
      <c r="B50" s="129" t="s">
        <v>3</v>
      </c>
      <c r="C50" s="15"/>
      <c r="D50" s="18"/>
      <c r="E50" s="18"/>
      <c r="F50" s="18"/>
      <c r="G50" s="18">
        <v>523244</v>
      </c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>
        <v>57208</v>
      </c>
      <c r="S50" s="18">
        <v>24171</v>
      </c>
      <c r="T50" s="18">
        <v>446356</v>
      </c>
      <c r="U50" s="18"/>
      <c r="V50" s="18">
        <v>909535</v>
      </c>
      <c r="W50" s="18">
        <v>197163</v>
      </c>
      <c r="X50" s="18"/>
      <c r="Y50" s="2">
        <v>818953</v>
      </c>
      <c r="Z50" s="18"/>
      <c r="AA50" s="18">
        <v>188710</v>
      </c>
      <c r="AB50" s="18"/>
      <c r="AC50" s="18"/>
      <c r="AD50" s="18">
        <v>287591</v>
      </c>
      <c r="AE50" s="18">
        <v>82388</v>
      </c>
      <c r="AF50" s="18"/>
      <c r="AG50" s="18">
        <v>16720</v>
      </c>
      <c r="AH50" s="18"/>
      <c r="AI50" s="18"/>
      <c r="AJ50" s="18"/>
      <c r="AK50" s="18">
        <v>682358</v>
      </c>
      <c r="AL50" s="18"/>
      <c r="AM50" s="18">
        <v>911984</v>
      </c>
      <c r="AN50" s="18"/>
      <c r="AO50" s="18">
        <v>126894</v>
      </c>
      <c r="AP50" s="18"/>
      <c r="AQ50" s="18"/>
      <c r="AR50" s="18"/>
      <c r="AS50" s="18">
        <v>266006</v>
      </c>
      <c r="AT50" s="18">
        <v>1136734</v>
      </c>
      <c r="AU50" s="18"/>
      <c r="AV50" s="18"/>
      <c r="AW50" s="18"/>
      <c r="AX50" s="18"/>
      <c r="AY50" s="18"/>
      <c r="AZ50" s="18"/>
      <c r="BA50" s="18"/>
      <c r="BB50" s="18"/>
      <c r="BC50" s="18">
        <v>241961</v>
      </c>
      <c r="BD50" s="18"/>
      <c r="BE50" s="18"/>
      <c r="BF50" s="18"/>
      <c r="BG50" s="18">
        <v>9887</v>
      </c>
      <c r="BH50" s="18">
        <v>24650.5</v>
      </c>
      <c r="BI50" s="18"/>
      <c r="BJ50" s="18">
        <v>354367</v>
      </c>
      <c r="BK50" s="18"/>
      <c r="BL50" s="18"/>
      <c r="BM50" s="18"/>
      <c r="BN50" s="18"/>
      <c r="BO50" s="18"/>
      <c r="BP50" s="18"/>
      <c r="BQ50" s="18">
        <v>352539</v>
      </c>
      <c r="BR50" s="18"/>
      <c r="BS50" s="18"/>
      <c r="BT50" s="18"/>
      <c r="BU50" s="18"/>
      <c r="BV50" s="18"/>
      <c r="BW50" s="18"/>
      <c r="BX50" s="18"/>
      <c r="BY50" s="18"/>
      <c r="BZ50" s="18">
        <v>87864</v>
      </c>
      <c r="CA50" s="18">
        <v>60860.789999999994</v>
      </c>
      <c r="CB50" s="18"/>
      <c r="CC50" s="18"/>
      <c r="CD50" s="18">
        <v>763757.5</v>
      </c>
      <c r="CE50" s="178">
        <v>45730</v>
      </c>
      <c r="CF50" s="18"/>
      <c r="CG50" s="18"/>
      <c r="CH50" s="18"/>
      <c r="CI50" s="18"/>
      <c r="CJ50" s="18"/>
      <c r="CK50" s="18"/>
      <c r="CL50" s="18"/>
      <c r="CM50" s="18"/>
      <c r="CN50" s="18">
        <v>35555</v>
      </c>
      <c r="CO50" s="18">
        <v>72112</v>
      </c>
      <c r="CP50" s="18">
        <v>678406</v>
      </c>
      <c r="CQ50" s="18"/>
      <c r="CR50" s="18"/>
      <c r="CS50" s="18">
        <v>338702</v>
      </c>
      <c r="CT50" s="18">
        <v>1075649</v>
      </c>
      <c r="CU50" s="18"/>
      <c r="CV50" s="18">
        <v>70106</v>
      </c>
      <c r="CW50" s="18"/>
      <c r="CX50" s="18">
        <v>373142</v>
      </c>
      <c r="CY50" s="18"/>
      <c r="CZ50" s="18">
        <v>947481</v>
      </c>
      <c r="DA50" s="18"/>
      <c r="DB50" s="18"/>
      <c r="DC50" s="18"/>
      <c r="DD50" s="18"/>
      <c r="DE50" s="18"/>
      <c r="DF50" s="18"/>
      <c r="DG50" s="18"/>
      <c r="DH50" s="18"/>
      <c r="DI50" s="18">
        <v>276854.5</v>
      </c>
      <c r="DJ50" s="18"/>
      <c r="DK50" s="18"/>
      <c r="DL50" s="18"/>
      <c r="DM50" s="18"/>
      <c r="DN50" s="18">
        <v>134876</v>
      </c>
      <c r="DO50" s="18"/>
      <c r="DP50" s="18">
        <v>745837</v>
      </c>
      <c r="DQ50" s="18"/>
      <c r="DR50" s="18"/>
      <c r="DS50" s="18"/>
      <c r="DT50" s="18"/>
      <c r="DU50" s="18">
        <v>356513</v>
      </c>
      <c r="DV50" s="18">
        <v>124306</v>
      </c>
      <c r="DW50" s="18">
        <v>16673</v>
      </c>
      <c r="DX50" s="18">
        <v>202227</v>
      </c>
      <c r="DY50" s="18">
        <v>644770</v>
      </c>
      <c r="DZ50" s="18">
        <v>2994</v>
      </c>
      <c r="EA50" s="18">
        <v>381712</v>
      </c>
      <c r="EB50" s="18">
        <v>59769.5</v>
      </c>
      <c r="EC50" s="18"/>
      <c r="ED50" s="18"/>
      <c r="EE50" s="18"/>
      <c r="EF50" s="18"/>
      <c r="EG50" s="80">
        <f>SUM(D50:EF50)</f>
        <v>15155316.789999999</v>
      </c>
      <c r="EH50" s="73"/>
      <c r="EI50" s="150"/>
      <c r="EJ50" s="53"/>
      <c r="EK50" s="53"/>
      <c r="EL50" s="53"/>
      <c r="EM50" s="53"/>
      <c r="EN50" s="53"/>
      <c r="EO50" s="53"/>
      <c r="EP50" s="53"/>
      <c r="EQ50" s="53"/>
      <c r="ER50" s="53"/>
      <c r="ES50" s="53"/>
      <c r="ET50" s="53"/>
      <c r="EU50" s="53"/>
      <c r="EV50" s="53"/>
      <c r="EW50" s="53"/>
      <c r="EX50" s="53"/>
      <c r="EY50" s="53"/>
      <c r="EZ50" s="53"/>
      <c r="FA50" s="53"/>
      <c r="FB50" s="53"/>
      <c r="FC50" s="53"/>
      <c r="FD50" s="53"/>
      <c r="FE50" s="53"/>
      <c r="FF50" s="74"/>
    </row>
    <row r="51" spans="1:162" s="25" customFormat="1">
      <c r="A51" s="130"/>
      <c r="B51" s="128" t="s">
        <v>4</v>
      </c>
      <c r="C51" s="15"/>
      <c r="D51" s="24"/>
      <c r="E51" s="24"/>
      <c r="F51" s="24"/>
      <c r="G51" s="24">
        <v>52734</v>
      </c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>
        <v>140327</v>
      </c>
      <c r="U51" s="24">
        <v>140327</v>
      </c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>
        <v>35478</v>
      </c>
      <c r="AN51" s="24"/>
      <c r="AO51" s="24"/>
      <c r="AP51" s="24"/>
      <c r="AQ51" s="24"/>
      <c r="AR51" s="24"/>
      <c r="AS51" s="24"/>
      <c r="AT51" s="24"/>
      <c r="AU51" s="24"/>
      <c r="AV51" s="24"/>
      <c r="AW51" s="24"/>
      <c r="AX51" s="24"/>
      <c r="AY51" s="24"/>
      <c r="AZ51" s="24"/>
      <c r="BA51" s="24">
        <v>10116</v>
      </c>
      <c r="BB51" s="24"/>
      <c r="BC51" s="24"/>
      <c r="BD51" s="24"/>
      <c r="BE51" s="24"/>
      <c r="BF51" s="24"/>
      <c r="BG51" s="24"/>
      <c r="BH51" s="24"/>
      <c r="BI51" s="24"/>
      <c r="BJ51" s="24"/>
      <c r="BK51" s="24"/>
      <c r="BL51" s="24"/>
      <c r="BM51" s="24"/>
      <c r="BN51" s="24"/>
      <c r="BO51" s="24"/>
      <c r="BP51" s="24"/>
      <c r="BQ51" s="24"/>
      <c r="BR51" s="24"/>
      <c r="BS51" s="24"/>
      <c r="BT51" s="24"/>
      <c r="BU51" s="24"/>
      <c r="BV51" s="24">
        <v>14167</v>
      </c>
      <c r="BW51" s="24"/>
      <c r="BX51" s="24"/>
      <c r="BY51" s="24"/>
      <c r="BZ51" s="24"/>
      <c r="CA51" s="24"/>
      <c r="CB51" s="24"/>
      <c r="CC51" s="24"/>
      <c r="CD51" s="24"/>
      <c r="CE51" s="24">
        <v>13751</v>
      </c>
      <c r="CF51" s="24"/>
      <c r="CG51" s="24"/>
      <c r="CH51" s="24"/>
      <c r="CI51" s="24"/>
      <c r="CJ51" s="24"/>
      <c r="CK51" s="24"/>
      <c r="CL51" s="24"/>
      <c r="CM51" s="24">
        <v>110410</v>
      </c>
      <c r="CN51" s="24"/>
      <c r="CO51" s="24"/>
      <c r="CP51" s="24"/>
      <c r="CQ51" s="24"/>
      <c r="CR51" s="24"/>
      <c r="CS51" s="24">
        <v>848</v>
      </c>
      <c r="CT51" s="24"/>
      <c r="CU51" s="24"/>
      <c r="CV51" s="24"/>
      <c r="CW51" s="24"/>
      <c r="CX51" s="24"/>
      <c r="CY51" s="18">
        <v>248928</v>
      </c>
      <c r="CZ51" s="24"/>
      <c r="DA51" s="24"/>
      <c r="DB51" s="24"/>
      <c r="DC51" s="24"/>
      <c r="DD51" s="24"/>
      <c r="DE51" s="24"/>
      <c r="DF51" s="24"/>
      <c r="DG51" s="24"/>
      <c r="DH51" s="24"/>
      <c r="DI51" s="24"/>
      <c r="DJ51" s="24"/>
      <c r="DK51" s="24"/>
      <c r="DL51" s="24"/>
      <c r="DM51" s="24"/>
      <c r="DN51" s="24"/>
      <c r="DO51" s="24"/>
      <c r="DP51" s="24"/>
      <c r="DQ51" s="24"/>
      <c r="DR51" s="24">
        <v>920752</v>
      </c>
      <c r="DS51" s="24"/>
      <c r="DT51" s="24"/>
      <c r="DU51" s="24"/>
      <c r="DV51" s="24"/>
      <c r="DW51" s="24"/>
      <c r="DX51" s="24"/>
      <c r="DY51" s="24"/>
      <c r="DZ51" s="24"/>
      <c r="EA51" s="24"/>
      <c r="EB51" s="24"/>
      <c r="EC51" s="24"/>
      <c r="ED51" s="24"/>
      <c r="EE51" s="24">
        <v>122493</v>
      </c>
      <c r="EF51" s="24"/>
      <c r="EG51" s="80">
        <f>SUM(D51:EF51)</f>
        <v>1810331</v>
      </c>
      <c r="EH51" s="73"/>
      <c r="EI51" s="150"/>
      <c r="EJ51" s="53"/>
      <c r="EK51" s="53"/>
      <c r="EL51" s="53"/>
      <c r="EM51" s="53"/>
      <c r="EN51" s="53"/>
      <c r="EO51" s="53"/>
      <c r="EP51" s="53"/>
      <c r="EQ51" s="53"/>
      <c r="ER51" s="53"/>
      <c r="ES51" s="53"/>
      <c r="ET51" s="53"/>
      <c r="EU51" s="53"/>
      <c r="EV51" s="53"/>
      <c r="EW51" s="53"/>
      <c r="EX51" s="53"/>
      <c r="EY51" s="53"/>
      <c r="EZ51" s="53"/>
      <c r="FA51" s="53"/>
      <c r="FB51" s="53"/>
      <c r="FC51" s="53"/>
      <c r="FD51" s="53"/>
      <c r="FE51" s="53"/>
      <c r="FF51" s="74"/>
    </row>
    <row r="52" spans="1:162" s="25" customFormat="1">
      <c r="A52" s="130"/>
      <c r="B52" s="129" t="s">
        <v>5</v>
      </c>
      <c r="C52" s="15"/>
      <c r="D52" s="36"/>
      <c r="E52" s="36"/>
      <c r="F52" s="36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>
        <v>183055</v>
      </c>
      <c r="R52" s="36"/>
      <c r="S52" s="36"/>
      <c r="T52" s="36"/>
      <c r="U52" s="36"/>
      <c r="V52" s="36"/>
      <c r="W52" s="36"/>
      <c r="X52" s="36">
        <v>17220</v>
      </c>
      <c r="Y52" s="36"/>
      <c r="Z52" s="36"/>
      <c r="AA52" s="36"/>
      <c r="AB52" s="36"/>
      <c r="AC52" s="36"/>
      <c r="AD52" s="36"/>
      <c r="AE52" s="36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36"/>
      <c r="AQ52" s="36"/>
      <c r="AR52" s="36"/>
      <c r="AS52" s="36"/>
      <c r="AT52" s="36"/>
      <c r="AU52" s="36"/>
      <c r="AV52" s="36"/>
      <c r="AW52" s="36"/>
      <c r="AX52" s="36"/>
      <c r="AY52" s="36"/>
      <c r="AZ52" s="36"/>
      <c r="BA52" s="36"/>
      <c r="BB52" s="36"/>
      <c r="BC52" s="36"/>
      <c r="BD52" s="36"/>
      <c r="BE52" s="36"/>
      <c r="BF52" s="36">
        <v>29636</v>
      </c>
      <c r="BG52" s="36"/>
      <c r="BH52" s="36"/>
      <c r="BI52" s="36"/>
      <c r="BJ52" s="36">
        <v>464912</v>
      </c>
      <c r="BK52" s="36"/>
      <c r="BL52" s="36"/>
      <c r="BM52" s="36">
        <v>757299</v>
      </c>
      <c r="BN52" s="36"/>
      <c r="BO52" s="36"/>
      <c r="BP52" s="36"/>
      <c r="BQ52" s="36"/>
      <c r="BR52" s="36"/>
      <c r="BS52" s="36"/>
      <c r="BT52" s="36"/>
      <c r="BU52" s="36"/>
      <c r="BV52" s="36"/>
      <c r="BW52" s="36"/>
      <c r="BX52" s="36">
        <v>641810</v>
      </c>
      <c r="BY52" s="36"/>
      <c r="BZ52" s="36">
        <v>137556.5</v>
      </c>
      <c r="CA52" s="36">
        <v>967903.3</v>
      </c>
      <c r="CB52" s="36"/>
      <c r="CC52" s="36"/>
      <c r="CD52" s="36"/>
      <c r="CE52" s="36"/>
      <c r="CF52" s="36"/>
      <c r="CG52" s="36"/>
      <c r="CH52" s="36"/>
      <c r="CI52" s="36"/>
      <c r="CJ52" s="36"/>
      <c r="CK52" s="36"/>
      <c r="CL52" s="36"/>
      <c r="CM52" s="36"/>
      <c r="CN52" s="36"/>
      <c r="CO52" s="36"/>
      <c r="CP52" s="36"/>
      <c r="CQ52" s="36"/>
      <c r="CR52" s="36"/>
      <c r="CS52" s="36"/>
      <c r="CT52" s="36"/>
      <c r="CU52" s="36"/>
      <c r="CV52" s="36"/>
      <c r="CW52" s="36">
        <v>2621559</v>
      </c>
      <c r="CX52" s="36"/>
      <c r="CY52" s="36"/>
      <c r="CZ52" s="36"/>
      <c r="DA52" s="36">
        <v>396096</v>
      </c>
      <c r="DB52" s="36"/>
      <c r="DC52" s="36"/>
      <c r="DD52" s="36"/>
      <c r="DE52" s="36"/>
      <c r="DF52" s="36">
        <v>361252</v>
      </c>
      <c r="DG52" s="36"/>
      <c r="DH52" s="36">
        <v>330757.5</v>
      </c>
      <c r="DI52" s="36"/>
      <c r="DJ52" s="36"/>
      <c r="DK52" s="36"/>
      <c r="DL52" s="36"/>
      <c r="DM52" s="36"/>
      <c r="DN52" s="36"/>
      <c r="DO52" s="36"/>
      <c r="DP52" s="36"/>
      <c r="DQ52" s="36"/>
      <c r="DR52" s="36"/>
      <c r="DS52" s="36"/>
      <c r="DT52" s="36"/>
      <c r="DU52" s="36"/>
      <c r="DV52" s="36"/>
      <c r="DW52" s="36"/>
      <c r="DX52" s="36">
        <v>763412</v>
      </c>
      <c r="DY52" s="36">
        <v>164632</v>
      </c>
      <c r="DZ52" s="36"/>
      <c r="EA52" s="36"/>
      <c r="EB52" s="36"/>
      <c r="EC52" s="36">
        <v>81322</v>
      </c>
      <c r="ED52" s="36"/>
      <c r="EE52" s="36"/>
      <c r="EF52" s="36"/>
      <c r="EG52" s="80">
        <f>SUM(D52:EF52)</f>
        <v>7918422.2999999998</v>
      </c>
      <c r="EH52" s="73"/>
      <c r="EI52" s="150"/>
      <c r="EJ52" s="53"/>
      <c r="EK52" s="53"/>
      <c r="EL52" s="53"/>
      <c r="EM52" s="53"/>
      <c r="EN52" s="53"/>
      <c r="EO52" s="53"/>
      <c r="EP52" s="53"/>
      <c r="EQ52" s="53"/>
      <c r="ER52" s="53"/>
      <c r="ES52" s="53"/>
      <c r="ET52" s="53"/>
      <c r="EU52" s="53"/>
      <c r="EV52" s="53"/>
      <c r="EW52" s="53"/>
      <c r="EX52" s="53"/>
      <c r="EY52" s="53"/>
      <c r="EZ52" s="53"/>
      <c r="FA52" s="53"/>
      <c r="FB52" s="53"/>
      <c r="FC52" s="53"/>
      <c r="FD52" s="53"/>
      <c r="FE52" s="53"/>
      <c r="FF52" s="74"/>
    </row>
    <row r="53" spans="1:162" s="70" customFormat="1">
      <c r="B53" s="62"/>
      <c r="C53" s="53"/>
      <c r="D53" s="71"/>
      <c r="E53" s="71"/>
      <c r="F53" s="71"/>
      <c r="G53" s="71"/>
      <c r="H53" s="71"/>
      <c r="I53" s="71"/>
      <c r="J53" s="71"/>
      <c r="K53" s="71"/>
      <c r="L53" s="71"/>
      <c r="M53" s="71"/>
      <c r="N53" s="71"/>
      <c r="O53" s="71"/>
      <c r="P53" s="71"/>
      <c r="Q53" s="71"/>
      <c r="R53" s="71"/>
      <c r="S53" s="71"/>
      <c r="T53" s="71"/>
      <c r="U53" s="71"/>
      <c r="V53" s="71"/>
      <c r="W53" s="71"/>
      <c r="X53" s="71"/>
      <c r="Y53" s="71"/>
      <c r="Z53" s="71"/>
      <c r="AA53" s="71"/>
      <c r="AB53" s="71"/>
      <c r="AC53" s="71"/>
      <c r="AD53" s="71"/>
      <c r="AE53" s="71"/>
      <c r="AF53" s="71"/>
      <c r="AG53" s="71"/>
      <c r="AH53" s="71"/>
      <c r="AI53" s="71"/>
      <c r="AJ53" s="71"/>
      <c r="AK53" s="71"/>
      <c r="AL53" s="71"/>
      <c r="AM53" s="71"/>
      <c r="AN53" s="71"/>
      <c r="AO53" s="71"/>
      <c r="AP53" s="71"/>
      <c r="AQ53" s="71"/>
      <c r="AR53" s="71"/>
      <c r="AS53" s="71"/>
      <c r="AT53" s="71"/>
      <c r="AU53" s="71"/>
      <c r="AV53" s="71"/>
      <c r="AW53" s="71"/>
      <c r="AX53" s="71"/>
      <c r="AY53" s="71"/>
      <c r="AZ53" s="71"/>
      <c r="BA53" s="71"/>
      <c r="BB53" s="71"/>
      <c r="BC53" s="71"/>
      <c r="BD53" s="71"/>
      <c r="BE53" s="71"/>
      <c r="BF53" s="71"/>
      <c r="BG53" s="71"/>
      <c r="BH53" s="71"/>
      <c r="BI53" s="71"/>
      <c r="BJ53" s="71"/>
      <c r="BK53" s="71"/>
      <c r="BL53" s="71"/>
      <c r="BM53" s="71"/>
      <c r="BN53" s="71"/>
      <c r="BO53" s="71"/>
      <c r="BP53" s="71"/>
      <c r="BQ53" s="71"/>
      <c r="BR53" s="71"/>
      <c r="BS53" s="71"/>
      <c r="BT53" s="71"/>
      <c r="BU53" s="71"/>
      <c r="BV53" s="71"/>
      <c r="BW53" s="71"/>
      <c r="BX53" s="71"/>
      <c r="BY53" s="71"/>
      <c r="BZ53" s="71"/>
      <c r="CA53" s="71"/>
      <c r="CB53" s="71"/>
      <c r="CC53" s="71"/>
      <c r="CD53" s="71"/>
      <c r="CE53" s="71"/>
      <c r="CF53" s="71"/>
      <c r="CG53" s="71"/>
      <c r="CH53" s="71"/>
      <c r="CI53" s="71"/>
      <c r="CJ53" s="71"/>
      <c r="CK53" s="71"/>
      <c r="CL53" s="71"/>
      <c r="CM53" s="71"/>
      <c r="CN53" s="71"/>
      <c r="CO53" s="71"/>
      <c r="CP53" s="71"/>
      <c r="CQ53" s="71"/>
      <c r="CR53" s="71"/>
      <c r="CS53" s="71"/>
      <c r="CT53" s="71"/>
      <c r="CU53" s="71"/>
      <c r="CV53" s="71"/>
      <c r="CW53" s="71"/>
      <c r="CX53" s="71"/>
      <c r="CY53" s="71"/>
      <c r="CZ53" s="71"/>
      <c r="DA53" s="71"/>
      <c r="DB53" s="71"/>
      <c r="DC53" s="71"/>
      <c r="DD53" s="71"/>
      <c r="DE53" s="71"/>
      <c r="DF53" s="71"/>
      <c r="DG53" s="71"/>
      <c r="DH53" s="71"/>
      <c r="DI53" s="71"/>
      <c r="DJ53" s="71"/>
      <c r="DK53" s="71"/>
      <c r="DL53" s="71"/>
      <c r="DM53" s="71"/>
      <c r="DN53" s="71"/>
      <c r="DO53" s="71"/>
      <c r="DP53" s="71"/>
      <c r="DQ53" s="71"/>
      <c r="DR53" s="71"/>
      <c r="DS53" s="71"/>
      <c r="DT53" s="71"/>
      <c r="DU53" s="71"/>
      <c r="DV53" s="71"/>
      <c r="DW53" s="71"/>
      <c r="DX53" s="71"/>
      <c r="DY53" s="71"/>
      <c r="DZ53" s="71"/>
      <c r="EA53" s="71"/>
      <c r="EB53" s="71"/>
      <c r="EC53" s="71"/>
      <c r="ED53" s="71"/>
      <c r="EE53" s="71"/>
      <c r="EF53" s="71"/>
      <c r="EG53" s="81">
        <f>SUM(EG49:EG52)</f>
        <v>93702719.149999991</v>
      </c>
      <c r="EH53" s="73"/>
      <c r="EI53" s="150"/>
      <c r="EJ53" s="53"/>
      <c r="EK53" s="53"/>
      <c r="EL53" s="53"/>
      <c r="EM53" s="53"/>
      <c r="EN53" s="53"/>
      <c r="EO53" s="53"/>
      <c r="EP53" s="53"/>
      <c r="EQ53" s="53"/>
      <c r="ER53" s="53"/>
      <c r="ES53" s="53"/>
      <c r="ET53" s="53"/>
      <c r="EU53" s="53"/>
      <c r="EV53" s="53"/>
      <c r="EW53" s="53"/>
      <c r="EX53" s="53"/>
      <c r="EY53" s="53"/>
      <c r="EZ53" s="53"/>
      <c r="FA53" s="53"/>
      <c r="FB53" s="53"/>
      <c r="FC53" s="53"/>
      <c r="FD53" s="53"/>
      <c r="FE53" s="53"/>
    </row>
    <row r="54" spans="1:162" s="107" customFormat="1">
      <c r="B54" s="118" t="s">
        <v>93</v>
      </c>
      <c r="C54" s="119"/>
      <c r="D54" s="120"/>
      <c r="E54" s="120"/>
      <c r="F54" s="120"/>
      <c r="G54" s="120"/>
      <c r="H54" s="120"/>
      <c r="I54" s="120"/>
      <c r="J54" s="120"/>
      <c r="K54" s="120"/>
      <c r="L54" s="120"/>
      <c r="M54" s="120"/>
      <c r="N54" s="120"/>
      <c r="O54" s="120"/>
      <c r="P54" s="120" t="s">
        <v>97</v>
      </c>
      <c r="Q54" s="120"/>
      <c r="R54" s="120"/>
      <c r="S54" s="120"/>
      <c r="T54" s="120"/>
      <c r="U54" s="120"/>
      <c r="V54" s="120"/>
      <c r="W54" s="120"/>
      <c r="X54" s="120"/>
      <c r="Y54" s="120"/>
      <c r="Z54" s="120"/>
      <c r="AA54" s="120"/>
      <c r="AB54" s="120"/>
      <c r="AC54" s="120"/>
      <c r="AD54" s="120"/>
      <c r="AE54" s="120"/>
      <c r="AF54" s="120"/>
      <c r="AG54" s="120"/>
      <c r="AH54" s="120"/>
      <c r="AI54" s="120"/>
      <c r="AJ54" s="120"/>
      <c r="AK54" s="120"/>
      <c r="AL54" s="120"/>
      <c r="AM54" s="120"/>
      <c r="AN54" s="120"/>
      <c r="AO54" s="120"/>
      <c r="AP54" s="120"/>
      <c r="AQ54" s="120"/>
      <c r="AR54" s="120"/>
      <c r="AS54" s="120"/>
      <c r="AT54" s="120"/>
      <c r="AU54" s="120"/>
      <c r="AV54" s="120"/>
      <c r="AW54" s="120"/>
      <c r="AX54" s="120"/>
      <c r="AY54" s="120"/>
      <c r="AZ54" s="120"/>
      <c r="BA54" s="120" t="s">
        <v>97</v>
      </c>
      <c r="BB54" s="120"/>
      <c r="BC54" s="120"/>
      <c r="BD54" s="120"/>
      <c r="BE54" s="120"/>
      <c r="BF54" s="120"/>
      <c r="BG54" s="120"/>
      <c r="BH54" s="120"/>
      <c r="BI54" s="120"/>
      <c r="BJ54" s="120"/>
      <c r="BK54" s="120"/>
      <c r="BL54" s="120"/>
      <c r="BM54" s="120"/>
      <c r="BN54" s="120"/>
      <c r="BO54" s="120"/>
      <c r="BP54" s="120"/>
      <c r="BQ54" s="120"/>
      <c r="BR54" s="120"/>
      <c r="BS54" s="120"/>
      <c r="BT54" s="120"/>
      <c r="BU54" s="120"/>
      <c r="BV54" s="120"/>
      <c r="BW54" s="120"/>
      <c r="BX54" s="120"/>
      <c r="BY54" s="120"/>
      <c r="BZ54" s="120"/>
      <c r="CA54" s="120"/>
      <c r="CB54" s="120"/>
      <c r="CC54" s="120"/>
      <c r="CD54" s="120"/>
      <c r="CE54" s="120" t="s">
        <v>97</v>
      </c>
      <c r="CF54" s="120"/>
      <c r="CG54" s="120"/>
      <c r="CH54" s="120"/>
      <c r="CI54" s="120"/>
      <c r="CJ54" s="120"/>
      <c r="CK54" s="120"/>
      <c r="CL54" s="120"/>
      <c r="CM54" s="120"/>
      <c r="CN54" s="120"/>
      <c r="CO54" s="120"/>
      <c r="CP54" s="120" t="s">
        <v>124</v>
      </c>
      <c r="CQ54" s="120"/>
      <c r="CR54" s="120"/>
      <c r="CS54" s="120"/>
      <c r="CT54" s="120" t="s">
        <v>124</v>
      </c>
      <c r="CU54" s="120"/>
      <c r="CV54" s="120"/>
      <c r="CW54" s="120"/>
      <c r="CX54" s="120" t="s">
        <v>97</v>
      </c>
      <c r="CY54" s="120"/>
      <c r="CZ54" s="120"/>
      <c r="DA54" s="120"/>
      <c r="DB54" s="120"/>
      <c r="DC54" s="120"/>
      <c r="DD54" s="120"/>
      <c r="DE54" s="120"/>
      <c r="DF54" s="120" t="s">
        <v>97</v>
      </c>
      <c r="DG54" s="120"/>
      <c r="DH54" s="120"/>
      <c r="DI54" s="120"/>
      <c r="DJ54" s="120"/>
      <c r="DK54" s="120"/>
      <c r="DL54" s="120"/>
      <c r="DM54" s="120"/>
      <c r="DN54" s="120" t="s">
        <v>97</v>
      </c>
      <c r="DO54" s="120"/>
      <c r="DP54" s="120"/>
      <c r="DQ54" s="120"/>
      <c r="DR54" s="120"/>
      <c r="DS54" s="120"/>
      <c r="DT54" s="120"/>
      <c r="DU54" s="120"/>
      <c r="DV54" s="120"/>
      <c r="DW54" s="120"/>
      <c r="DX54" s="120"/>
      <c r="DY54" s="120"/>
      <c r="DZ54" s="120" t="s">
        <v>97</v>
      </c>
      <c r="EA54" s="120"/>
      <c r="EB54" s="120"/>
      <c r="EC54" s="120"/>
      <c r="ED54" s="120"/>
      <c r="EE54" s="120"/>
      <c r="EF54" s="120"/>
      <c r="EG54" s="109"/>
      <c r="EH54" s="108"/>
      <c r="EI54" s="151"/>
      <c r="EJ54" s="108"/>
      <c r="EK54" s="108"/>
      <c r="EL54" s="108"/>
      <c r="EM54" s="108"/>
      <c r="EN54" s="108"/>
      <c r="EO54" s="108"/>
      <c r="EP54" s="108"/>
    </row>
    <row r="55" spans="1:162" s="110" customFormat="1" ht="24">
      <c r="B55" s="121" t="s">
        <v>95</v>
      </c>
      <c r="C55" s="122"/>
      <c r="D55" s="122"/>
      <c r="E55" s="122"/>
      <c r="F55" s="122"/>
      <c r="G55" s="122"/>
      <c r="H55" s="122"/>
      <c r="I55" s="122"/>
      <c r="J55" s="122"/>
      <c r="K55" s="122"/>
      <c r="L55" s="122"/>
      <c r="M55" s="122"/>
      <c r="N55" s="122"/>
      <c r="O55" s="122"/>
      <c r="P55" s="122">
        <v>5</v>
      </c>
      <c r="Q55" s="122"/>
      <c r="R55" s="122"/>
      <c r="S55" s="122"/>
      <c r="T55" s="122"/>
      <c r="U55" s="122"/>
      <c r="V55" s="122"/>
      <c r="W55" s="122"/>
      <c r="X55" s="122"/>
      <c r="Y55" s="122"/>
      <c r="Z55" s="122"/>
      <c r="AA55" s="122"/>
      <c r="AB55" s="122"/>
      <c r="AC55" s="122"/>
      <c r="AD55" s="122"/>
      <c r="AE55" s="122"/>
      <c r="AF55" s="122"/>
      <c r="AG55" s="122"/>
      <c r="AH55" s="122"/>
      <c r="AI55" s="122"/>
      <c r="AJ55" s="122"/>
      <c r="AK55" s="122"/>
      <c r="AL55" s="122"/>
      <c r="AM55" s="122"/>
      <c r="AN55" s="122"/>
      <c r="AO55" s="122"/>
      <c r="AP55" s="122"/>
      <c r="AQ55" s="122"/>
      <c r="AR55" s="122"/>
      <c r="AS55" s="122"/>
      <c r="AT55" s="122"/>
      <c r="AU55" s="122"/>
      <c r="AV55" s="122"/>
      <c r="AW55" s="122"/>
      <c r="AX55" s="122"/>
      <c r="AY55" s="122"/>
      <c r="AZ55" s="122"/>
      <c r="BA55" s="122">
        <v>13</v>
      </c>
      <c r="BB55" s="122"/>
      <c r="BC55" s="122"/>
      <c r="BD55" s="122"/>
      <c r="BE55" s="122"/>
      <c r="BF55" s="122"/>
      <c r="BG55" s="122"/>
      <c r="BH55" s="122"/>
      <c r="BI55" s="122"/>
      <c r="BJ55" s="122"/>
      <c r="BK55" s="122"/>
      <c r="BL55" s="122"/>
      <c r="BM55" s="122"/>
      <c r="BN55" s="123"/>
      <c r="BO55" s="122"/>
      <c r="BP55" s="122"/>
      <c r="BQ55" s="122"/>
      <c r="BR55" s="122"/>
      <c r="BS55" s="122"/>
      <c r="BT55" s="122"/>
      <c r="BU55" s="122"/>
      <c r="BV55" s="122"/>
      <c r="BW55" s="122"/>
      <c r="BX55" s="122"/>
      <c r="BY55" s="122"/>
      <c r="BZ55" s="122"/>
      <c r="CA55" s="122"/>
      <c r="CB55" s="122"/>
      <c r="CC55" s="122"/>
      <c r="CD55" s="122"/>
      <c r="CE55" s="122">
        <v>10</v>
      </c>
      <c r="CF55" s="122"/>
      <c r="CG55" s="122"/>
      <c r="CH55" s="122"/>
      <c r="CI55" s="122"/>
      <c r="CJ55" s="122"/>
      <c r="CK55" s="122"/>
      <c r="CL55" s="122"/>
      <c r="CM55" s="122"/>
      <c r="CN55" s="122"/>
      <c r="CO55" s="122"/>
      <c r="CP55" s="122">
        <v>16</v>
      </c>
      <c r="CQ55" s="122"/>
      <c r="CR55" s="122"/>
      <c r="CS55" s="122"/>
      <c r="CT55" s="122">
        <v>10</v>
      </c>
      <c r="CU55" s="122"/>
      <c r="CV55" s="122"/>
      <c r="CW55" s="122"/>
      <c r="CX55" s="122">
        <v>10</v>
      </c>
      <c r="CY55" s="122"/>
      <c r="CZ55" s="122"/>
      <c r="DA55" s="122"/>
      <c r="DB55" s="122"/>
      <c r="DC55" s="122"/>
      <c r="DD55" s="122"/>
      <c r="DE55" s="122"/>
      <c r="DF55" s="122">
        <v>4</v>
      </c>
      <c r="DG55" s="122"/>
      <c r="DH55" s="122"/>
      <c r="DI55" s="122"/>
      <c r="DJ55" s="122"/>
      <c r="DK55" s="122"/>
      <c r="DL55" s="122"/>
      <c r="DM55" s="122"/>
      <c r="DN55" s="122">
        <v>1</v>
      </c>
      <c r="DO55" s="122"/>
      <c r="DP55" s="122"/>
      <c r="DQ55" s="122"/>
      <c r="DR55" s="122"/>
      <c r="DS55" s="122"/>
      <c r="DT55" s="122"/>
      <c r="DU55" s="122"/>
      <c r="DV55" s="122"/>
      <c r="DW55" s="122"/>
      <c r="DX55" s="122"/>
      <c r="DY55" s="122"/>
      <c r="DZ55" s="122">
        <v>13</v>
      </c>
      <c r="EA55" s="122"/>
      <c r="EB55" s="122"/>
      <c r="EC55" s="122"/>
      <c r="ED55" s="122"/>
      <c r="EE55" s="122"/>
      <c r="EF55" s="122"/>
      <c r="EG55" s="111"/>
      <c r="EH55" s="112"/>
      <c r="EI55" s="152"/>
      <c r="EJ55" s="155"/>
      <c r="EK55" s="113"/>
      <c r="EL55" s="113"/>
      <c r="EM55" s="113"/>
      <c r="EN55" s="113"/>
      <c r="EO55" s="113"/>
      <c r="EP55" s="113"/>
    </row>
    <row r="56" spans="1:162" s="114" customFormat="1" ht="24">
      <c r="B56" s="124" t="s">
        <v>96</v>
      </c>
      <c r="C56" s="125"/>
      <c r="D56" s="125"/>
      <c r="E56" s="125"/>
      <c r="F56" s="125"/>
      <c r="G56" s="125"/>
      <c r="H56" s="125"/>
      <c r="I56" s="125"/>
      <c r="J56" s="125"/>
      <c r="K56" s="125"/>
      <c r="L56" s="125"/>
      <c r="M56" s="125"/>
      <c r="N56" s="125"/>
      <c r="O56" s="125"/>
      <c r="P56" s="125" t="s">
        <v>2</v>
      </c>
      <c r="Q56" s="125"/>
      <c r="R56" s="125"/>
      <c r="S56" s="125"/>
      <c r="T56" s="125"/>
      <c r="U56" s="125"/>
      <c r="V56" s="125"/>
      <c r="W56" s="125"/>
      <c r="X56" s="125"/>
      <c r="Y56" s="125"/>
      <c r="Z56" s="125"/>
      <c r="AA56" s="125"/>
      <c r="AB56" s="125"/>
      <c r="AC56" s="125"/>
      <c r="AD56" s="125"/>
      <c r="AE56" s="125"/>
      <c r="AF56" s="125"/>
      <c r="AG56" s="125"/>
      <c r="AH56" s="125"/>
      <c r="AI56" s="125"/>
      <c r="AJ56" s="125"/>
      <c r="AK56" s="125"/>
      <c r="AL56" s="125"/>
      <c r="AM56" s="125"/>
      <c r="AN56" s="125"/>
      <c r="AO56" s="125"/>
      <c r="AP56" s="125"/>
      <c r="AQ56" s="125"/>
      <c r="AR56" s="125"/>
      <c r="AS56" s="125"/>
      <c r="AT56" s="125"/>
      <c r="AU56" s="125"/>
      <c r="AV56" s="125"/>
      <c r="AW56" s="125"/>
      <c r="AX56" s="125"/>
      <c r="AY56" s="125"/>
      <c r="AZ56" s="125"/>
      <c r="BA56" s="125" t="s">
        <v>2</v>
      </c>
      <c r="BB56" s="125"/>
      <c r="BC56" s="125"/>
      <c r="BD56" s="125"/>
      <c r="BE56" s="125"/>
      <c r="BF56" s="125"/>
      <c r="BG56" s="125"/>
      <c r="BH56" s="125"/>
      <c r="BI56" s="125"/>
      <c r="BJ56" s="125"/>
      <c r="BK56" s="125"/>
      <c r="BL56" s="125"/>
      <c r="BM56" s="125"/>
      <c r="BN56" s="125"/>
      <c r="BO56" s="125"/>
      <c r="BP56" s="125"/>
      <c r="BQ56" s="125"/>
      <c r="BR56" s="125"/>
      <c r="BS56" s="125"/>
      <c r="BT56" s="125"/>
      <c r="BU56" s="125"/>
      <c r="BV56" s="125"/>
      <c r="BW56" s="125"/>
      <c r="BX56" s="125"/>
      <c r="BY56" s="125"/>
      <c r="BZ56" s="125"/>
      <c r="CA56" s="125"/>
      <c r="CB56" s="125"/>
      <c r="CC56" s="125"/>
      <c r="CD56" s="125"/>
      <c r="CE56" s="125" t="s">
        <v>3</v>
      </c>
      <c r="CF56" s="125"/>
      <c r="CG56" s="125"/>
      <c r="CH56" s="125"/>
      <c r="CI56" s="125"/>
      <c r="CJ56" s="125"/>
      <c r="CK56" s="125"/>
      <c r="CL56" s="125"/>
      <c r="CM56" s="125"/>
      <c r="CN56" s="125"/>
      <c r="CO56" s="125"/>
      <c r="CP56" s="125" t="s">
        <v>2</v>
      </c>
      <c r="CQ56" s="125"/>
      <c r="CR56" s="125"/>
      <c r="CS56" s="125"/>
      <c r="CT56" s="125" t="s">
        <v>3</v>
      </c>
      <c r="CU56" s="125"/>
      <c r="CV56" s="125"/>
      <c r="CW56" s="125"/>
      <c r="CX56" s="125" t="s">
        <v>3</v>
      </c>
      <c r="CY56" s="125"/>
      <c r="CZ56" s="125"/>
      <c r="DA56" s="125"/>
      <c r="DB56" s="125"/>
      <c r="DC56" s="125"/>
      <c r="DD56" s="125"/>
      <c r="DE56" s="125"/>
      <c r="DF56" s="125" t="s">
        <v>5</v>
      </c>
      <c r="DG56" s="125"/>
      <c r="DH56" s="125"/>
      <c r="DI56" s="125"/>
      <c r="DJ56" s="125"/>
      <c r="DK56" s="125"/>
      <c r="DL56" s="125"/>
      <c r="DM56" s="125"/>
      <c r="DN56" s="125" t="s">
        <v>3</v>
      </c>
      <c r="DO56" s="125"/>
      <c r="DP56" s="125"/>
      <c r="DQ56" s="125"/>
      <c r="DR56" s="125"/>
      <c r="DS56" s="125"/>
      <c r="DT56" s="125"/>
      <c r="DU56" s="125"/>
      <c r="DV56" s="125"/>
      <c r="DW56" s="125"/>
      <c r="DX56" s="125"/>
      <c r="DY56" s="125"/>
      <c r="DZ56" s="125" t="s">
        <v>3</v>
      </c>
      <c r="EA56" s="125"/>
      <c r="EB56" s="125"/>
      <c r="EC56" s="125"/>
      <c r="ED56" s="125"/>
      <c r="EE56" s="125"/>
      <c r="EF56" s="125"/>
      <c r="EG56" s="115"/>
      <c r="EH56" s="108"/>
      <c r="EI56" s="151"/>
      <c r="EJ56" s="155"/>
      <c r="EK56" s="116"/>
      <c r="EL56" s="116"/>
      <c r="EM56" s="116"/>
      <c r="EN56" s="116"/>
      <c r="EO56" s="116"/>
      <c r="EP56" s="116"/>
    </row>
    <row r="57" spans="1:162" s="114" customFormat="1" ht="36">
      <c r="B57" s="124" t="s">
        <v>94</v>
      </c>
      <c r="C57" s="126"/>
      <c r="D57" s="126"/>
      <c r="E57" s="126"/>
      <c r="F57" s="126"/>
      <c r="G57" s="126"/>
      <c r="H57" s="126"/>
      <c r="I57" s="126"/>
      <c r="J57" s="126"/>
      <c r="K57" s="126"/>
      <c r="L57" s="126"/>
      <c r="M57" s="126"/>
      <c r="N57" s="126"/>
      <c r="O57" s="126"/>
      <c r="P57" s="126" t="s">
        <v>122</v>
      </c>
      <c r="Q57" s="126"/>
      <c r="R57" s="126"/>
      <c r="S57" s="126"/>
      <c r="T57" s="126"/>
      <c r="U57" s="126"/>
      <c r="V57" s="126"/>
      <c r="W57" s="126"/>
      <c r="X57" s="126"/>
      <c r="Y57" s="126"/>
      <c r="Z57" s="126"/>
      <c r="AA57" s="126"/>
      <c r="AB57" s="126"/>
      <c r="AC57" s="126"/>
      <c r="AD57" s="126"/>
      <c r="AE57" s="126"/>
      <c r="AF57" s="126"/>
      <c r="AG57" s="126"/>
      <c r="AH57" s="126"/>
      <c r="AI57" s="126"/>
      <c r="AJ57" s="126"/>
      <c r="AK57" s="126"/>
      <c r="AL57" s="126"/>
      <c r="AM57" s="126"/>
      <c r="AN57" s="126"/>
      <c r="AO57" s="126"/>
      <c r="AP57" s="126"/>
      <c r="AQ57" s="126"/>
      <c r="AR57" s="126"/>
      <c r="AS57" s="126"/>
      <c r="AT57" s="126"/>
      <c r="AU57" s="126"/>
      <c r="AV57" s="126"/>
      <c r="AW57" s="126"/>
      <c r="AX57" s="126"/>
      <c r="AY57" s="126"/>
      <c r="AZ57" s="126"/>
      <c r="BA57" s="126" t="s">
        <v>123</v>
      </c>
      <c r="BB57" s="126"/>
      <c r="BC57" s="126"/>
      <c r="BD57" s="126"/>
      <c r="BE57" s="126"/>
      <c r="BF57" s="126"/>
      <c r="BG57" s="126"/>
      <c r="BH57" s="126"/>
      <c r="BI57" s="126"/>
      <c r="BJ57" s="126"/>
      <c r="BK57" s="126"/>
      <c r="BL57" s="126"/>
      <c r="BM57" s="126"/>
      <c r="BN57" s="126"/>
      <c r="BO57" s="126"/>
      <c r="BP57" s="126"/>
      <c r="BQ57" s="126"/>
      <c r="BR57" s="126"/>
      <c r="BS57" s="126"/>
      <c r="BT57" s="126"/>
      <c r="BU57" s="126"/>
      <c r="BV57" s="126"/>
      <c r="BW57" s="126"/>
      <c r="BX57" s="126"/>
      <c r="BY57" s="126"/>
      <c r="BZ57" s="126"/>
      <c r="CA57" s="126"/>
      <c r="CB57" s="126"/>
      <c r="CC57" s="126"/>
      <c r="CD57" s="126"/>
      <c r="CE57" s="126" t="s">
        <v>123</v>
      </c>
      <c r="CF57" s="126"/>
      <c r="CG57" s="126"/>
      <c r="CH57" s="126"/>
      <c r="CI57" s="126"/>
      <c r="CJ57" s="126"/>
      <c r="CK57" s="126"/>
      <c r="CL57" s="126"/>
      <c r="CM57" s="126"/>
      <c r="CN57" s="126"/>
      <c r="CO57" s="126"/>
      <c r="CP57" s="126" t="s">
        <v>122</v>
      </c>
      <c r="CQ57" s="126"/>
      <c r="CR57" s="126"/>
      <c r="CS57" s="126"/>
      <c r="CT57" s="126" t="s">
        <v>122</v>
      </c>
      <c r="CU57" s="126"/>
      <c r="CV57" s="126"/>
      <c r="CW57" s="126"/>
      <c r="CX57" s="126" t="s">
        <v>123</v>
      </c>
      <c r="CY57" s="126"/>
      <c r="CZ57" s="126"/>
      <c r="DA57" s="126"/>
      <c r="DB57" s="126"/>
      <c r="DC57" s="126"/>
      <c r="DD57" s="126"/>
      <c r="DE57" s="126"/>
      <c r="DF57" s="126" t="s">
        <v>122</v>
      </c>
      <c r="DG57" s="126"/>
      <c r="DH57" s="126"/>
      <c r="DI57" s="126"/>
      <c r="DJ57" s="126"/>
      <c r="DK57" s="126"/>
      <c r="DL57" s="126"/>
      <c r="DM57" s="126"/>
      <c r="DN57" s="126" t="s">
        <v>123</v>
      </c>
      <c r="DO57" s="126"/>
      <c r="DP57" s="126"/>
      <c r="DQ57" s="126"/>
      <c r="DR57" s="126"/>
      <c r="DS57" s="126"/>
      <c r="DT57" s="126"/>
      <c r="DU57" s="126"/>
      <c r="DV57" s="126"/>
      <c r="DW57" s="126"/>
      <c r="DX57" s="126"/>
      <c r="DY57" s="126"/>
      <c r="DZ57" s="126" t="s">
        <v>123</v>
      </c>
      <c r="EA57" s="126"/>
      <c r="EB57" s="126"/>
      <c r="EC57" s="126"/>
      <c r="ED57" s="126"/>
      <c r="EE57" s="126"/>
      <c r="EF57" s="126"/>
      <c r="EG57" s="117"/>
      <c r="EH57" s="116"/>
      <c r="EI57" s="153"/>
      <c r="EJ57" s="116"/>
      <c r="EK57" s="116"/>
      <c r="EL57" s="116"/>
      <c r="EM57" s="116"/>
      <c r="EN57" s="116"/>
      <c r="EO57" s="116"/>
      <c r="EP57" s="116"/>
    </row>
    <row r="58" spans="1:162">
      <c r="EG58" s="3"/>
      <c r="EH58" s="79"/>
      <c r="EI58" s="154"/>
      <c r="EJ58" s="79"/>
      <c r="EK58" s="79"/>
      <c r="EL58" s="79"/>
      <c r="EM58" s="79"/>
      <c r="EN58" s="79"/>
      <c r="EO58" s="79"/>
      <c r="EP58" s="79"/>
    </row>
    <row r="60" spans="1:162">
      <c r="EG60" s="2"/>
    </row>
    <row r="61" spans="1:162">
      <c r="EG61" s="2"/>
    </row>
    <row r="62" spans="1:162">
      <c r="EG62" s="3"/>
    </row>
    <row r="65" spans="137:137">
      <c r="EG65" s="2"/>
    </row>
    <row r="66" spans="137:137">
      <c r="EG66" s="2"/>
    </row>
  </sheetData>
  <mergeCells count="6">
    <mergeCell ref="B48:C48"/>
    <mergeCell ref="B4:C4"/>
    <mergeCell ref="A6:A16"/>
    <mergeCell ref="A17:A23"/>
    <mergeCell ref="A26:A36"/>
    <mergeCell ref="A37:A43"/>
  </mergeCells>
  <conditionalFormatting sqref="D46:EF47">
    <cfRule type="cellIs" dxfId="0" priority="5" operator="lessThan">
      <formula>0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E863"/>
  <sheetViews>
    <sheetView zoomScale="125" zoomScaleNormal="125" zoomScalePageLayoutView="125" workbookViewId="0">
      <pane ySplit="4" topLeftCell="A5" activePane="bottomLeft" state="frozen"/>
      <selection activeCell="K141" sqref="K141"/>
      <selection pane="bottomLeft" activeCell="W4" sqref="W4"/>
    </sheetView>
  </sheetViews>
  <sheetFormatPr baseColWidth="10" defaultColWidth="8.83203125" defaultRowHeight="12" x14ac:dyDescent="0"/>
  <cols>
    <col min="2" max="2" width="9" style="66" bestFit="1" customWidth="1"/>
    <col min="3" max="3" width="8.33203125" customWidth="1"/>
    <col min="4" max="4" width="10.33203125" customWidth="1"/>
    <col min="5" max="8" width="8.33203125" customWidth="1"/>
    <col min="9" max="9" width="10.1640625" style="4" customWidth="1"/>
    <col min="10" max="12" width="8.33203125" customWidth="1"/>
    <col min="13" max="13" width="9.33203125" customWidth="1"/>
    <col min="14" max="14" width="9.6640625" style="47" customWidth="1"/>
    <col min="15" max="15" width="9.6640625" style="4" customWidth="1"/>
    <col min="16" max="16" width="10.83203125" style="4" customWidth="1"/>
    <col min="17" max="17" width="8.83203125" style="4" customWidth="1"/>
    <col min="18" max="18" width="10.6640625" style="4" customWidth="1"/>
    <col min="19" max="19" width="10" style="4" customWidth="1"/>
    <col min="20" max="20" width="10.5" style="4" customWidth="1"/>
  </cols>
  <sheetData>
    <row r="1" spans="1:20" ht="39" customHeight="1">
      <c r="A1" s="103" t="s">
        <v>112</v>
      </c>
      <c r="M1" s="176" t="s">
        <v>91</v>
      </c>
      <c r="N1" s="177"/>
      <c r="O1" s="177"/>
      <c r="P1" s="177"/>
      <c r="Q1" s="177"/>
      <c r="R1" s="177"/>
      <c r="S1" s="177"/>
    </row>
    <row r="3" spans="1:20" ht="17">
      <c r="C3" s="171" t="s">
        <v>72</v>
      </c>
      <c r="D3" s="172"/>
      <c r="E3" s="172"/>
      <c r="F3" s="172"/>
      <c r="G3" s="172"/>
      <c r="H3" s="172"/>
      <c r="I3" s="172"/>
      <c r="J3" s="172"/>
      <c r="K3" s="172"/>
      <c r="L3" s="172"/>
      <c r="M3" s="173"/>
      <c r="N3" s="174" t="s">
        <v>73</v>
      </c>
      <c r="O3" s="175"/>
      <c r="P3" s="175"/>
      <c r="Q3" s="175"/>
      <c r="R3" s="175"/>
      <c r="S3" s="175"/>
      <c r="T3" s="175"/>
    </row>
    <row r="4" spans="1:20" s="45" customFormat="1" ht="64" customHeight="1">
      <c r="A4" s="98" t="s">
        <v>32</v>
      </c>
      <c r="B4" s="99" t="s">
        <v>44</v>
      </c>
      <c r="C4" s="100" t="s">
        <v>75</v>
      </c>
      <c r="D4" s="101" t="s">
        <v>76</v>
      </c>
      <c r="E4" s="100" t="s">
        <v>77</v>
      </c>
      <c r="F4" s="100" t="s">
        <v>74</v>
      </c>
      <c r="G4" s="101" t="s">
        <v>78</v>
      </c>
      <c r="H4" s="100" t="s">
        <v>79</v>
      </c>
      <c r="I4" s="100" t="s">
        <v>80</v>
      </c>
      <c r="J4" s="100" t="s">
        <v>81</v>
      </c>
      <c r="K4" s="100" t="s">
        <v>82</v>
      </c>
      <c r="L4" s="100" t="s">
        <v>83</v>
      </c>
      <c r="M4" s="101" t="s">
        <v>90</v>
      </c>
      <c r="N4" s="102" t="s">
        <v>115</v>
      </c>
      <c r="O4" s="102" t="s">
        <v>116</v>
      </c>
      <c r="P4" s="102" t="s">
        <v>117</v>
      </c>
      <c r="Q4" s="102" t="s">
        <v>118</v>
      </c>
      <c r="R4" s="102" t="s">
        <v>119</v>
      </c>
      <c r="S4" s="102" t="s">
        <v>120</v>
      </c>
      <c r="T4" s="102" t="s">
        <v>121</v>
      </c>
    </row>
    <row r="5" spans="1:20" ht="15" customHeight="1">
      <c r="A5">
        <v>1</v>
      </c>
      <c r="B5" s="93">
        <v>1</v>
      </c>
      <c r="C5" s="19"/>
      <c r="D5" s="19">
        <v>1519144</v>
      </c>
      <c r="E5" s="19"/>
      <c r="F5" s="19">
        <v>329108</v>
      </c>
      <c r="G5" s="19"/>
      <c r="H5" s="19"/>
      <c r="I5" s="19">
        <v>25307</v>
      </c>
      <c r="J5" s="19"/>
      <c r="K5" s="19"/>
      <c r="L5" s="19"/>
      <c r="M5" s="19">
        <v>334292.83847199997</v>
      </c>
      <c r="N5" s="68"/>
      <c r="O5" s="68"/>
      <c r="P5" s="68"/>
      <c r="Q5" s="68"/>
      <c r="R5" s="68">
        <v>1922372</v>
      </c>
      <c r="S5" s="68">
        <v>2037592</v>
      </c>
      <c r="T5" s="68">
        <v>4259963</v>
      </c>
    </row>
    <row r="6" spans="1:20" ht="15" customHeight="1">
      <c r="A6">
        <v>2</v>
      </c>
      <c r="B6" s="93">
        <v>1</v>
      </c>
      <c r="C6" s="19">
        <v>0</v>
      </c>
      <c r="D6" s="19">
        <v>0</v>
      </c>
      <c r="E6" s="19"/>
      <c r="F6" s="19">
        <v>0</v>
      </c>
      <c r="G6" s="19"/>
      <c r="H6" s="19"/>
      <c r="I6" s="19">
        <v>4000</v>
      </c>
      <c r="J6" s="19"/>
      <c r="K6" s="19"/>
      <c r="L6" s="19">
        <v>0</v>
      </c>
      <c r="M6" s="19">
        <v>0</v>
      </c>
      <c r="N6" s="68"/>
      <c r="O6" s="68"/>
      <c r="P6" s="68"/>
      <c r="Q6" s="68"/>
      <c r="R6" s="68">
        <v>8579</v>
      </c>
      <c r="S6" s="68"/>
      <c r="T6" s="68">
        <v>8579</v>
      </c>
    </row>
    <row r="7" spans="1:20" ht="15" customHeight="1">
      <c r="A7">
        <v>3</v>
      </c>
      <c r="B7" s="69">
        <v>1</v>
      </c>
      <c r="C7" s="19">
        <v>-1466</v>
      </c>
      <c r="D7" s="19">
        <v>318726</v>
      </c>
      <c r="E7" s="19"/>
      <c r="F7" s="19">
        <v>21329</v>
      </c>
      <c r="G7" s="19"/>
      <c r="H7" s="19">
        <v>10468</v>
      </c>
      <c r="I7" s="19">
        <v>2347</v>
      </c>
      <c r="J7" s="19"/>
      <c r="K7" s="19"/>
      <c r="L7" s="19">
        <v>1913</v>
      </c>
      <c r="M7" s="19">
        <v>32885</v>
      </c>
      <c r="N7" s="68"/>
      <c r="O7" s="68"/>
      <c r="P7" s="68"/>
      <c r="Q7" s="68"/>
      <c r="R7" s="68">
        <v>311192</v>
      </c>
      <c r="S7" s="68">
        <v>45035</v>
      </c>
      <c r="T7" s="68">
        <v>356227</v>
      </c>
    </row>
    <row r="8" spans="1:20" ht="12" customHeight="1">
      <c r="A8">
        <v>4</v>
      </c>
      <c r="B8" s="69">
        <v>1</v>
      </c>
      <c r="C8" s="19">
        <v>163</v>
      </c>
      <c r="D8" s="19">
        <v>116227</v>
      </c>
      <c r="E8" s="19"/>
      <c r="F8" s="19">
        <v>4435.6000000000004</v>
      </c>
      <c r="G8" s="19"/>
      <c r="H8" s="19"/>
      <c r="I8" s="19">
        <v>0</v>
      </c>
      <c r="J8" s="19"/>
      <c r="K8" s="19"/>
      <c r="L8" s="19"/>
      <c r="M8" s="19">
        <v>4831.1204809999999</v>
      </c>
      <c r="N8" s="68"/>
      <c r="O8" s="68"/>
      <c r="P8" s="68"/>
      <c r="Q8" s="68"/>
      <c r="R8" s="68">
        <v>23948</v>
      </c>
      <c r="S8" s="68">
        <v>7552</v>
      </c>
      <c r="T8" s="68">
        <v>31500</v>
      </c>
    </row>
    <row r="9" spans="1:20">
      <c r="A9">
        <v>5</v>
      </c>
      <c r="B9" s="69">
        <v>1</v>
      </c>
      <c r="C9" s="19">
        <v>-72</v>
      </c>
      <c r="D9" s="19">
        <v>-25328</v>
      </c>
      <c r="E9" s="19">
        <v>2909</v>
      </c>
      <c r="F9" s="19">
        <v>-1273</v>
      </c>
      <c r="G9" s="19"/>
      <c r="H9" s="19"/>
      <c r="I9" s="19">
        <v>-5</v>
      </c>
      <c r="J9" s="19"/>
      <c r="K9" s="19"/>
      <c r="L9" s="19"/>
      <c r="M9" s="19">
        <v>1549.5555360000001</v>
      </c>
      <c r="N9" s="68"/>
      <c r="O9" s="68"/>
      <c r="P9" s="68"/>
      <c r="Q9" s="68"/>
      <c r="R9" s="68">
        <v>26422.7</v>
      </c>
      <c r="S9" s="68"/>
      <c r="T9" s="68">
        <v>26422.7</v>
      </c>
    </row>
    <row r="10" spans="1:20">
      <c r="A10">
        <v>6</v>
      </c>
      <c r="B10" s="93">
        <v>1</v>
      </c>
      <c r="C10" s="19"/>
      <c r="D10" s="19">
        <v>-368076</v>
      </c>
      <c r="E10" s="19"/>
      <c r="F10" s="19">
        <v>6300.9</v>
      </c>
      <c r="G10" s="19"/>
      <c r="H10" s="19"/>
      <c r="I10" s="19"/>
      <c r="J10" s="19"/>
      <c r="K10" s="19"/>
      <c r="L10" s="19"/>
      <c r="M10" s="19">
        <v>5044</v>
      </c>
      <c r="N10" s="68"/>
      <c r="O10" s="68"/>
      <c r="P10" s="68"/>
      <c r="Q10" s="68"/>
      <c r="R10" s="68">
        <v>-2448</v>
      </c>
      <c r="S10" s="68">
        <v>407781</v>
      </c>
      <c r="T10" s="68">
        <v>405333</v>
      </c>
    </row>
    <row r="11" spans="1:20">
      <c r="A11">
        <v>7</v>
      </c>
      <c r="B11" s="93">
        <v>1</v>
      </c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>
        <v>-812</v>
      </c>
      <c r="N11" s="68"/>
      <c r="O11" s="68"/>
      <c r="P11" s="68"/>
      <c r="Q11" s="68"/>
      <c r="R11" s="68">
        <v>67814</v>
      </c>
      <c r="S11" s="68"/>
      <c r="T11" s="68">
        <v>67814</v>
      </c>
    </row>
    <row r="12" spans="1:20">
      <c r="A12">
        <v>8</v>
      </c>
      <c r="B12" s="93">
        <v>1</v>
      </c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>
        <v>1273</v>
      </c>
      <c r="N12" s="68"/>
      <c r="O12" s="68"/>
      <c r="P12" s="68"/>
      <c r="Q12" s="68"/>
      <c r="R12" s="68">
        <v>10668</v>
      </c>
      <c r="S12" s="68"/>
      <c r="T12" s="68">
        <v>10668</v>
      </c>
    </row>
    <row r="13" spans="1:20">
      <c r="A13">
        <v>9</v>
      </c>
      <c r="B13" s="93">
        <v>1</v>
      </c>
      <c r="C13" s="19"/>
      <c r="D13" s="19"/>
      <c r="E13" s="19"/>
      <c r="F13" s="19">
        <v>74994</v>
      </c>
      <c r="G13" s="19"/>
      <c r="H13" s="19"/>
      <c r="I13" s="19"/>
      <c r="J13" s="19"/>
      <c r="K13" s="19"/>
      <c r="L13" s="19">
        <v>-55797</v>
      </c>
      <c r="M13" s="19">
        <v>19197</v>
      </c>
      <c r="N13" s="68"/>
      <c r="O13" s="68">
        <v>701380</v>
      </c>
      <c r="P13" s="68"/>
      <c r="Q13" s="68"/>
      <c r="R13" s="68">
        <v>608872</v>
      </c>
      <c r="S13" s="68"/>
      <c r="T13" s="68">
        <v>608872</v>
      </c>
    </row>
    <row r="14" spans="1:20">
      <c r="A14">
        <v>10</v>
      </c>
      <c r="B14" s="93">
        <v>1</v>
      </c>
      <c r="C14" s="19"/>
      <c r="D14" s="19">
        <v>19429</v>
      </c>
      <c r="E14" s="19"/>
      <c r="F14" s="19">
        <v>3135.2</v>
      </c>
      <c r="G14" s="19"/>
      <c r="H14" s="19"/>
      <c r="I14" s="19"/>
      <c r="J14" s="19"/>
      <c r="K14" s="19"/>
      <c r="L14" s="19"/>
      <c r="M14" s="19">
        <v>3201</v>
      </c>
      <c r="N14" s="68"/>
      <c r="O14" s="68"/>
      <c r="P14" s="68"/>
      <c r="Q14" s="68"/>
      <c r="R14" s="68">
        <v>30048</v>
      </c>
      <c r="S14" s="68"/>
      <c r="T14" s="68">
        <v>30048</v>
      </c>
    </row>
    <row r="15" spans="1:20" ht="12" customHeight="1">
      <c r="A15">
        <v>11</v>
      </c>
      <c r="B15" s="93">
        <v>1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68"/>
      <c r="O15" s="68"/>
      <c r="P15" s="68"/>
      <c r="Q15" s="68"/>
      <c r="R15" s="68"/>
      <c r="S15" s="68"/>
      <c r="T15" s="68">
        <v>0</v>
      </c>
    </row>
    <row r="16" spans="1:20" ht="15" customHeight="1">
      <c r="A16">
        <v>12</v>
      </c>
      <c r="B16" s="93">
        <v>1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68"/>
      <c r="O16" s="68"/>
      <c r="P16" s="68"/>
      <c r="Q16" s="68"/>
      <c r="R16" s="68">
        <v>0</v>
      </c>
      <c r="S16" s="68"/>
      <c r="T16" s="68">
        <v>0</v>
      </c>
    </row>
    <row r="17" spans="1:20" ht="12" customHeight="1">
      <c r="A17">
        <v>13</v>
      </c>
      <c r="B17" s="93">
        <v>1</v>
      </c>
      <c r="C17" s="19">
        <v>0</v>
      </c>
      <c r="D17" s="19">
        <v>0</v>
      </c>
      <c r="E17" s="19"/>
      <c r="F17" s="19">
        <v>3523</v>
      </c>
      <c r="G17" s="19"/>
      <c r="H17" s="19"/>
      <c r="I17" s="19"/>
      <c r="J17" s="19"/>
      <c r="K17" s="19"/>
      <c r="L17" s="19"/>
      <c r="M17" s="19">
        <v>352</v>
      </c>
      <c r="N17" s="68"/>
      <c r="O17" s="68"/>
      <c r="P17" s="68"/>
      <c r="Q17" s="68"/>
      <c r="R17" s="68">
        <v>3013</v>
      </c>
      <c r="S17" s="68"/>
      <c r="T17" s="68">
        <v>3013</v>
      </c>
    </row>
    <row r="18" spans="1:20" ht="12" customHeight="1">
      <c r="A18">
        <v>14</v>
      </c>
      <c r="B18" s="93">
        <v>1</v>
      </c>
      <c r="C18" s="19">
        <v>0</v>
      </c>
      <c r="D18" s="19">
        <v>0</v>
      </c>
      <c r="E18" s="19"/>
      <c r="F18" s="19">
        <v>11131</v>
      </c>
      <c r="G18" s="19"/>
      <c r="H18" s="19"/>
      <c r="I18" s="19"/>
      <c r="J18" s="19"/>
      <c r="K18" s="19"/>
      <c r="L18" s="19"/>
      <c r="M18" s="19">
        <v>1113</v>
      </c>
      <c r="N18" s="68"/>
      <c r="O18" s="68"/>
      <c r="P18" s="68"/>
      <c r="Q18" s="68"/>
      <c r="R18" s="68">
        <v>4674</v>
      </c>
      <c r="S18" s="68"/>
      <c r="T18" s="68">
        <v>4674</v>
      </c>
    </row>
    <row r="19" spans="1:20" ht="12" customHeight="1">
      <c r="A19">
        <v>15</v>
      </c>
      <c r="B19" s="93">
        <v>1</v>
      </c>
      <c r="C19" s="19">
        <v>-138</v>
      </c>
      <c r="D19" s="19">
        <v>-91700</v>
      </c>
      <c r="E19" s="19"/>
      <c r="F19" s="19">
        <v>-1101.5</v>
      </c>
      <c r="G19" s="19"/>
      <c r="H19" s="19"/>
      <c r="I19" s="19"/>
      <c r="J19" s="19"/>
      <c r="K19" s="19"/>
      <c r="L19" s="19"/>
      <c r="M19" s="19">
        <v>-1414</v>
      </c>
      <c r="N19" s="68"/>
      <c r="O19" s="68"/>
      <c r="P19" s="68"/>
      <c r="Q19" s="68"/>
      <c r="R19" s="68">
        <v>160871</v>
      </c>
      <c r="S19" s="68">
        <v>67405</v>
      </c>
      <c r="T19" s="68">
        <v>228276</v>
      </c>
    </row>
    <row r="20" spans="1:20" ht="12" customHeight="1">
      <c r="A20">
        <v>16</v>
      </c>
      <c r="B20" s="69">
        <v>1</v>
      </c>
      <c r="C20" s="19">
        <v>-26</v>
      </c>
      <c r="D20" s="19">
        <v>-445407</v>
      </c>
      <c r="E20" s="19"/>
      <c r="F20" s="19">
        <v>5335.5</v>
      </c>
      <c r="G20" s="19"/>
      <c r="H20" s="19"/>
      <c r="I20" s="19"/>
      <c r="J20" s="19"/>
      <c r="K20" s="19"/>
      <c r="L20" s="19"/>
      <c r="M20" s="19">
        <v>3815</v>
      </c>
      <c r="N20" s="68"/>
      <c r="O20" s="68"/>
      <c r="P20" s="68"/>
      <c r="Q20" s="68"/>
      <c r="R20" s="68">
        <v>1403</v>
      </c>
      <c r="S20" s="68">
        <v>202215</v>
      </c>
      <c r="T20" s="68">
        <v>203618</v>
      </c>
    </row>
    <row r="21" spans="1:20" s="43" customFormat="1" ht="12" customHeight="1">
      <c r="A21">
        <v>17</v>
      </c>
      <c r="B21" s="69">
        <v>1</v>
      </c>
      <c r="C21" s="19"/>
      <c r="D21" s="19">
        <v>3171589</v>
      </c>
      <c r="E21" s="19"/>
      <c r="F21" s="19">
        <v>-14640.8</v>
      </c>
      <c r="G21" s="19"/>
      <c r="H21" s="19"/>
      <c r="I21" s="19"/>
      <c r="J21" s="19"/>
      <c r="K21" s="19"/>
      <c r="L21" s="19"/>
      <c r="M21" s="19">
        <v>-3818.8943095399991</v>
      </c>
      <c r="N21" s="68"/>
      <c r="O21" s="68"/>
      <c r="P21" s="68"/>
      <c r="Q21" s="68"/>
      <c r="R21" s="68">
        <v>103995</v>
      </c>
      <c r="S21" s="68"/>
      <c r="T21" s="68">
        <v>103995</v>
      </c>
    </row>
    <row r="22" spans="1:20" s="43" customFormat="1" ht="12" customHeight="1">
      <c r="A22">
        <v>18</v>
      </c>
      <c r="B22" s="93">
        <v>1</v>
      </c>
      <c r="C22" s="19"/>
      <c r="D22" s="19"/>
      <c r="E22" s="19"/>
      <c r="F22" s="19">
        <v>4104.7</v>
      </c>
      <c r="G22" s="19"/>
      <c r="H22" s="19">
        <v>9504</v>
      </c>
      <c r="I22" s="19"/>
      <c r="J22" s="19"/>
      <c r="K22" s="19"/>
      <c r="L22" s="19"/>
      <c r="M22" s="19">
        <v>5530.2999999999993</v>
      </c>
      <c r="N22" s="68"/>
      <c r="O22" s="68"/>
      <c r="P22" s="68"/>
      <c r="Q22" s="68"/>
      <c r="R22" s="68">
        <v>25558</v>
      </c>
      <c r="S22" s="68"/>
      <c r="T22" s="68">
        <v>25558</v>
      </c>
    </row>
    <row r="23" spans="1:20" s="43" customFormat="1" ht="12" customHeight="1">
      <c r="A23">
        <v>19</v>
      </c>
      <c r="B23" s="69">
        <v>1</v>
      </c>
      <c r="C23" s="19"/>
      <c r="D23" s="19"/>
      <c r="E23" s="19"/>
      <c r="F23" s="19">
        <v>990.6</v>
      </c>
      <c r="G23" s="19"/>
      <c r="H23" s="19"/>
      <c r="I23" s="19"/>
      <c r="J23" s="19"/>
      <c r="K23" s="19"/>
      <c r="L23" s="19"/>
      <c r="M23" s="19">
        <v>990.6</v>
      </c>
      <c r="N23" s="68"/>
      <c r="O23" s="68">
        <v>9464</v>
      </c>
      <c r="P23" s="68"/>
      <c r="Q23" s="68"/>
      <c r="R23" s="68"/>
      <c r="S23" s="68"/>
      <c r="T23" s="68">
        <v>9464</v>
      </c>
    </row>
    <row r="24" spans="1:20" s="43" customFormat="1" ht="12" customHeight="1">
      <c r="A24">
        <v>20</v>
      </c>
      <c r="B24" s="93">
        <v>1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68"/>
      <c r="O24" s="68"/>
      <c r="P24" s="68"/>
      <c r="Q24" s="68"/>
      <c r="R24" s="68">
        <v>5146</v>
      </c>
      <c r="S24" s="68">
        <v>3825</v>
      </c>
      <c r="T24" s="68">
        <v>13751</v>
      </c>
    </row>
    <row r="25" spans="1:20" s="43" customFormat="1" ht="12" customHeight="1">
      <c r="A25">
        <v>21</v>
      </c>
      <c r="B25" s="93">
        <v>1</v>
      </c>
      <c r="C25" s="19"/>
      <c r="D25" s="19"/>
      <c r="E25" s="19"/>
      <c r="F25" s="19">
        <v>4176</v>
      </c>
      <c r="G25" s="19"/>
      <c r="H25" s="19"/>
      <c r="I25" s="19"/>
      <c r="J25" s="19"/>
      <c r="K25" s="19"/>
      <c r="L25" s="19"/>
      <c r="M25" s="19">
        <v>4176</v>
      </c>
      <c r="N25" s="68"/>
      <c r="O25" s="68"/>
      <c r="P25" s="68"/>
      <c r="Q25" s="68"/>
      <c r="R25" s="68">
        <v>42880</v>
      </c>
      <c r="S25" s="68">
        <v>444310</v>
      </c>
      <c r="T25" s="68">
        <v>487190</v>
      </c>
    </row>
    <row r="26" spans="1:20" s="43" customFormat="1" ht="12" customHeight="1">
      <c r="A26">
        <v>22</v>
      </c>
      <c r="B26" s="93">
        <v>1</v>
      </c>
      <c r="C26" s="19"/>
      <c r="D26" s="19">
        <v>6224</v>
      </c>
      <c r="E26" s="19"/>
      <c r="F26" s="19">
        <v>874</v>
      </c>
      <c r="G26" s="19"/>
      <c r="H26" s="19"/>
      <c r="I26" s="19"/>
      <c r="J26" s="19"/>
      <c r="K26" s="19"/>
      <c r="L26" s="19"/>
      <c r="M26" s="19">
        <v>895</v>
      </c>
      <c r="N26" s="68">
        <v>563</v>
      </c>
      <c r="O26" s="68">
        <v>8157</v>
      </c>
      <c r="P26" s="68"/>
      <c r="Q26" s="68"/>
      <c r="R26" s="68">
        <v>8720</v>
      </c>
      <c r="S26" s="68"/>
      <c r="T26" s="68">
        <v>8720</v>
      </c>
    </row>
    <row r="27" spans="1:20" s="43" customFormat="1" ht="12" customHeight="1">
      <c r="A27">
        <v>23</v>
      </c>
      <c r="B27" s="93">
        <v>1</v>
      </c>
      <c r="C27" s="19"/>
      <c r="D27" s="19">
        <v>132160</v>
      </c>
      <c r="E27" s="19"/>
      <c r="F27" s="19">
        <v>3975</v>
      </c>
      <c r="G27" s="19"/>
      <c r="H27" s="19"/>
      <c r="I27" s="19"/>
      <c r="J27" s="19"/>
      <c r="K27" s="19"/>
      <c r="L27" s="19"/>
      <c r="M27" s="19">
        <v>4426</v>
      </c>
      <c r="N27" s="68"/>
      <c r="O27" s="68"/>
      <c r="P27" s="68"/>
      <c r="Q27" s="68"/>
      <c r="R27" s="68">
        <v>45609</v>
      </c>
      <c r="S27" s="68"/>
      <c r="T27" s="68">
        <v>45609</v>
      </c>
    </row>
    <row r="28" spans="1:20" s="43" customFormat="1" ht="12" customHeight="1">
      <c r="A28">
        <v>24</v>
      </c>
      <c r="B28" s="93">
        <v>1</v>
      </c>
      <c r="C28" s="19"/>
      <c r="D28" s="19"/>
      <c r="E28" s="19"/>
      <c r="F28" s="19">
        <v>13664.85</v>
      </c>
      <c r="G28" s="19"/>
      <c r="H28" s="19"/>
      <c r="I28" s="19"/>
      <c r="J28" s="19"/>
      <c r="K28" s="19"/>
      <c r="L28" s="19"/>
      <c r="M28" s="19">
        <v>13664.85</v>
      </c>
      <c r="N28" s="68"/>
      <c r="O28" s="68"/>
      <c r="P28" s="68"/>
      <c r="Q28" s="68"/>
      <c r="R28" s="68">
        <v>134876</v>
      </c>
      <c r="S28" s="68"/>
      <c r="T28" s="68">
        <v>134876</v>
      </c>
    </row>
    <row r="29" spans="1:20" s="43" customFormat="1" ht="15" customHeight="1">
      <c r="A29">
        <v>25</v>
      </c>
      <c r="B29" s="93">
        <v>1</v>
      </c>
      <c r="C29" s="19"/>
      <c r="D29" s="19"/>
      <c r="E29" s="19"/>
      <c r="F29" s="19">
        <v>134</v>
      </c>
      <c r="G29" s="19"/>
      <c r="H29" s="19"/>
      <c r="I29" s="19"/>
      <c r="J29" s="19"/>
      <c r="K29" s="19"/>
      <c r="L29" s="19"/>
      <c r="M29" s="19">
        <v>134</v>
      </c>
      <c r="N29" s="68"/>
      <c r="O29" s="68"/>
      <c r="P29" s="68"/>
      <c r="Q29" s="68"/>
      <c r="R29" s="68">
        <v>1455</v>
      </c>
      <c r="S29" s="68"/>
      <c r="T29" s="68">
        <v>1455</v>
      </c>
    </row>
    <row r="30" spans="1:20" s="43" customFormat="1" ht="15" customHeight="1">
      <c r="A30">
        <v>26</v>
      </c>
      <c r="B30" s="93">
        <v>1</v>
      </c>
      <c r="C30" s="19"/>
      <c r="D30" s="19"/>
      <c r="E30" s="19"/>
      <c r="F30" s="19">
        <v>18172</v>
      </c>
      <c r="G30" s="19"/>
      <c r="H30" s="19">
        <v>1284</v>
      </c>
      <c r="I30" s="19"/>
      <c r="J30" s="19"/>
      <c r="K30" s="19"/>
      <c r="L30" s="19"/>
      <c r="M30" s="19">
        <v>19456</v>
      </c>
      <c r="N30" s="68"/>
      <c r="O30" s="68"/>
      <c r="P30" s="68"/>
      <c r="Q30" s="68"/>
      <c r="R30" s="68">
        <v>265534</v>
      </c>
      <c r="S30" s="68"/>
      <c r="T30" s="68">
        <v>265534</v>
      </c>
    </row>
    <row r="31" spans="1:20" s="43" customFormat="1" ht="12" customHeight="1">
      <c r="A31">
        <v>27</v>
      </c>
      <c r="B31" s="93">
        <v>1</v>
      </c>
      <c r="C31" s="19"/>
      <c r="D31" s="19">
        <v>0</v>
      </c>
      <c r="E31" s="19"/>
      <c r="F31" s="19">
        <v>453</v>
      </c>
      <c r="G31" s="19"/>
      <c r="H31" s="19"/>
      <c r="I31" s="19"/>
      <c r="J31" s="19"/>
      <c r="K31" s="19"/>
      <c r="L31" s="19"/>
      <c r="M31" s="19">
        <v>453</v>
      </c>
      <c r="N31" s="68"/>
      <c r="O31" s="68"/>
      <c r="P31" s="68"/>
      <c r="Q31" s="68"/>
      <c r="R31" s="68">
        <v>5319</v>
      </c>
      <c r="S31" s="68"/>
      <c r="T31" s="68">
        <v>5319</v>
      </c>
    </row>
    <row r="32" spans="1:20" s="43" customFormat="1" ht="12" customHeight="1">
      <c r="A32">
        <v>28</v>
      </c>
      <c r="B32" s="93">
        <v>1</v>
      </c>
      <c r="C32" s="19"/>
      <c r="D32" s="19">
        <v>0</v>
      </c>
      <c r="E32" s="19"/>
      <c r="F32" s="19">
        <v>10690</v>
      </c>
      <c r="G32" s="19"/>
      <c r="H32" s="19"/>
      <c r="I32" s="19"/>
      <c r="J32" s="19"/>
      <c r="K32" s="19"/>
      <c r="L32" s="19"/>
      <c r="M32" s="19">
        <v>10690</v>
      </c>
      <c r="N32" s="68"/>
      <c r="O32" s="68"/>
      <c r="P32" s="68"/>
      <c r="Q32" s="68"/>
      <c r="R32" s="68">
        <v>119198</v>
      </c>
      <c r="S32" s="68"/>
      <c r="T32" s="68">
        <v>119198</v>
      </c>
    </row>
    <row r="33" spans="1:20" s="43" customFormat="1" ht="12" customHeight="1">
      <c r="A33">
        <v>29</v>
      </c>
      <c r="B33" s="93">
        <v>1</v>
      </c>
      <c r="C33" s="19"/>
      <c r="D33" s="19">
        <v>0</v>
      </c>
      <c r="E33" s="19"/>
      <c r="F33" s="19">
        <v>0</v>
      </c>
      <c r="G33" s="19"/>
      <c r="H33" s="19"/>
      <c r="I33" s="19"/>
      <c r="J33" s="19"/>
      <c r="K33" s="19"/>
      <c r="L33" s="19"/>
      <c r="M33" s="19">
        <v>0</v>
      </c>
      <c r="N33" s="68"/>
      <c r="O33" s="68"/>
      <c r="P33" s="68"/>
      <c r="Q33" s="68"/>
      <c r="R33" s="68">
        <v>0</v>
      </c>
      <c r="S33" s="68">
        <v>133822</v>
      </c>
      <c r="T33" s="68">
        <v>133822</v>
      </c>
    </row>
    <row r="34" spans="1:20" s="43" customFormat="1" ht="12" customHeight="1">
      <c r="A34">
        <v>30</v>
      </c>
      <c r="B34" s="93">
        <v>1</v>
      </c>
      <c r="C34" s="19"/>
      <c r="D34" s="19">
        <v>0</v>
      </c>
      <c r="E34" s="19"/>
      <c r="F34" s="19">
        <v>458</v>
      </c>
      <c r="G34" s="19"/>
      <c r="H34" s="19"/>
      <c r="I34" s="19"/>
      <c r="J34" s="19"/>
      <c r="K34" s="19"/>
      <c r="L34" s="19"/>
      <c r="M34" s="19">
        <v>458</v>
      </c>
      <c r="N34" s="68"/>
      <c r="O34" s="68"/>
      <c r="P34" s="68"/>
      <c r="Q34" s="68"/>
      <c r="R34" s="68">
        <v>5108</v>
      </c>
      <c r="S34" s="68"/>
      <c r="T34" s="68">
        <v>5108</v>
      </c>
    </row>
    <row r="35" spans="1:20" s="43" customFormat="1" ht="12" customHeight="1">
      <c r="A35">
        <v>31</v>
      </c>
      <c r="B35" s="93">
        <v>1</v>
      </c>
      <c r="C35" s="19"/>
      <c r="D35" s="19"/>
      <c r="E35" s="19"/>
      <c r="F35" s="19">
        <v>414</v>
      </c>
      <c r="G35" s="19"/>
      <c r="H35" s="19"/>
      <c r="I35" s="19"/>
      <c r="J35" s="19"/>
      <c r="K35" s="19"/>
      <c r="L35" s="19"/>
      <c r="M35" s="19">
        <v>414</v>
      </c>
      <c r="N35" s="68"/>
      <c r="O35" s="68">
        <v>4907</v>
      </c>
      <c r="P35" s="68"/>
      <c r="Q35" s="68"/>
      <c r="R35" s="68">
        <v>4907</v>
      </c>
      <c r="S35" s="68"/>
      <c r="T35" s="68">
        <v>4907</v>
      </c>
    </row>
    <row r="36" spans="1:20" s="43" customFormat="1">
      <c r="A36">
        <v>32</v>
      </c>
      <c r="B36" s="93">
        <v>1</v>
      </c>
      <c r="C36" s="19"/>
      <c r="D36" s="19"/>
      <c r="E36" s="19"/>
      <c r="F36" s="19">
        <v>449</v>
      </c>
      <c r="G36" s="19"/>
      <c r="H36" s="19"/>
      <c r="I36" s="19"/>
      <c r="J36" s="19"/>
      <c r="K36" s="19"/>
      <c r="L36" s="19"/>
      <c r="M36" s="19">
        <v>449</v>
      </c>
      <c r="N36" s="68"/>
      <c r="O36" s="68">
        <v>5318</v>
      </c>
      <c r="P36" s="68"/>
      <c r="Q36" s="68"/>
      <c r="R36" s="68">
        <v>5318</v>
      </c>
      <c r="S36" s="68"/>
      <c r="T36" s="68">
        <v>5318</v>
      </c>
    </row>
    <row r="37" spans="1:20" s="43" customFormat="1" ht="12" customHeight="1">
      <c r="A37">
        <v>33</v>
      </c>
      <c r="B37" s="93">
        <v>1</v>
      </c>
      <c r="C37" s="19"/>
      <c r="D37" s="19">
        <v>-68</v>
      </c>
      <c r="E37" s="19"/>
      <c r="F37" s="19">
        <v>424</v>
      </c>
      <c r="G37" s="19"/>
      <c r="H37" s="19"/>
      <c r="I37" s="19"/>
      <c r="J37" s="19"/>
      <c r="K37" s="19"/>
      <c r="L37" s="19"/>
      <c r="M37" s="19">
        <v>423.76791600000001</v>
      </c>
      <c r="N37" s="68"/>
      <c r="O37" s="68"/>
      <c r="P37" s="68"/>
      <c r="Q37" s="68"/>
      <c r="R37" s="68">
        <v>3552</v>
      </c>
      <c r="S37" s="68"/>
      <c r="T37" s="68">
        <v>3552</v>
      </c>
    </row>
    <row r="38" spans="1:20" s="43" customFormat="1" ht="12" customHeight="1">
      <c r="A38">
        <v>34</v>
      </c>
      <c r="B38" s="93">
        <v>2</v>
      </c>
      <c r="C38" s="19">
        <v>1510</v>
      </c>
      <c r="D38" s="19">
        <v>9604000</v>
      </c>
      <c r="E38" s="19"/>
      <c r="F38" s="19">
        <v>464500</v>
      </c>
      <c r="G38" s="19"/>
      <c r="H38" s="19"/>
      <c r="I38" s="19">
        <v>4322</v>
      </c>
      <c r="J38" s="19"/>
      <c r="K38" s="19"/>
      <c r="L38" s="19"/>
      <c r="M38" s="19">
        <v>79228.45199999999</v>
      </c>
      <c r="N38" s="68"/>
      <c r="O38" s="68"/>
      <c r="P38" s="68"/>
      <c r="Q38" s="68"/>
      <c r="R38" s="68">
        <v>1010203</v>
      </c>
      <c r="S38" s="68">
        <v>174522</v>
      </c>
      <c r="T38" s="68">
        <v>1184725</v>
      </c>
    </row>
    <row r="39" spans="1:20" s="43" customFormat="1" ht="12" customHeight="1">
      <c r="A39">
        <v>35</v>
      </c>
      <c r="B39" s="93">
        <v>2</v>
      </c>
      <c r="C39" s="19">
        <v>5578</v>
      </c>
      <c r="D39" s="19">
        <v>3712941</v>
      </c>
      <c r="E39" s="19">
        <v>1001</v>
      </c>
      <c r="F39" s="19"/>
      <c r="G39" s="19"/>
      <c r="H39" s="19"/>
      <c r="I39" s="19">
        <v>5256</v>
      </c>
      <c r="J39" s="19"/>
      <c r="K39" s="19"/>
      <c r="L39" s="19"/>
      <c r="M39" s="19">
        <v>13673.267632999999</v>
      </c>
      <c r="N39" s="68">
        <v>378698</v>
      </c>
      <c r="O39" s="68"/>
      <c r="P39" s="68">
        <v>19161</v>
      </c>
      <c r="Q39" s="68">
        <v>20795</v>
      </c>
      <c r="R39" s="68">
        <v>460173</v>
      </c>
      <c r="S39" s="68">
        <v>51181</v>
      </c>
      <c r="T39" s="68">
        <v>511354</v>
      </c>
    </row>
    <row r="40" spans="1:20" s="43" customFormat="1" ht="12" customHeight="1">
      <c r="A40">
        <v>36</v>
      </c>
      <c r="B40" s="93">
        <v>2</v>
      </c>
      <c r="C40" s="19">
        <v>812</v>
      </c>
      <c r="D40" s="19">
        <v>3137301</v>
      </c>
      <c r="E40" s="19"/>
      <c r="F40" s="19"/>
      <c r="G40" s="19"/>
      <c r="H40" s="19"/>
      <c r="I40" s="19">
        <v>2521</v>
      </c>
      <c r="J40" s="19"/>
      <c r="K40" s="19"/>
      <c r="L40" s="19"/>
      <c r="M40" s="19">
        <v>10707.608312999999</v>
      </c>
      <c r="N40" s="68"/>
      <c r="O40" s="68"/>
      <c r="P40" s="68"/>
      <c r="Q40" s="68"/>
      <c r="R40" s="68">
        <v>88324</v>
      </c>
      <c r="S40" s="68">
        <v>194825</v>
      </c>
      <c r="T40" s="68">
        <v>319167</v>
      </c>
    </row>
    <row r="41" spans="1:20" s="43" customFormat="1" ht="12" customHeight="1">
      <c r="A41">
        <v>37</v>
      </c>
      <c r="B41" s="93">
        <v>2</v>
      </c>
      <c r="C41" s="19"/>
      <c r="D41" s="19">
        <v>1782099</v>
      </c>
      <c r="E41" s="19">
        <v>-60683</v>
      </c>
      <c r="F41" s="19">
        <v>-370103</v>
      </c>
      <c r="G41" s="19"/>
      <c r="H41" s="19">
        <v>-40764</v>
      </c>
      <c r="I41" s="19">
        <v>912</v>
      </c>
      <c r="J41" s="19"/>
      <c r="K41" s="19"/>
      <c r="L41" s="19">
        <v>505147</v>
      </c>
      <c r="M41" s="19">
        <v>100363</v>
      </c>
      <c r="N41" s="68"/>
      <c r="O41" s="68"/>
      <c r="P41" s="68"/>
      <c r="Q41" s="68"/>
      <c r="R41" s="68">
        <v>60683</v>
      </c>
      <c r="S41" s="68">
        <v>1799737</v>
      </c>
      <c r="T41" s="68">
        <v>1859945</v>
      </c>
    </row>
    <row r="42" spans="1:20" s="43" customFormat="1" ht="12" customHeight="1">
      <c r="A42">
        <v>38</v>
      </c>
      <c r="B42" s="93">
        <v>2</v>
      </c>
      <c r="C42" s="19">
        <v>1055</v>
      </c>
      <c r="D42" s="19">
        <v>658253</v>
      </c>
      <c r="E42" s="19"/>
      <c r="F42" s="19">
        <v>0</v>
      </c>
      <c r="G42" s="19"/>
      <c r="H42" s="19"/>
      <c r="I42" s="19">
        <v>167</v>
      </c>
      <c r="J42" s="19"/>
      <c r="K42" s="19"/>
      <c r="L42" s="19"/>
      <c r="M42" s="19">
        <v>2240.0349590000001</v>
      </c>
      <c r="N42" s="68"/>
      <c r="O42" s="68"/>
      <c r="P42" s="68"/>
      <c r="Q42" s="68"/>
      <c r="R42" s="68">
        <v>38677</v>
      </c>
      <c r="S42" s="68">
        <v>2330</v>
      </c>
      <c r="T42" s="68">
        <v>41007</v>
      </c>
    </row>
    <row r="43" spans="1:20" s="43" customFormat="1" ht="15" customHeight="1">
      <c r="A43">
        <v>39</v>
      </c>
      <c r="B43" s="93">
        <v>2</v>
      </c>
      <c r="C43" s="19">
        <v>5237</v>
      </c>
      <c r="D43" s="19">
        <v>1114813</v>
      </c>
      <c r="E43" s="19"/>
      <c r="F43" s="19"/>
      <c r="G43" s="19"/>
      <c r="H43" s="19"/>
      <c r="I43" s="19">
        <v>-3159</v>
      </c>
      <c r="J43" s="19"/>
      <c r="K43" s="19"/>
      <c r="L43" s="19"/>
      <c r="M43" s="19">
        <v>3804.856769</v>
      </c>
      <c r="N43" s="68"/>
      <c r="O43" s="68"/>
      <c r="P43" s="68"/>
      <c r="Q43" s="68"/>
      <c r="R43" s="68">
        <v>182891</v>
      </c>
      <c r="S43" s="68">
        <v>79343</v>
      </c>
      <c r="T43" s="68">
        <v>262234</v>
      </c>
    </row>
    <row r="44" spans="1:20" s="43" customFormat="1">
      <c r="A44">
        <v>40</v>
      </c>
      <c r="B44" s="93">
        <v>2</v>
      </c>
      <c r="C44" s="19"/>
      <c r="D44" s="19">
        <v>1110739</v>
      </c>
      <c r="E44" s="19"/>
      <c r="F44" s="19">
        <v>-8239.4</v>
      </c>
      <c r="G44" s="19"/>
      <c r="H44" s="19"/>
      <c r="I44" s="19"/>
      <c r="J44" s="19"/>
      <c r="K44" s="19"/>
      <c r="L44" s="19"/>
      <c r="M44" s="19">
        <v>-4448</v>
      </c>
      <c r="N44" s="68"/>
      <c r="O44" s="68"/>
      <c r="P44" s="68"/>
      <c r="Q44" s="68"/>
      <c r="R44" s="68">
        <v>134494</v>
      </c>
      <c r="S44" s="68"/>
      <c r="T44" s="68">
        <v>134494</v>
      </c>
    </row>
    <row r="45" spans="1:20" s="43" customFormat="1">
      <c r="A45">
        <v>41</v>
      </c>
      <c r="B45" s="93">
        <v>2</v>
      </c>
      <c r="C45" s="19"/>
      <c r="D45" s="19">
        <v>793833</v>
      </c>
      <c r="E45" s="19"/>
      <c r="F45" s="19">
        <v>0</v>
      </c>
      <c r="G45" s="19"/>
      <c r="H45" s="19"/>
      <c r="I45" s="19"/>
      <c r="J45" s="19"/>
      <c r="K45" s="19"/>
      <c r="L45" s="19"/>
      <c r="M45" s="19">
        <v>2708.6693326200002</v>
      </c>
      <c r="N45" s="68"/>
      <c r="O45" s="68"/>
      <c r="P45" s="68"/>
      <c r="Q45" s="68"/>
      <c r="R45" s="68">
        <v>333755</v>
      </c>
      <c r="S45" s="68"/>
      <c r="T45" s="68">
        <v>333755</v>
      </c>
    </row>
    <row r="46" spans="1:20" s="43" customFormat="1">
      <c r="A46">
        <v>42</v>
      </c>
      <c r="B46" s="93">
        <v>2</v>
      </c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68"/>
      <c r="O46" s="68"/>
      <c r="P46" s="68"/>
      <c r="Q46" s="68"/>
      <c r="R46" s="68">
        <v>97645</v>
      </c>
      <c r="S46" s="68"/>
      <c r="T46" s="68">
        <v>97645</v>
      </c>
    </row>
    <row r="47" spans="1:20" s="43" customFormat="1" ht="12" customHeight="1">
      <c r="A47">
        <v>43</v>
      </c>
      <c r="B47" s="93">
        <v>2</v>
      </c>
      <c r="C47" s="19">
        <v>631</v>
      </c>
      <c r="D47" s="19">
        <v>286248</v>
      </c>
      <c r="E47" s="19"/>
      <c r="F47" s="19"/>
      <c r="G47" s="19"/>
      <c r="H47" s="19"/>
      <c r="I47" s="19"/>
      <c r="J47" s="19"/>
      <c r="K47" s="19"/>
      <c r="L47" s="19"/>
      <c r="M47" s="19">
        <v>977</v>
      </c>
      <c r="N47" s="68"/>
      <c r="O47" s="68"/>
      <c r="P47" s="68"/>
      <c r="Q47" s="68"/>
      <c r="R47" s="68">
        <v>16252</v>
      </c>
      <c r="S47" s="68">
        <v>22950</v>
      </c>
      <c r="T47" s="68">
        <v>39202</v>
      </c>
    </row>
    <row r="48" spans="1:20" s="43" customFormat="1">
      <c r="A48">
        <v>44</v>
      </c>
      <c r="B48" s="93">
        <v>2</v>
      </c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>
        <v>66</v>
      </c>
      <c r="N48" s="68"/>
      <c r="O48" s="68"/>
      <c r="P48" s="68"/>
      <c r="Q48" s="68"/>
      <c r="R48" s="68">
        <v>2942</v>
      </c>
      <c r="S48" s="68"/>
      <c r="T48" s="68">
        <v>2942</v>
      </c>
    </row>
    <row r="49" spans="1:20" s="43" customFormat="1">
      <c r="A49">
        <v>45</v>
      </c>
      <c r="B49" s="69">
        <v>2</v>
      </c>
      <c r="C49" s="19">
        <v>6352</v>
      </c>
      <c r="D49" s="19">
        <v>1582796</v>
      </c>
      <c r="E49" s="19"/>
      <c r="F49" s="19"/>
      <c r="G49" s="19"/>
      <c r="H49" s="19"/>
      <c r="I49" s="19"/>
      <c r="J49" s="19"/>
      <c r="K49" s="19"/>
      <c r="L49" s="19"/>
      <c r="M49" s="19">
        <v>5402.0827479999998</v>
      </c>
      <c r="N49" s="68"/>
      <c r="O49" s="68"/>
      <c r="P49" s="68"/>
      <c r="Q49" s="68"/>
      <c r="R49" s="68">
        <v>115401</v>
      </c>
      <c r="S49" s="68">
        <v>122965</v>
      </c>
      <c r="T49" s="68">
        <v>268688</v>
      </c>
    </row>
    <row r="50" spans="1:20" s="43" customFormat="1">
      <c r="A50">
        <v>46</v>
      </c>
      <c r="B50" s="69">
        <v>2</v>
      </c>
      <c r="C50" s="19">
        <v>991</v>
      </c>
      <c r="D50" s="19">
        <v>432769</v>
      </c>
      <c r="E50" s="19"/>
      <c r="F50" s="19"/>
      <c r="G50" s="19"/>
      <c r="H50" s="19"/>
      <c r="I50" s="19"/>
      <c r="J50" s="19"/>
      <c r="K50" s="19"/>
      <c r="L50" s="19"/>
      <c r="M50" s="19">
        <v>1477.0405969999999</v>
      </c>
      <c r="N50" s="68"/>
      <c r="O50" s="68"/>
      <c r="P50" s="68"/>
      <c r="Q50" s="68"/>
      <c r="R50" s="68">
        <v>29426</v>
      </c>
      <c r="S50" s="68">
        <v>5169</v>
      </c>
      <c r="T50" s="68">
        <v>34595</v>
      </c>
    </row>
    <row r="51" spans="1:20" s="43" customFormat="1">
      <c r="A51">
        <v>47</v>
      </c>
      <c r="B51" s="69">
        <v>2</v>
      </c>
      <c r="C51" s="19">
        <v>159</v>
      </c>
      <c r="D51" s="19">
        <v>28570</v>
      </c>
      <c r="E51" s="19"/>
      <c r="F51" s="19"/>
      <c r="G51" s="19"/>
      <c r="H51" s="19"/>
      <c r="I51" s="19"/>
      <c r="J51" s="19"/>
      <c r="K51" s="19"/>
      <c r="L51" s="19"/>
      <c r="M51" s="19"/>
      <c r="N51" s="68"/>
      <c r="O51" s="68"/>
      <c r="P51" s="68"/>
      <c r="Q51" s="68"/>
      <c r="R51" s="68">
        <v>2052</v>
      </c>
      <c r="S51" s="68"/>
      <c r="T51" s="68">
        <v>2052</v>
      </c>
    </row>
    <row r="52" spans="1:20" s="43" customFormat="1" ht="12" customHeight="1">
      <c r="A52">
        <v>48</v>
      </c>
      <c r="B52" s="93">
        <v>2</v>
      </c>
      <c r="C52" s="19"/>
      <c r="D52" s="19">
        <v>345696</v>
      </c>
      <c r="E52" s="19"/>
      <c r="F52" s="19"/>
      <c r="G52" s="19"/>
      <c r="H52" s="19"/>
      <c r="I52" s="19"/>
      <c r="J52" s="19"/>
      <c r="K52" s="19"/>
      <c r="L52" s="19"/>
      <c r="M52" s="19">
        <v>1179.8604479999999</v>
      </c>
      <c r="N52" s="68"/>
      <c r="O52" s="68"/>
      <c r="P52" s="68"/>
      <c r="Q52" s="68"/>
      <c r="R52" s="68">
        <v>38212</v>
      </c>
      <c r="S52" s="68"/>
      <c r="T52" s="68">
        <v>38212</v>
      </c>
    </row>
    <row r="53" spans="1:20" s="43" customFormat="1" ht="12" customHeight="1">
      <c r="A53">
        <v>49</v>
      </c>
      <c r="B53" s="93">
        <v>2</v>
      </c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68"/>
      <c r="O53" s="68"/>
      <c r="P53" s="68"/>
      <c r="Q53" s="68"/>
      <c r="R53" s="68">
        <v>112341</v>
      </c>
      <c r="S53" s="68">
        <v>10129</v>
      </c>
      <c r="T53" s="68">
        <v>122470</v>
      </c>
    </row>
    <row r="54" spans="1:20" s="43" customFormat="1" ht="12" customHeight="1">
      <c r="A54">
        <v>50</v>
      </c>
      <c r="B54" s="93">
        <v>2</v>
      </c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68"/>
      <c r="O54" s="68"/>
      <c r="P54" s="68"/>
      <c r="Q54" s="68"/>
      <c r="R54" s="68">
        <v>60736</v>
      </c>
      <c r="S54" s="68"/>
      <c r="T54" s="68">
        <v>60736</v>
      </c>
    </row>
    <row r="55" spans="1:20" s="43" customFormat="1" ht="12" customHeight="1">
      <c r="A55">
        <v>51</v>
      </c>
      <c r="B55" s="69">
        <v>2</v>
      </c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68"/>
      <c r="O55" s="68"/>
      <c r="P55" s="68"/>
      <c r="Q55" s="68"/>
      <c r="R55" s="68"/>
      <c r="S55" s="68"/>
      <c r="T55" s="68"/>
    </row>
    <row r="56" spans="1:20" s="43" customFormat="1" ht="15" customHeight="1">
      <c r="A56">
        <v>52</v>
      </c>
      <c r="B56" s="69">
        <v>2</v>
      </c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68"/>
      <c r="O56" s="68"/>
      <c r="P56" s="68"/>
      <c r="Q56" s="68"/>
      <c r="R56" s="68">
        <v>58304</v>
      </c>
      <c r="S56" s="68"/>
      <c r="T56" s="68">
        <v>58304</v>
      </c>
    </row>
    <row r="57" spans="1:20" s="43" customFormat="1" ht="12" customHeight="1">
      <c r="A57">
        <v>53</v>
      </c>
      <c r="B57" s="69">
        <v>2</v>
      </c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68"/>
      <c r="O57" s="68"/>
      <c r="P57" s="68"/>
      <c r="Q57" s="68"/>
      <c r="R57" s="68">
        <v>43595</v>
      </c>
      <c r="S57" s="68">
        <v>0</v>
      </c>
      <c r="T57" s="68">
        <v>43595</v>
      </c>
    </row>
    <row r="58" spans="1:20" s="43" customFormat="1" ht="15" customHeight="1">
      <c r="A58">
        <v>54</v>
      </c>
      <c r="B58" s="69">
        <v>2</v>
      </c>
      <c r="C58" s="19"/>
      <c r="D58" s="19">
        <v>1585232</v>
      </c>
      <c r="E58" s="19"/>
      <c r="F58" s="19"/>
      <c r="G58" s="19"/>
      <c r="H58" s="19"/>
      <c r="I58" s="19"/>
      <c r="J58" s="19"/>
      <c r="K58" s="19"/>
      <c r="L58" s="19"/>
      <c r="M58" s="19">
        <v>5410</v>
      </c>
      <c r="N58" s="68">
        <v>85516</v>
      </c>
      <c r="O58" s="68"/>
      <c r="P58" s="68"/>
      <c r="Q58" s="68"/>
      <c r="R58" s="68">
        <v>85116</v>
      </c>
      <c r="S58" s="68">
        <v>14137</v>
      </c>
      <c r="T58" s="68">
        <v>99253</v>
      </c>
    </row>
    <row r="59" spans="1:20" s="43" customFormat="1" ht="12" customHeight="1">
      <c r="A59">
        <v>55</v>
      </c>
      <c r="B59" s="69">
        <v>2</v>
      </c>
      <c r="C59" s="19">
        <v>2587</v>
      </c>
      <c r="D59" s="19">
        <v>1019804</v>
      </c>
      <c r="E59" s="19">
        <v>-358</v>
      </c>
      <c r="F59" s="19"/>
      <c r="G59" s="19"/>
      <c r="H59" s="19"/>
      <c r="I59" s="19"/>
      <c r="J59" s="19"/>
      <c r="K59" s="19"/>
      <c r="L59" s="19"/>
      <c r="M59" s="19">
        <v>3122</v>
      </c>
      <c r="N59" s="68">
        <v>58194</v>
      </c>
      <c r="O59" s="68"/>
      <c r="P59" s="68"/>
      <c r="Q59" s="68">
        <v>2125</v>
      </c>
      <c r="R59" s="68">
        <v>56549</v>
      </c>
      <c r="S59" s="68">
        <v>4623</v>
      </c>
      <c r="T59" s="68">
        <v>61172</v>
      </c>
    </row>
    <row r="60" spans="1:20" s="43" customFormat="1">
      <c r="A60">
        <v>56</v>
      </c>
      <c r="B60" s="93">
        <v>2</v>
      </c>
      <c r="C60" s="19">
        <v>8727</v>
      </c>
      <c r="D60" s="19">
        <v>3447378</v>
      </c>
      <c r="E60" s="19">
        <v>-1528</v>
      </c>
      <c r="F60" s="19"/>
      <c r="G60" s="19"/>
      <c r="H60" s="19"/>
      <c r="I60" s="19"/>
      <c r="J60" s="19"/>
      <c r="K60" s="19"/>
      <c r="L60" s="19"/>
      <c r="M60" s="19">
        <v>10238</v>
      </c>
      <c r="N60" s="68">
        <v>197475</v>
      </c>
      <c r="O60" s="68"/>
      <c r="P60" s="68"/>
      <c r="Q60" s="68">
        <v>7238</v>
      </c>
      <c r="R60" s="68">
        <v>189095</v>
      </c>
      <c r="S60" s="68">
        <v>18093</v>
      </c>
      <c r="T60" s="68">
        <v>207188</v>
      </c>
    </row>
    <row r="61" spans="1:20" s="43" customFormat="1" ht="12" customHeight="1">
      <c r="A61">
        <v>57</v>
      </c>
      <c r="B61" s="93">
        <v>2</v>
      </c>
      <c r="C61" s="19"/>
      <c r="D61" s="19">
        <v>807654</v>
      </c>
      <c r="E61" s="19"/>
      <c r="F61" s="19"/>
      <c r="G61" s="19"/>
      <c r="H61" s="19"/>
      <c r="I61" s="19"/>
      <c r="J61" s="19"/>
      <c r="K61" s="19"/>
      <c r="L61" s="19"/>
      <c r="M61" s="19">
        <v>2756</v>
      </c>
      <c r="N61" s="68"/>
      <c r="O61" s="68"/>
      <c r="P61" s="68"/>
      <c r="Q61" s="68"/>
      <c r="R61" s="68">
        <v>32901</v>
      </c>
      <c r="S61" s="68"/>
      <c r="T61" s="68">
        <v>32901</v>
      </c>
    </row>
    <row r="62" spans="1:20" s="43" customFormat="1">
      <c r="A62">
        <v>58</v>
      </c>
      <c r="B62" s="69">
        <v>2</v>
      </c>
      <c r="C62" s="19"/>
      <c r="D62" s="19">
        <v>23157</v>
      </c>
      <c r="E62" s="19"/>
      <c r="F62" s="19"/>
      <c r="G62" s="19"/>
      <c r="H62" s="19"/>
      <c r="I62" s="19"/>
      <c r="J62" s="19"/>
      <c r="K62" s="19"/>
      <c r="L62" s="19"/>
      <c r="M62" s="19">
        <v>79</v>
      </c>
      <c r="N62" s="68"/>
      <c r="O62" s="68"/>
      <c r="P62" s="68"/>
      <c r="Q62" s="68"/>
      <c r="R62" s="68">
        <v>1211</v>
      </c>
      <c r="S62" s="68"/>
      <c r="T62" s="68">
        <v>1211</v>
      </c>
    </row>
    <row r="63" spans="1:20" s="43" customFormat="1" ht="12" customHeight="1">
      <c r="A63">
        <v>59</v>
      </c>
      <c r="B63" s="93">
        <v>2</v>
      </c>
      <c r="C63" s="19">
        <v>853</v>
      </c>
      <c r="D63" s="19">
        <v>548066</v>
      </c>
      <c r="E63" s="19"/>
      <c r="F63" s="19"/>
      <c r="G63" s="19"/>
      <c r="H63" s="19"/>
      <c r="I63" s="19"/>
      <c r="J63" s="19"/>
      <c r="K63" s="19"/>
      <c r="L63" s="19"/>
      <c r="M63" s="19">
        <v>1871</v>
      </c>
      <c r="N63" s="68"/>
      <c r="O63" s="68"/>
      <c r="P63" s="68"/>
      <c r="Q63" s="68"/>
      <c r="R63" s="68">
        <v>23332</v>
      </c>
      <c r="S63" s="68"/>
      <c r="T63" s="68">
        <v>23332</v>
      </c>
    </row>
    <row r="64" spans="1:20" s="43" customFormat="1" ht="12" customHeight="1">
      <c r="A64">
        <v>60</v>
      </c>
      <c r="B64" s="69">
        <v>2</v>
      </c>
      <c r="C64" s="19">
        <v>355</v>
      </c>
      <c r="D64" s="19">
        <v>59257</v>
      </c>
      <c r="E64" s="19"/>
      <c r="F64" s="19"/>
      <c r="G64" s="19"/>
      <c r="H64" s="19"/>
      <c r="I64" s="19"/>
      <c r="J64" s="19"/>
      <c r="K64" s="19"/>
      <c r="L64" s="19"/>
      <c r="M64" s="19">
        <v>202</v>
      </c>
      <c r="N64" s="68"/>
      <c r="O64" s="68"/>
      <c r="P64" s="68"/>
      <c r="Q64" s="68"/>
      <c r="R64" s="68">
        <v>6282</v>
      </c>
      <c r="S64" s="68"/>
      <c r="T64" s="68">
        <v>6282</v>
      </c>
    </row>
    <row r="65" spans="1:20" s="43" customFormat="1">
      <c r="A65">
        <v>61</v>
      </c>
      <c r="B65" s="93">
        <v>2</v>
      </c>
      <c r="C65" s="19">
        <v>51</v>
      </c>
      <c r="D65" s="19">
        <v>31441</v>
      </c>
      <c r="E65" s="19"/>
      <c r="F65" s="19"/>
      <c r="G65" s="19"/>
      <c r="H65" s="19"/>
      <c r="I65" s="19"/>
      <c r="J65" s="19"/>
      <c r="K65" s="19"/>
      <c r="L65" s="19"/>
      <c r="M65" s="19">
        <v>107</v>
      </c>
      <c r="N65" s="68"/>
      <c r="O65" s="68"/>
      <c r="P65" s="68"/>
      <c r="Q65" s="68"/>
      <c r="R65" s="68">
        <v>1276</v>
      </c>
      <c r="S65" s="68"/>
      <c r="T65" s="68">
        <v>1276</v>
      </c>
    </row>
    <row r="66" spans="1:20" s="43" customFormat="1" ht="12" customHeight="1">
      <c r="A66">
        <v>62</v>
      </c>
      <c r="B66" s="93">
        <v>2</v>
      </c>
      <c r="C66" s="19">
        <v>161</v>
      </c>
      <c r="D66" s="19">
        <v>69991</v>
      </c>
      <c r="E66" s="19"/>
      <c r="F66" s="19"/>
      <c r="G66" s="19"/>
      <c r="H66" s="19"/>
      <c r="I66" s="19"/>
      <c r="J66" s="19"/>
      <c r="K66" s="19"/>
      <c r="L66" s="19"/>
      <c r="M66" s="19">
        <v>239</v>
      </c>
      <c r="N66" s="68"/>
      <c r="O66" s="68"/>
      <c r="P66" s="68"/>
      <c r="Q66" s="68"/>
      <c r="R66" s="68">
        <v>3817</v>
      </c>
      <c r="S66" s="68"/>
      <c r="T66" s="68">
        <v>3817</v>
      </c>
    </row>
    <row r="67" spans="1:20" s="43" customFormat="1" ht="12" customHeight="1">
      <c r="A67">
        <v>63</v>
      </c>
      <c r="B67" s="93">
        <v>2</v>
      </c>
      <c r="C67" s="19">
        <v>354</v>
      </c>
      <c r="D67" s="19">
        <v>43564</v>
      </c>
      <c r="E67" s="19"/>
      <c r="F67" s="19"/>
      <c r="G67" s="19"/>
      <c r="H67" s="19"/>
      <c r="I67" s="19"/>
      <c r="J67" s="19"/>
      <c r="K67" s="19"/>
      <c r="L67" s="19"/>
      <c r="M67" s="19">
        <v>149</v>
      </c>
      <c r="N67" s="68"/>
      <c r="O67" s="68"/>
      <c r="P67" s="68"/>
      <c r="Q67" s="68"/>
      <c r="R67" s="68">
        <v>6282</v>
      </c>
      <c r="S67" s="68">
        <v>4824</v>
      </c>
      <c r="T67" s="68">
        <v>11106</v>
      </c>
    </row>
    <row r="68" spans="1:20" s="43" customFormat="1">
      <c r="A68">
        <v>64</v>
      </c>
      <c r="B68" s="93">
        <v>2</v>
      </c>
      <c r="C68" s="19"/>
      <c r="D68" s="19">
        <v>15511</v>
      </c>
      <c r="E68" s="19"/>
      <c r="F68" s="19"/>
      <c r="G68" s="19"/>
      <c r="H68" s="19"/>
      <c r="I68" s="19"/>
      <c r="J68" s="19"/>
      <c r="K68" s="19"/>
      <c r="L68" s="19"/>
      <c r="M68" s="19">
        <v>53</v>
      </c>
      <c r="N68" s="68"/>
      <c r="O68" s="68"/>
      <c r="P68" s="68"/>
      <c r="Q68" s="68"/>
      <c r="R68" s="68">
        <v>960</v>
      </c>
      <c r="S68" s="68"/>
      <c r="T68" s="68">
        <v>960</v>
      </c>
    </row>
    <row r="69" spans="1:20" s="43" customFormat="1" ht="12" customHeight="1">
      <c r="A69">
        <v>65</v>
      </c>
      <c r="B69" s="93">
        <v>2</v>
      </c>
      <c r="C69" s="19">
        <v>-165</v>
      </c>
      <c r="D69" s="19">
        <v>-125814</v>
      </c>
      <c r="E69" s="19"/>
      <c r="F69" s="19">
        <v>14595</v>
      </c>
      <c r="G69" s="19"/>
      <c r="H69" s="19"/>
      <c r="I69" s="19"/>
      <c r="J69" s="19"/>
      <c r="K69" s="19"/>
      <c r="L69" s="19"/>
      <c r="M69" s="19">
        <v>14165</v>
      </c>
      <c r="N69" s="68"/>
      <c r="O69" s="68"/>
      <c r="P69" s="68"/>
      <c r="Q69" s="68"/>
      <c r="R69" s="68">
        <v>79868</v>
      </c>
      <c r="S69" s="68">
        <v>3582</v>
      </c>
      <c r="T69" s="68">
        <v>83450</v>
      </c>
    </row>
    <row r="70" spans="1:20" s="43" customFormat="1">
      <c r="A70">
        <v>66</v>
      </c>
      <c r="B70" s="93">
        <v>2</v>
      </c>
      <c r="C70" s="19">
        <v>23.2</v>
      </c>
      <c r="D70" s="19">
        <v>524148</v>
      </c>
      <c r="E70" s="19"/>
      <c r="F70" s="19">
        <v>0</v>
      </c>
      <c r="G70" s="19"/>
      <c r="H70" s="19"/>
      <c r="I70" s="19"/>
      <c r="J70" s="19"/>
      <c r="K70" s="19"/>
      <c r="L70" s="19"/>
      <c r="M70" s="19">
        <v>1789</v>
      </c>
      <c r="N70" s="68"/>
      <c r="O70" s="68"/>
      <c r="P70" s="68"/>
      <c r="Q70" s="68"/>
      <c r="R70" s="68">
        <v>15913</v>
      </c>
      <c r="S70" s="68"/>
      <c r="T70" s="68">
        <v>15913</v>
      </c>
    </row>
    <row r="71" spans="1:20" s="43" customFormat="1">
      <c r="A71">
        <v>67</v>
      </c>
      <c r="B71" s="69">
        <v>2</v>
      </c>
      <c r="C71" s="19">
        <v>132</v>
      </c>
      <c r="D71" s="19">
        <v>1161406</v>
      </c>
      <c r="E71" s="19"/>
      <c r="F71" s="19"/>
      <c r="G71" s="19"/>
      <c r="H71" s="19"/>
      <c r="I71" s="19"/>
      <c r="J71" s="19"/>
      <c r="K71" s="19"/>
      <c r="L71" s="19"/>
      <c r="M71" s="19">
        <v>3964</v>
      </c>
      <c r="N71" s="68"/>
      <c r="O71" s="68"/>
      <c r="P71" s="68"/>
      <c r="Q71" s="68"/>
      <c r="R71" s="68">
        <v>49301</v>
      </c>
      <c r="S71" s="68"/>
      <c r="T71" s="68">
        <v>49301</v>
      </c>
    </row>
    <row r="72" spans="1:20" s="43" customFormat="1" ht="12" customHeight="1">
      <c r="A72">
        <v>68</v>
      </c>
      <c r="B72" s="93">
        <v>2</v>
      </c>
      <c r="C72" s="19">
        <v>4761</v>
      </c>
      <c r="D72" s="19">
        <v>2417346</v>
      </c>
      <c r="E72" s="19"/>
      <c r="F72" s="19"/>
      <c r="G72" s="19"/>
      <c r="H72" s="19"/>
      <c r="I72" s="19"/>
      <c r="J72" s="19"/>
      <c r="K72" s="19"/>
      <c r="L72" s="19"/>
      <c r="M72" s="19">
        <v>8250</v>
      </c>
      <c r="N72" s="68"/>
      <c r="O72" s="68"/>
      <c r="P72" s="68"/>
      <c r="Q72" s="68"/>
      <c r="R72" s="68">
        <v>130931</v>
      </c>
      <c r="S72" s="68"/>
      <c r="T72" s="68">
        <v>130931</v>
      </c>
    </row>
    <row r="73" spans="1:20" s="43" customFormat="1" ht="12" customHeight="1">
      <c r="A73">
        <v>69</v>
      </c>
      <c r="B73" s="69">
        <v>2</v>
      </c>
      <c r="C73" s="19"/>
      <c r="D73" s="19">
        <v>820749</v>
      </c>
      <c r="E73" s="19"/>
      <c r="F73" s="19"/>
      <c r="G73" s="19"/>
      <c r="H73" s="19"/>
      <c r="I73" s="19"/>
      <c r="J73" s="19"/>
      <c r="K73" s="19"/>
      <c r="L73" s="19"/>
      <c r="M73" s="19">
        <v>2801</v>
      </c>
      <c r="N73" s="68"/>
      <c r="O73" s="68"/>
      <c r="P73" s="68"/>
      <c r="Q73" s="68"/>
      <c r="R73" s="68">
        <v>82272</v>
      </c>
      <c r="S73" s="68"/>
      <c r="T73" s="68">
        <v>82272</v>
      </c>
    </row>
    <row r="74" spans="1:20" s="43" customFormat="1" ht="12" customHeight="1">
      <c r="A74">
        <v>70</v>
      </c>
      <c r="B74" s="93">
        <v>2</v>
      </c>
      <c r="C74" s="19">
        <v>1503</v>
      </c>
      <c r="D74" s="19">
        <v>606981</v>
      </c>
      <c r="E74" s="19"/>
      <c r="F74" s="19"/>
      <c r="G74" s="19"/>
      <c r="H74" s="19"/>
      <c r="I74" s="19"/>
      <c r="J74" s="19"/>
      <c r="K74" s="19"/>
      <c r="L74" s="19"/>
      <c r="M74" s="19">
        <v>2072</v>
      </c>
      <c r="N74" s="68"/>
      <c r="O74" s="68"/>
      <c r="P74" s="68"/>
      <c r="Q74" s="68"/>
      <c r="R74" s="68">
        <v>74325</v>
      </c>
      <c r="S74" s="68">
        <v>380447</v>
      </c>
      <c r="T74" s="68">
        <v>454772</v>
      </c>
    </row>
    <row r="75" spans="1:20" s="43" customFormat="1" ht="12" customHeight="1">
      <c r="A75">
        <v>71</v>
      </c>
      <c r="B75" s="93">
        <v>2</v>
      </c>
      <c r="C75" s="19">
        <v>9319</v>
      </c>
      <c r="D75" s="19">
        <v>2950896</v>
      </c>
      <c r="E75" s="19"/>
      <c r="F75" s="19"/>
      <c r="G75" s="19"/>
      <c r="H75" s="19"/>
      <c r="I75" s="19"/>
      <c r="J75" s="19"/>
      <c r="K75" s="19"/>
      <c r="L75" s="19"/>
      <c r="M75" s="19">
        <v>10071</v>
      </c>
      <c r="N75" s="68"/>
      <c r="O75" s="68"/>
      <c r="P75" s="68"/>
      <c r="Q75" s="68"/>
      <c r="R75" s="68">
        <v>267469</v>
      </c>
      <c r="S75" s="68">
        <v>254960</v>
      </c>
      <c r="T75" s="68">
        <v>522429</v>
      </c>
    </row>
    <row r="76" spans="1:20" s="43" customFormat="1" ht="12" customHeight="1">
      <c r="A76">
        <v>72</v>
      </c>
      <c r="B76" s="93">
        <v>2</v>
      </c>
      <c r="C76" s="19">
        <v>980</v>
      </c>
      <c r="D76" s="19">
        <v>262382</v>
      </c>
      <c r="E76" s="19"/>
      <c r="F76" s="19"/>
      <c r="G76" s="19"/>
      <c r="H76" s="19"/>
      <c r="I76" s="19"/>
      <c r="J76" s="19"/>
      <c r="K76" s="19"/>
      <c r="L76" s="19"/>
      <c r="M76" s="19">
        <v>896</v>
      </c>
      <c r="N76" s="68"/>
      <c r="O76" s="68"/>
      <c r="P76" s="68"/>
      <c r="Q76" s="68"/>
      <c r="R76" s="68">
        <v>39638</v>
      </c>
      <c r="S76" s="68">
        <v>32474</v>
      </c>
      <c r="T76" s="68">
        <v>72112</v>
      </c>
    </row>
    <row r="77" spans="1:20" s="43" customFormat="1" ht="12" customHeight="1">
      <c r="A77">
        <v>73</v>
      </c>
      <c r="B77" s="93">
        <v>2</v>
      </c>
      <c r="C77" s="19">
        <v>1503</v>
      </c>
      <c r="D77" s="19">
        <v>606981</v>
      </c>
      <c r="E77" s="19"/>
      <c r="F77" s="19"/>
      <c r="G77" s="19"/>
      <c r="H77" s="19"/>
      <c r="I77" s="19"/>
      <c r="J77" s="19"/>
      <c r="K77" s="19"/>
      <c r="L77" s="19"/>
      <c r="M77" s="19">
        <v>2072</v>
      </c>
      <c r="N77" s="68"/>
      <c r="O77" s="68"/>
      <c r="P77" s="68"/>
      <c r="Q77" s="68"/>
      <c r="R77" s="68">
        <v>74325</v>
      </c>
      <c r="S77" s="68">
        <v>380447</v>
      </c>
      <c r="T77" s="68">
        <v>454772</v>
      </c>
    </row>
    <row r="78" spans="1:20" s="43" customFormat="1">
      <c r="A78">
        <v>74</v>
      </c>
      <c r="B78" s="93">
        <v>2</v>
      </c>
      <c r="C78" s="19">
        <v>2152</v>
      </c>
      <c r="D78" s="19">
        <v>2753430</v>
      </c>
      <c r="E78" s="19"/>
      <c r="F78" s="19"/>
      <c r="G78" s="19"/>
      <c r="H78" s="19"/>
      <c r="I78" s="19"/>
      <c r="J78" s="19"/>
      <c r="K78" s="19"/>
      <c r="L78" s="19"/>
      <c r="M78" s="19">
        <v>9397</v>
      </c>
      <c r="N78" s="68"/>
      <c r="O78" s="68"/>
      <c r="P78" s="68"/>
      <c r="Q78" s="68"/>
      <c r="R78" s="68">
        <v>204470</v>
      </c>
      <c r="S78" s="68"/>
      <c r="T78" s="68">
        <v>204470</v>
      </c>
    </row>
    <row r="79" spans="1:20" s="43" customFormat="1">
      <c r="A79">
        <v>75</v>
      </c>
      <c r="B79" s="93">
        <v>2</v>
      </c>
      <c r="C79" s="19">
        <v>429</v>
      </c>
      <c r="D79" s="19">
        <v>251779</v>
      </c>
      <c r="E79" s="19"/>
      <c r="F79" s="19"/>
      <c r="G79" s="19"/>
      <c r="H79" s="19"/>
      <c r="I79" s="19"/>
      <c r="J79" s="19"/>
      <c r="K79" s="19"/>
      <c r="L79" s="19"/>
      <c r="M79" s="19">
        <v>859</v>
      </c>
      <c r="N79" s="68"/>
      <c r="O79" s="68"/>
      <c r="P79" s="68"/>
      <c r="Q79" s="68"/>
      <c r="R79" s="68">
        <v>33384</v>
      </c>
      <c r="S79" s="68"/>
      <c r="T79" s="68">
        <v>33384</v>
      </c>
    </row>
    <row r="80" spans="1:20" s="43" customFormat="1">
      <c r="A80">
        <v>76</v>
      </c>
      <c r="B80" s="93">
        <v>2</v>
      </c>
      <c r="C80" s="19">
        <v>141</v>
      </c>
      <c r="D80" s="19">
        <v>232680</v>
      </c>
      <c r="E80" s="19"/>
      <c r="F80" s="19"/>
      <c r="G80" s="19"/>
      <c r="H80" s="19"/>
      <c r="I80" s="19"/>
      <c r="J80" s="19"/>
      <c r="K80" s="19"/>
      <c r="L80" s="19"/>
      <c r="M80" s="19">
        <v>794</v>
      </c>
      <c r="N80" s="68"/>
      <c r="O80" s="68"/>
      <c r="P80" s="68"/>
      <c r="Q80" s="68"/>
      <c r="R80" s="68">
        <v>14644</v>
      </c>
      <c r="S80" s="68"/>
      <c r="T80" s="68">
        <v>14644</v>
      </c>
    </row>
    <row r="81" spans="1:20" s="43" customFormat="1" ht="12" customHeight="1">
      <c r="A81">
        <v>77</v>
      </c>
      <c r="B81" s="93">
        <v>2</v>
      </c>
      <c r="C81" s="19">
        <v>770</v>
      </c>
      <c r="D81" s="19">
        <v>357253</v>
      </c>
      <c r="E81" s="19"/>
      <c r="F81" s="19">
        <v>0</v>
      </c>
      <c r="G81" s="19"/>
      <c r="H81" s="19"/>
      <c r="I81" s="19"/>
      <c r="J81" s="19"/>
      <c r="K81" s="19"/>
      <c r="L81" s="19"/>
      <c r="M81" s="19">
        <v>1219</v>
      </c>
      <c r="N81" s="68"/>
      <c r="O81" s="68"/>
      <c r="P81" s="68"/>
      <c r="Q81" s="68"/>
      <c r="R81" s="68">
        <v>32436</v>
      </c>
      <c r="S81" s="68"/>
      <c r="T81" s="68">
        <v>32436</v>
      </c>
    </row>
    <row r="82" spans="1:20" s="43" customFormat="1" ht="12" customHeight="1">
      <c r="A82">
        <v>78</v>
      </c>
      <c r="B82" s="93">
        <v>2</v>
      </c>
      <c r="C82" s="19">
        <v>0</v>
      </c>
      <c r="D82" s="19">
        <v>0</v>
      </c>
      <c r="E82" s="19"/>
      <c r="F82" s="19">
        <v>3320</v>
      </c>
      <c r="G82" s="19"/>
      <c r="H82" s="19"/>
      <c r="I82" s="19"/>
      <c r="J82" s="19"/>
      <c r="K82" s="19"/>
      <c r="L82" s="19"/>
      <c r="M82" s="19">
        <v>3320</v>
      </c>
      <c r="N82" s="68"/>
      <c r="O82" s="68"/>
      <c r="P82" s="68"/>
      <c r="Q82" s="68"/>
      <c r="R82" s="68">
        <v>36742</v>
      </c>
      <c r="S82" s="68"/>
      <c r="T82" s="68">
        <v>36742</v>
      </c>
    </row>
    <row r="83" spans="1:20" s="43" customFormat="1" ht="12" customHeight="1">
      <c r="A83">
        <v>79</v>
      </c>
      <c r="B83" s="93">
        <v>2</v>
      </c>
      <c r="C83" s="19">
        <v>6.8</v>
      </c>
      <c r="D83" s="19">
        <v>142696</v>
      </c>
      <c r="E83" s="19"/>
      <c r="F83" s="19">
        <v>2078</v>
      </c>
      <c r="G83" s="19"/>
      <c r="H83" s="19"/>
      <c r="I83" s="19"/>
      <c r="J83" s="19"/>
      <c r="K83" s="19"/>
      <c r="L83" s="19"/>
      <c r="M83" s="19">
        <v>2565</v>
      </c>
      <c r="N83" s="68"/>
      <c r="O83" s="68"/>
      <c r="P83" s="68"/>
      <c r="Q83" s="68"/>
      <c r="R83" s="68">
        <v>31199</v>
      </c>
      <c r="S83" s="68"/>
      <c r="T83" s="68">
        <v>31199</v>
      </c>
    </row>
    <row r="84" spans="1:20" s="43" customFormat="1" ht="12" customHeight="1">
      <c r="A84">
        <v>80</v>
      </c>
      <c r="B84" s="93">
        <v>2</v>
      </c>
      <c r="C84" s="19">
        <v>1949</v>
      </c>
      <c r="D84" s="19">
        <v>575639</v>
      </c>
      <c r="E84" s="19"/>
      <c r="F84" s="19">
        <v>0</v>
      </c>
      <c r="G84" s="19"/>
      <c r="H84" s="19"/>
      <c r="I84" s="19"/>
      <c r="J84" s="19"/>
      <c r="K84" s="19"/>
      <c r="L84" s="19"/>
      <c r="M84" s="19">
        <v>1965</v>
      </c>
      <c r="N84" s="68"/>
      <c r="O84" s="68"/>
      <c r="P84" s="68"/>
      <c r="Q84" s="68"/>
      <c r="R84" s="68">
        <v>65033</v>
      </c>
      <c r="S84" s="68"/>
      <c r="T84" s="68">
        <v>65033</v>
      </c>
    </row>
    <row r="85" spans="1:20" s="43" customFormat="1" ht="12" customHeight="1">
      <c r="A85">
        <v>81</v>
      </c>
      <c r="B85" s="93">
        <v>2</v>
      </c>
      <c r="C85" s="19"/>
      <c r="D85" s="19">
        <v>2163998</v>
      </c>
      <c r="E85" s="19"/>
      <c r="F85" s="19"/>
      <c r="G85" s="19"/>
      <c r="H85" s="19"/>
      <c r="I85" s="19"/>
      <c r="J85" s="19"/>
      <c r="K85" s="19"/>
      <c r="L85" s="19"/>
      <c r="M85" s="19">
        <v>7386</v>
      </c>
      <c r="N85" s="68"/>
      <c r="O85" s="68"/>
      <c r="P85" s="68"/>
      <c r="Q85" s="68"/>
      <c r="R85" s="68">
        <v>169950</v>
      </c>
      <c r="S85" s="68"/>
      <c r="T85" s="68">
        <v>169950</v>
      </c>
    </row>
    <row r="86" spans="1:20" s="43" customFormat="1">
      <c r="A86">
        <v>82</v>
      </c>
      <c r="B86" s="93">
        <v>2</v>
      </c>
      <c r="C86" s="19"/>
      <c r="D86" s="19">
        <v>325651</v>
      </c>
      <c r="E86" s="19"/>
      <c r="F86" s="19"/>
      <c r="G86" s="19"/>
      <c r="H86" s="19"/>
      <c r="I86" s="19"/>
      <c r="J86" s="19"/>
      <c r="K86" s="19"/>
      <c r="L86" s="19"/>
      <c r="M86" s="19">
        <v>1111</v>
      </c>
      <c r="N86" s="68">
        <v>36296</v>
      </c>
      <c r="O86" s="68"/>
      <c r="P86" s="68"/>
      <c r="Q86" s="68"/>
      <c r="R86" s="68">
        <v>36296</v>
      </c>
      <c r="S86" s="68"/>
      <c r="T86" s="68">
        <v>36296</v>
      </c>
    </row>
    <row r="87" spans="1:20" s="43" customFormat="1" ht="12" customHeight="1">
      <c r="A87">
        <v>83</v>
      </c>
      <c r="B87" s="93">
        <v>3</v>
      </c>
      <c r="C87" s="19"/>
      <c r="D87" s="19">
        <v>2872949</v>
      </c>
      <c r="E87" s="19"/>
      <c r="F87" s="19">
        <v>51309</v>
      </c>
      <c r="G87" s="19"/>
      <c r="H87" s="19"/>
      <c r="I87" s="19">
        <v>18488</v>
      </c>
      <c r="J87" s="19"/>
      <c r="K87" s="19"/>
      <c r="L87" s="19"/>
      <c r="M87" s="19">
        <v>61114</v>
      </c>
      <c r="N87" s="68"/>
      <c r="O87" s="68"/>
      <c r="P87" s="68"/>
      <c r="Q87" s="68"/>
      <c r="R87" s="68">
        <v>760203</v>
      </c>
      <c r="S87" s="68"/>
      <c r="T87" s="68">
        <v>760203</v>
      </c>
    </row>
    <row r="88" spans="1:20" s="43" customFormat="1" ht="12" customHeight="1">
      <c r="A88">
        <v>84</v>
      </c>
      <c r="B88" s="93">
        <v>3</v>
      </c>
      <c r="C88" s="19"/>
      <c r="D88" s="19">
        <v>3105907</v>
      </c>
      <c r="E88" s="19">
        <v>46618</v>
      </c>
      <c r="F88" s="19"/>
      <c r="G88" s="19"/>
      <c r="H88" s="19"/>
      <c r="I88" s="19">
        <v>16050</v>
      </c>
      <c r="J88" s="19"/>
      <c r="K88" s="19"/>
      <c r="L88" s="19"/>
      <c r="M88" s="19">
        <v>57215</v>
      </c>
      <c r="N88" s="68">
        <v>322517</v>
      </c>
      <c r="O88" s="68"/>
      <c r="P88" s="68">
        <v>162663</v>
      </c>
      <c r="Q88" s="68"/>
      <c r="R88" s="68">
        <v>1138690</v>
      </c>
      <c r="S88" s="68"/>
      <c r="T88" s="68">
        <v>1138690</v>
      </c>
    </row>
    <row r="89" spans="1:20" s="43" customFormat="1" ht="12" customHeight="1">
      <c r="A89">
        <v>85</v>
      </c>
      <c r="B89" s="93">
        <v>3</v>
      </c>
      <c r="C89" s="19"/>
      <c r="D89" s="19">
        <v>3105907</v>
      </c>
      <c r="E89" s="19">
        <v>46618</v>
      </c>
      <c r="F89" s="19"/>
      <c r="G89" s="19"/>
      <c r="H89" s="19"/>
      <c r="I89" s="19">
        <v>16050</v>
      </c>
      <c r="J89" s="19"/>
      <c r="K89" s="19"/>
      <c r="L89" s="19"/>
      <c r="M89" s="19">
        <v>57215</v>
      </c>
      <c r="N89" s="68">
        <v>322517</v>
      </c>
      <c r="O89" s="68">
        <v>653510</v>
      </c>
      <c r="P89" s="68"/>
      <c r="Q89" s="68">
        <v>162663</v>
      </c>
      <c r="R89" s="68">
        <v>1138690</v>
      </c>
      <c r="S89" s="68"/>
      <c r="T89" s="68">
        <v>1138690</v>
      </c>
    </row>
    <row r="90" spans="1:20" s="43" customFormat="1" ht="12" customHeight="1">
      <c r="A90">
        <v>86</v>
      </c>
      <c r="B90" s="93">
        <v>3</v>
      </c>
      <c r="C90" s="19">
        <v>-1304</v>
      </c>
      <c r="D90" s="19">
        <v>3373948</v>
      </c>
      <c r="E90" s="19"/>
      <c r="F90" s="19">
        <v>8304</v>
      </c>
      <c r="G90" s="19"/>
      <c r="H90" s="19">
        <v>1015</v>
      </c>
      <c r="I90" s="19">
        <v>1954</v>
      </c>
      <c r="J90" s="19"/>
      <c r="K90" s="19"/>
      <c r="L90" s="19">
        <v>543</v>
      </c>
      <c r="M90" s="19">
        <v>20838</v>
      </c>
      <c r="N90" s="68"/>
      <c r="O90" s="68"/>
      <c r="P90" s="68"/>
      <c r="Q90" s="68"/>
      <c r="R90" s="68">
        <v>167764</v>
      </c>
      <c r="S90" s="68"/>
      <c r="T90" s="68">
        <v>167764</v>
      </c>
    </row>
    <row r="91" spans="1:20" s="43" customFormat="1" ht="12" customHeight="1">
      <c r="A91">
        <v>87</v>
      </c>
      <c r="B91" s="93">
        <v>3</v>
      </c>
      <c r="C91" s="19"/>
      <c r="D91" s="19">
        <v>2421177</v>
      </c>
      <c r="E91" s="19"/>
      <c r="F91" s="19">
        <v>31309</v>
      </c>
      <c r="G91" s="19"/>
      <c r="H91" s="19"/>
      <c r="I91" s="19">
        <v>1647</v>
      </c>
      <c r="J91" s="19"/>
      <c r="K91" s="19"/>
      <c r="L91" s="19"/>
      <c r="M91" s="19">
        <v>39573</v>
      </c>
      <c r="N91" s="68"/>
      <c r="O91" s="68"/>
      <c r="P91" s="68"/>
      <c r="Q91" s="68"/>
      <c r="R91" s="68">
        <v>553709</v>
      </c>
      <c r="S91" s="68"/>
      <c r="T91" s="68">
        <v>553709</v>
      </c>
    </row>
    <row r="92" spans="1:20" s="43" customFormat="1" ht="12" customHeight="1">
      <c r="A92">
        <v>88</v>
      </c>
      <c r="B92" s="93">
        <v>3</v>
      </c>
      <c r="C92" s="19"/>
      <c r="D92" s="19">
        <v>1329931</v>
      </c>
      <c r="E92" s="19"/>
      <c r="F92" s="19">
        <v>3759</v>
      </c>
      <c r="G92" s="19"/>
      <c r="H92" s="19"/>
      <c r="I92" s="19">
        <v>1126</v>
      </c>
      <c r="J92" s="19"/>
      <c r="K92" s="19"/>
      <c r="L92" s="19"/>
      <c r="M92" s="19">
        <v>8297</v>
      </c>
      <c r="N92" s="68">
        <v>69050</v>
      </c>
      <c r="O92" s="68">
        <v>34740</v>
      </c>
      <c r="P92" s="68">
        <v>15855</v>
      </c>
      <c r="Q92" s="68"/>
      <c r="R92" s="68">
        <v>119645</v>
      </c>
      <c r="S92" s="68"/>
      <c r="T92" s="68">
        <v>119645</v>
      </c>
    </row>
    <row r="93" spans="1:20" s="43" customFormat="1">
      <c r="A93">
        <v>89</v>
      </c>
      <c r="B93" s="93">
        <v>3</v>
      </c>
      <c r="C93" s="19"/>
      <c r="D93" s="19">
        <v>1329931</v>
      </c>
      <c r="E93" s="19"/>
      <c r="F93" s="19">
        <v>3759</v>
      </c>
      <c r="G93" s="19"/>
      <c r="H93" s="19"/>
      <c r="I93" s="19">
        <v>1126</v>
      </c>
      <c r="J93" s="19"/>
      <c r="K93" s="19"/>
      <c r="L93" s="19"/>
      <c r="M93" s="19">
        <v>8297</v>
      </c>
      <c r="N93" s="68">
        <v>69050</v>
      </c>
      <c r="O93" s="68"/>
      <c r="P93" s="68">
        <v>34740</v>
      </c>
      <c r="Q93" s="68">
        <v>15855</v>
      </c>
      <c r="R93" s="68">
        <v>119645</v>
      </c>
      <c r="S93" s="68"/>
      <c r="T93" s="68">
        <v>119645</v>
      </c>
    </row>
    <row r="94" spans="1:20" s="43" customFormat="1" ht="12" customHeight="1">
      <c r="A94">
        <v>90</v>
      </c>
      <c r="B94" s="93">
        <v>3</v>
      </c>
      <c r="C94" s="19">
        <v>525</v>
      </c>
      <c r="D94" s="19">
        <v>196191</v>
      </c>
      <c r="E94" s="19"/>
      <c r="F94" s="19">
        <v>3619</v>
      </c>
      <c r="G94" s="19"/>
      <c r="H94" s="19"/>
      <c r="I94" s="19">
        <v>538</v>
      </c>
      <c r="J94" s="19"/>
      <c r="K94" s="19"/>
      <c r="L94" s="19"/>
      <c r="M94" s="19">
        <v>4288</v>
      </c>
      <c r="N94" s="68">
        <v>10907</v>
      </c>
      <c r="O94" s="68">
        <v>34498</v>
      </c>
      <c r="P94" s="68">
        <v>2497</v>
      </c>
      <c r="Q94" s="68">
        <v>4388</v>
      </c>
      <c r="R94" s="68">
        <v>52291</v>
      </c>
      <c r="S94" s="68"/>
      <c r="T94" s="68">
        <v>52291</v>
      </c>
    </row>
    <row r="95" spans="1:20" s="43" customFormat="1">
      <c r="A95">
        <v>91</v>
      </c>
      <c r="B95" s="93">
        <v>3</v>
      </c>
      <c r="C95" s="19">
        <v>525</v>
      </c>
      <c r="D95" s="19">
        <v>196191</v>
      </c>
      <c r="E95" s="19"/>
      <c r="F95" s="19">
        <v>3619</v>
      </c>
      <c r="G95" s="19"/>
      <c r="H95" s="19"/>
      <c r="I95" s="19">
        <v>538</v>
      </c>
      <c r="J95" s="19"/>
      <c r="K95" s="19"/>
      <c r="L95" s="19"/>
      <c r="M95" s="19">
        <v>4288</v>
      </c>
      <c r="N95" s="68">
        <v>10907</v>
      </c>
      <c r="O95" s="68"/>
      <c r="P95" s="68">
        <v>34498</v>
      </c>
      <c r="Q95" s="68">
        <v>2497</v>
      </c>
      <c r="R95" s="68">
        <v>52291</v>
      </c>
      <c r="S95" s="68"/>
      <c r="T95" s="68">
        <v>52291</v>
      </c>
    </row>
    <row r="96" spans="1:20" s="43" customFormat="1">
      <c r="A96">
        <v>92</v>
      </c>
      <c r="B96" s="93">
        <v>3</v>
      </c>
      <c r="C96" s="19">
        <v>14</v>
      </c>
      <c r="D96" s="19">
        <v>251213</v>
      </c>
      <c r="E96" s="19"/>
      <c r="F96" s="19">
        <v>2563</v>
      </c>
      <c r="G96" s="19"/>
      <c r="H96" s="19"/>
      <c r="I96" s="19">
        <v>346</v>
      </c>
      <c r="J96" s="19"/>
      <c r="K96" s="19"/>
      <c r="L96" s="19"/>
      <c r="M96" s="19">
        <v>3421</v>
      </c>
      <c r="N96" s="68">
        <v>12298</v>
      </c>
      <c r="O96" s="68">
        <v>26058</v>
      </c>
      <c r="P96" s="68">
        <v>3055</v>
      </c>
      <c r="Q96" s="68">
        <v>229</v>
      </c>
      <c r="R96" s="68">
        <v>41640</v>
      </c>
      <c r="S96" s="68"/>
      <c r="T96" s="68">
        <v>41640</v>
      </c>
    </row>
    <row r="97" spans="1:20" s="43" customFormat="1">
      <c r="A97">
        <v>93</v>
      </c>
      <c r="B97" s="93">
        <v>3</v>
      </c>
      <c r="C97" s="19">
        <v>372</v>
      </c>
      <c r="D97" s="19">
        <v>486938</v>
      </c>
      <c r="E97" s="19"/>
      <c r="F97" s="19">
        <v>6417.7</v>
      </c>
      <c r="G97" s="19"/>
      <c r="H97" s="19"/>
      <c r="I97" s="19">
        <v>338</v>
      </c>
      <c r="J97" s="19"/>
      <c r="K97" s="19"/>
      <c r="L97" s="19"/>
      <c r="M97" s="19">
        <v>8074.7500140000002</v>
      </c>
      <c r="N97" s="68"/>
      <c r="O97" s="68"/>
      <c r="P97" s="68"/>
      <c r="Q97" s="68"/>
      <c r="R97" s="68">
        <v>53494</v>
      </c>
      <c r="S97" s="68">
        <v>3270</v>
      </c>
      <c r="T97" s="68">
        <v>56764</v>
      </c>
    </row>
    <row r="98" spans="1:20" s="43" customFormat="1" ht="12" customHeight="1">
      <c r="A98">
        <v>94</v>
      </c>
      <c r="B98" s="93">
        <v>3</v>
      </c>
      <c r="C98" s="19">
        <v>-9273</v>
      </c>
      <c r="D98" s="19">
        <v>-21295</v>
      </c>
      <c r="E98" s="19"/>
      <c r="F98" s="19">
        <v>0</v>
      </c>
      <c r="G98" s="19"/>
      <c r="H98" s="19"/>
      <c r="I98" s="19">
        <v>0</v>
      </c>
      <c r="J98" s="19"/>
      <c r="K98" s="19"/>
      <c r="L98" s="19">
        <v>12961</v>
      </c>
      <c r="M98" s="19">
        <v>12888</v>
      </c>
      <c r="N98" s="68"/>
      <c r="O98" s="68"/>
      <c r="P98" s="68"/>
      <c r="Q98" s="68"/>
      <c r="R98" s="68">
        <v>37497</v>
      </c>
      <c r="S98" s="68"/>
      <c r="T98" s="68">
        <v>37497</v>
      </c>
    </row>
    <row r="99" spans="1:20" s="43" customFormat="1" ht="12" customHeight="1">
      <c r="A99">
        <v>95</v>
      </c>
      <c r="B99" s="93">
        <v>3</v>
      </c>
      <c r="C99" s="19">
        <v>0</v>
      </c>
      <c r="D99" s="19">
        <v>396468</v>
      </c>
      <c r="E99" s="19"/>
      <c r="F99" s="19">
        <v>12794</v>
      </c>
      <c r="G99" s="19"/>
      <c r="H99" s="19"/>
      <c r="I99" s="19">
        <v>0</v>
      </c>
      <c r="J99" s="19"/>
      <c r="K99" s="19"/>
      <c r="L99" s="19"/>
      <c r="M99" s="19">
        <v>14147</v>
      </c>
      <c r="N99" s="68"/>
      <c r="O99" s="68"/>
      <c r="P99" s="68"/>
      <c r="Q99" s="68"/>
      <c r="R99" s="68">
        <v>156803</v>
      </c>
      <c r="S99" s="68"/>
      <c r="T99" s="68">
        <v>156803</v>
      </c>
    </row>
    <row r="100" spans="1:20" s="43" customFormat="1" ht="12" customHeight="1">
      <c r="A100">
        <v>96</v>
      </c>
      <c r="B100" s="93">
        <v>3</v>
      </c>
      <c r="C100" s="19">
        <v>393</v>
      </c>
      <c r="D100" s="19">
        <v>250220</v>
      </c>
      <c r="E100" s="19"/>
      <c r="F100" s="19">
        <v>5824</v>
      </c>
      <c r="G100" s="19"/>
      <c r="H100" s="19"/>
      <c r="I100" s="19">
        <v>0</v>
      </c>
      <c r="J100" s="19"/>
      <c r="K100" s="19"/>
      <c r="L100" s="19"/>
      <c r="M100" s="19">
        <v>6678</v>
      </c>
      <c r="N100" s="68"/>
      <c r="O100" s="68"/>
      <c r="P100" s="68"/>
      <c r="Q100" s="68"/>
      <c r="R100" s="68">
        <v>87543</v>
      </c>
      <c r="S100" s="68">
        <v>0</v>
      </c>
      <c r="T100" s="68">
        <v>87543</v>
      </c>
    </row>
    <row r="101" spans="1:20" s="43" customFormat="1" ht="12" customHeight="1">
      <c r="A101">
        <v>97</v>
      </c>
      <c r="B101" s="93">
        <v>3</v>
      </c>
      <c r="C101" s="19"/>
      <c r="D101" s="19">
        <v>41197</v>
      </c>
      <c r="E101" s="19"/>
      <c r="F101" s="19">
        <v>495.8</v>
      </c>
      <c r="G101" s="19"/>
      <c r="H101" s="19"/>
      <c r="I101" s="19"/>
      <c r="J101" s="19"/>
      <c r="K101" s="19"/>
      <c r="L101" s="19"/>
      <c r="M101" s="19">
        <v>636</v>
      </c>
      <c r="N101" s="68"/>
      <c r="O101" s="68"/>
      <c r="P101" s="68"/>
      <c r="Q101" s="68"/>
      <c r="R101" s="68">
        <v>5519</v>
      </c>
      <c r="S101" s="68">
        <v>6215</v>
      </c>
      <c r="T101" s="68">
        <v>11734</v>
      </c>
    </row>
    <row r="102" spans="1:20" s="43" customFormat="1" ht="12" customHeight="1">
      <c r="A102">
        <v>98</v>
      </c>
      <c r="B102" s="93">
        <v>3</v>
      </c>
      <c r="C102" s="19"/>
      <c r="D102" s="19">
        <v>92244</v>
      </c>
      <c r="E102" s="19"/>
      <c r="F102" s="19">
        <v>15738.5</v>
      </c>
      <c r="G102" s="19"/>
      <c r="H102" s="19"/>
      <c r="I102" s="19"/>
      <c r="J102" s="19"/>
      <c r="K102" s="19"/>
      <c r="L102" s="19"/>
      <c r="M102" s="19">
        <v>16053</v>
      </c>
      <c r="N102" s="68"/>
      <c r="O102" s="68"/>
      <c r="P102" s="68"/>
      <c r="Q102" s="68"/>
      <c r="R102" s="68">
        <v>137672</v>
      </c>
      <c r="S102" s="68">
        <v>60144</v>
      </c>
      <c r="T102" s="68">
        <v>197816</v>
      </c>
    </row>
    <row r="103" spans="1:20" s="43" customFormat="1">
      <c r="A103">
        <v>99</v>
      </c>
      <c r="B103" s="93">
        <v>3</v>
      </c>
      <c r="C103" s="19"/>
      <c r="D103" s="19">
        <v>1651942</v>
      </c>
      <c r="E103" s="19"/>
      <c r="F103" s="19">
        <v>8514</v>
      </c>
      <c r="G103" s="19"/>
      <c r="H103" s="19"/>
      <c r="I103" s="19"/>
      <c r="J103" s="19"/>
      <c r="K103" s="19"/>
      <c r="L103" s="19"/>
      <c r="M103" s="19">
        <v>14152.078045999999</v>
      </c>
      <c r="N103" s="68"/>
      <c r="O103" s="68"/>
      <c r="P103" s="68"/>
      <c r="Q103" s="68"/>
      <c r="R103" s="68"/>
      <c r="S103" s="68"/>
      <c r="T103" s="68">
        <v>105468</v>
      </c>
    </row>
    <row r="104" spans="1:20" s="43" customFormat="1">
      <c r="A104">
        <v>100</v>
      </c>
      <c r="B104" s="69">
        <v>3</v>
      </c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68"/>
      <c r="O104" s="68"/>
      <c r="P104" s="68"/>
      <c r="Q104" s="68"/>
      <c r="R104" s="68"/>
      <c r="S104" s="68"/>
      <c r="T104" s="68"/>
    </row>
    <row r="105" spans="1:20" s="43" customFormat="1">
      <c r="A105">
        <v>101</v>
      </c>
      <c r="B105" s="93">
        <v>3</v>
      </c>
      <c r="C105" s="19"/>
      <c r="D105" s="19">
        <v>1617</v>
      </c>
      <c r="E105" s="19"/>
      <c r="F105" s="19"/>
      <c r="G105" s="19"/>
      <c r="H105" s="19"/>
      <c r="I105" s="19"/>
      <c r="J105" s="19"/>
      <c r="K105" s="19"/>
      <c r="L105" s="19"/>
      <c r="M105" s="19">
        <v>5.518821</v>
      </c>
      <c r="N105" s="68"/>
      <c r="O105" s="68"/>
      <c r="P105" s="68"/>
      <c r="Q105" s="68"/>
      <c r="R105" s="68">
        <v>2471</v>
      </c>
      <c r="S105" s="68"/>
      <c r="T105" s="68">
        <v>2471</v>
      </c>
    </row>
    <row r="106" spans="1:20" s="43" customFormat="1">
      <c r="A106">
        <v>102</v>
      </c>
      <c r="B106" s="93">
        <v>3</v>
      </c>
      <c r="C106" s="19"/>
      <c r="D106" s="19">
        <v>21123</v>
      </c>
      <c r="E106" s="19"/>
      <c r="F106" s="19">
        <v>2197.6</v>
      </c>
      <c r="G106" s="19"/>
      <c r="H106" s="19"/>
      <c r="I106" s="19"/>
      <c r="J106" s="19"/>
      <c r="K106" s="19"/>
      <c r="L106" s="19"/>
      <c r="M106" s="19">
        <v>2269.6716759999999</v>
      </c>
      <c r="N106" s="68"/>
      <c r="O106" s="68"/>
      <c r="P106" s="68"/>
      <c r="Q106" s="68"/>
      <c r="R106" s="68">
        <v>6657</v>
      </c>
      <c r="S106" s="68"/>
      <c r="T106" s="68">
        <v>6657</v>
      </c>
    </row>
    <row r="107" spans="1:20" s="43" customFormat="1">
      <c r="A107">
        <v>103</v>
      </c>
      <c r="B107" s="93">
        <v>3</v>
      </c>
      <c r="C107" s="19"/>
      <c r="D107" s="19">
        <v>45252</v>
      </c>
      <c r="E107" s="19"/>
      <c r="F107" s="19">
        <v>172.1</v>
      </c>
      <c r="G107" s="19"/>
      <c r="H107" s="19"/>
      <c r="I107" s="19"/>
      <c r="J107" s="19"/>
      <c r="K107" s="19"/>
      <c r="L107" s="19"/>
      <c r="M107" s="19">
        <v>326.49982399999999</v>
      </c>
      <c r="N107" s="68"/>
      <c r="O107" s="68"/>
      <c r="P107" s="68"/>
      <c r="Q107" s="68"/>
      <c r="R107" s="68">
        <v>2696</v>
      </c>
      <c r="S107" s="68"/>
      <c r="T107" s="68">
        <v>2696</v>
      </c>
    </row>
    <row r="108" spans="1:20" s="43" customFormat="1">
      <c r="A108">
        <v>104</v>
      </c>
      <c r="B108" s="93">
        <v>3</v>
      </c>
      <c r="C108" s="19"/>
      <c r="D108" s="19">
        <v>417164</v>
      </c>
      <c r="E108" s="19"/>
      <c r="F108" s="19">
        <v>2562</v>
      </c>
      <c r="G108" s="19"/>
      <c r="H108" s="19"/>
      <c r="I108" s="19"/>
      <c r="J108" s="19"/>
      <c r="K108" s="19"/>
      <c r="L108" s="19"/>
      <c r="M108" s="19">
        <v>3985.3635679999998</v>
      </c>
      <c r="N108" s="68"/>
      <c r="O108" s="68"/>
      <c r="P108" s="68"/>
      <c r="Q108" s="68"/>
      <c r="R108" s="68">
        <v>27344</v>
      </c>
      <c r="S108" s="68"/>
      <c r="T108" s="68">
        <v>27344</v>
      </c>
    </row>
    <row r="109" spans="1:20" s="43" customFormat="1" ht="12" customHeight="1">
      <c r="A109">
        <v>105</v>
      </c>
      <c r="B109" s="93">
        <v>3</v>
      </c>
      <c r="C109" s="19"/>
      <c r="D109" s="19">
        <v>37332</v>
      </c>
      <c r="E109" s="19"/>
      <c r="F109" s="19">
        <v>0</v>
      </c>
      <c r="G109" s="19"/>
      <c r="H109" s="19"/>
      <c r="I109" s="19"/>
      <c r="J109" s="19"/>
      <c r="K109" s="19"/>
      <c r="L109" s="19"/>
      <c r="M109" s="19">
        <v>127.376784</v>
      </c>
      <c r="N109" s="68"/>
      <c r="O109" s="68"/>
      <c r="P109" s="68"/>
      <c r="Q109" s="68"/>
      <c r="R109" s="68">
        <v>1862</v>
      </c>
      <c r="S109" s="68"/>
      <c r="T109" s="68">
        <v>1862</v>
      </c>
    </row>
    <row r="110" spans="1:20" s="43" customFormat="1" ht="12" customHeight="1">
      <c r="A110">
        <v>106</v>
      </c>
      <c r="B110" s="93">
        <v>3</v>
      </c>
      <c r="C110" s="19"/>
      <c r="D110" s="19">
        <v>102381</v>
      </c>
      <c r="E110" s="19"/>
      <c r="F110" s="19">
        <v>0</v>
      </c>
      <c r="G110" s="19"/>
      <c r="H110" s="19"/>
      <c r="I110" s="19"/>
      <c r="J110" s="19"/>
      <c r="K110" s="19"/>
      <c r="L110" s="19"/>
      <c r="M110" s="19">
        <v>349.32397200000003</v>
      </c>
      <c r="N110" s="68"/>
      <c r="O110" s="68"/>
      <c r="P110" s="68"/>
      <c r="Q110" s="68"/>
      <c r="R110" s="68">
        <v>5108</v>
      </c>
      <c r="S110" s="68"/>
      <c r="T110" s="68">
        <v>5108</v>
      </c>
    </row>
    <row r="111" spans="1:20" s="43" customFormat="1">
      <c r="A111">
        <v>107</v>
      </c>
      <c r="B111" s="93">
        <v>3</v>
      </c>
      <c r="C111" s="19"/>
      <c r="D111" s="19">
        <v>98533</v>
      </c>
      <c r="E111" s="19"/>
      <c r="F111" s="19">
        <v>861.8</v>
      </c>
      <c r="G111" s="19"/>
      <c r="H111" s="19"/>
      <c r="I111" s="19"/>
      <c r="J111" s="19"/>
      <c r="K111" s="19"/>
      <c r="L111" s="19"/>
      <c r="M111" s="19">
        <v>1197.994596</v>
      </c>
      <c r="N111" s="68"/>
      <c r="O111" s="68"/>
      <c r="P111" s="68"/>
      <c r="Q111" s="68"/>
      <c r="R111" s="68">
        <v>7113</v>
      </c>
      <c r="S111" s="68"/>
      <c r="T111" s="68">
        <v>7113</v>
      </c>
    </row>
    <row r="112" spans="1:20" s="43" customFormat="1" ht="12" customHeight="1">
      <c r="A112">
        <v>108</v>
      </c>
      <c r="B112" s="93">
        <v>3</v>
      </c>
      <c r="C112" s="19"/>
      <c r="D112" s="19">
        <v>4528</v>
      </c>
      <c r="E112" s="19"/>
      <c r="F112" s="19">
        <v>2432.3000000000002</v>
      </c>
      <c r="G112" s="19"/>
      <c r="H112" s="19"/>
      <c r="I112" s="19"/>
      <c r="J112" s="19"/>
      <c r="K112" s="19"/>
      <c r="L112" s="19"/>
      <c r="M112" s="19">
        <v>2447.7495360000003</v>
      </c>
      <c r="N112" s="68"/>
      <c r="O112" s="68"/>
      <c r="P112" s="68"/>
      <c r="Q112" s="68"/>
      <c r="R112" s="68">
        <v>6428</v>
      </c>
      <c r="S112" s="68"/>
      <c r="T112" s="68">
        <v>6428</v>
      </c>
    </row>
    <row r="113" spans="1:20" s="43" customFormat="1">
      <c r="A113">
        <v>109</v>
      </c>
      <c r="B113" s="93">
        <v>3</v>
      </c>
      <c r="C113" s="19"/>
      <c r="D113" s="19">
        <v>184756</v>
      </c>
      <c r="E113" s="19"/>
      <c r="F113" s="19">
        <v>8187.9</v>
      </c>
      <c r="G113" s="19"/>
      <c r="H113" s="19"/>
      <c r="I113" s="19"/>
      <c r="J113" s="19"/>
      <c r="K113" s="19"/>
      <c r="L113" s="19"/>
      <c r="M113" s="19">
        <v>8819</v>
      </c>
      <c r="N113" s="68"/>
      <c r="O113" s="68"/>
      <c r="P113" s="68"/>
      <c r="Q113" s="68"/>
      <c r="R113" s="68">
        <v>59196</v>
      </c>
      <c r="S113" s="68">
        <v>2016</v>
      </c>
      <c r="T113" s="68">
        <v>61212</v>
      </c>
    </row>
    <row r="114" spans="1:20" s="43" customFormat="1" ht="12" customHeight="1">
      <c r="A114">
        <v>110</v>
      </c>
      <c r="B114" s="69">
        <v>3</v>
      </c>
      <c r="C114" s="19"/>
      <c r="D114" s="19">
        <v>1115804</v>
      </c>
      <c r="E114" s="19"/>
      <c r="F114" s="19">
        <v>9881.4</v>
      </c>
      <c r="G114" s="19"/>
      <c r="H114" s="19"/>
      <c r="I114" s="19"/>
      <c r="J114" s="19"/>
      <c r="K114" s="19"/>
      <c r="L114" s="19"/>
      <c r="M114" s="19">
        <v>13690</v>
      </c>
      <c r="N114" s="68"/>
      <c r="O114" s="68"/>
      <c r="P114" s="68"/>
      <c r="Q114" s="68"/>
      <c r="R114" s="68">
        <v>197163</v>
      </c>
      <c r="S114" s="68"/>
      <c r="T114" s="68">
        <v>197163</v>
      </c>
    </row>
    <row r="115" spans="1:20" s="43" customFormat="1" ht="12" customHeight="1">
      <c r="A115">
        <v>111</v>
      </c>
      <c r="B115" s="94">
        <v>3</v>
      </c>
      <c r="C115" s="19"/>
      <c r="D115" s="19">
        <v>6305509</v>
      </c>
      <c r="E115" s="19"/>
      <c r="F115" s="19">
        <v>4541</v>
      </c>
      <c r="G115" s="19"/>
      <c r="H115" s="19"/>
      <c r="I115" s="19"/>
      <c r="J115" s="19"/>
      <c r="K115" s="19"/>
      <c r="L115" s="19"/>
      <c r="M115" s="19">
        <v>26640</v>
      </c>
      <c r="N115" s="68"/>
      <c r="O115" s="68"/>
      <c r="P115" s="68"/>
      <c r="Q115" s="68"/>
      <c r="R115" s="68">
        <v>274970</v>
      </c>
      <c r="S115" s="68">
        <v>53447</v>
      </c>
      <c r="T115" s="68">
        <v>328417</v>
      </c>
    </row>
    <row r="116" spans="1:20" s="43" customFormat="1">
      <c r="A116">
        <v>112</v>
      </c>
      <c r="B116" s="94">
        <v>3</v>
      </c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68"/>
      <c r="O116" s="68"/>
      <c r="P116" s="68"/>
      <c r="Q116" s="68"/>
      <c r="R116" s="68">
        <v>91065</v>
      </c>
      <c r="S116" s="68"/>
      <c r="T116" s="68">
        <v>91065</v>
      </c>
    </row>
    <row r="117" spans="1:20" s="43" customFormat="1">
      <c r="A117">
        <v>113</v>
      </c>
      <c r="B117" s="69">
        <v>3</v>
      </c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>
        <v>2222</v>
      </c>
      <c r="N117" s="68"/>
      <c r="O117" s="68"/>
      <c r="P117" s="68"/>
      <c r="Q117" s="68"/>
      <c r="R117" s="68">
        <v>27586</v>
      </c>
      <c r="S117" s="68"/>
      <c r="T117" s="68">
        <v>27586</v>
      </c>
    </row>
    <row r="118" spans="1:20" s="43" customFormat="1" ht="12" customHeight="1">
      <c r="A118">
        <v>114</v>
      </c>
      <c r="B118" s="69">
        <v>3</v>
      </c>
      <c r="C118" s="19"/>
      <c r="D118" s="19">
        <v>405708</v>
      </c>
      <c r="E118" s="19"/>
      <c r="F118" s="19">
        <v>912.8</v>
      </c>
      <c r="G118" s="19"/>
      <c r="H118" s="19"/>
      <c r="I118" s="19"/>
      <c r="J118" s="19"/>
      <c r="K118" s="19"/>
      <c r="L118" s="19"/>
      <c r="M118" s="19">
        <v>2297</v>
      </c>
      <c r="N118" s="68"/>
      <c r="O118" s="68"/>
      <c r="P118" s="68"/>
      <c r="Q118" s="68"/>
      <c r="R118" s="68">
        <v>16720</v>
      </c>
      <c r="S118" s="68"/>
      <c r="T118" s="68">
        <v>16720</v>
      </c>
    </row>
    <row r="119" spans="1:20" s="43" customFormat="1">
      <c r="A119">
        <v>115</v>
      </c>
      <c r="B119" s="69">
        <v>3</v>
      </c>
      <c r="C119" s="19"/>
      <c r="D119" s="19">
        <v>141667</v>
      </c>
      <c r="E119" s="19"/>
      <c r="F119" s="19">
        <v>2125</v>
      </c>
      <c r="G119" s="19"/>
      <c r="H119" s="19"/>
      <c r="I119" s="19"/>
      <c r="J119" s="19"/>
      <c r="K119" s="19"/>
      <c r="L119" s="19"/>
      <c r="M119" s="19">
        <v>2609</v>
      </c>
      <c r="N119" s="68"/>
      <c r="O119" s="68"/>
      <c r="P119" s="68"/>
      <c r="Q119" s="68"/>
      <c r="R119" s="68">
        <v>14519</v>
      </c>
      <c r="S119" s="68"/>
      <c r="T119" s="68">
        <v>14519</v>
      </c>
    </row>
    <row r="120" spans="1:20" s="43" customFormat="1">
      <c r="A120">
        <v>116</v>
      </c>
      <c r="B120" s="93">
        <v>3</v>
      </c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>
        <v>952</v>
      </c>
      <c r="N120" s="68"/>
      <c r="O120" s="68"/>
      <c r="P120" s="68"/>
      <c r="Q120" s="68"/>
      <c r="R120" s="68">
        <v>14645</v>
      </c>
      <c r="S120" s="68"/>
      <c r="T120" s="68">
        <v>14645</v>
      </c>
    </row>
    <row r="121" spans="1:20" s="43" customFormat="1" ht="12" customHeight="1">
      <c r="A121">
        <v>117</v>
      </c>
      <c r="B121" s="69">
        <v>3</v>
      </c>
      <c r="C121" s="19"/>
      <c r="D121" s="19">
        <v>1125578</v>
      </c>
      <c r="E121" s="19"/>
      <c r="F121" s="19"/>
      <c r="G121" s="19"/>
      <c r="H121" s="19">
        <v>-34</v>
      </c>
      <c r="I121" s="19"/>
      <c r="J121" s="19"/>
      <c r="K121" s="19"/>
      <c r="L121" s="19"/>
      <c r="M121" s="19">
        <v>3807</v>
      </c>
      <c r="N121" s="68"/>
      <c r="O121" s="68"/>
      <c r="P121" s="68"/>
      <c r="Q121" s="68"/>
      <c r="R121" s="68"/>
      <c r="S121" s="68"/>
      <c r="T121" s="68">
        <v>63669</v>
      </c>
    </row>
    <row r="122" spans="1:20" s="43" customFormat="1" ht="12" customHeight="1">
      <c r="A122">
        <v>118</v>
      </c>
      <c r="B122" s="93">
        <v>3</v>
      </c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68"/>
      <c r="O122" s="68"/>
      <c r="P122" s="68"/>
      <c r="Q122" s="68"/>
      <c r="R122" s="68">
        <v>0</v>
      </c>
      <c r="S122" s="68"/>
      <c r="T122" s="68">
        <v>0</v>
      </c>
    </row>
    <row r="123" spans="1:20" s="43" customFormat="1" ht="12" customHeight="1">
      <c r="A123">
        <v>119</v>
      </c>
      <c r="B123" s="69">
        <v>3</v>
      </c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68"/>
      <c r="O123" s="68"/>
      <c r="P123" s="68"/>
      <c r="Q123" s="68"/>
      <c r="R123" s="68">
        <v>175730</v>
      </c>
      <c r="S123" s="68"/>
      <c r="T123" s="68">
        <v>175730</v>
      </c>
    </row>
    <row r="124" spans="1:20" s="43" customFormat="1" ht="12" customHeight="1">
      <c r="A124">
        <v>120</v>
      </c>
      <c r="B124" s="93">
        <v>3</v>
      </c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68"/>
      <c r="O124" s="68"/>
      <c r="P124" s="68"/>
      <c r="Q124" s="68"/>
      <c r="R124" s="68">
        <v>3805</v>
      </c>
      <c r="S124" s="68"/>
      <c r="T124" s="68">
        <v>3805</v>
      </c>
    </row>
    <row r="125" spans="1:20" s="43" customFormat="1" ht="12" customHeight="1">
      <c r="A125">
        <v>121</v>
      </c>
      <c r="B125" s="93">
        <v>3</v>
      </c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68"/>
      <c r="O125" s="68"/>
      <c r="P125" s="68"/>
      <c r="Q125" s="68"/>
      <c r="R125" s="68">
        <v>58100</v>
      </c>
      <c r="S125" s="68"/>
      <c r="T125" s="68">
        <v>58100</v>
      </c>
    </row>
    <row r="126" spans="1:20" s="43" customFormat="1" ht="12" customHeight="1">
      <c r="A126">
        <v>122</v>
      </c>
      <c r="B126" s="93">
        <v>3</v>
      </c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68"/>
      <c r="O126" s="68"/>
      <c r="P126" s="68"/>
      <c r="Q126" s="68"/>
      <c r="R126" s="68">
        <v>158388</v>
      </c>
      <c r="S126" s="68"/>
      <c r="T126" s="68">
        <v>158388</v>
      </c>
    </row>
    <row r="127" spans="1:20" s="43" customFormat="1">
      <c r="A127">
        <v>123</v>
      </c>
      <c r="B127" s="93">
        <v>3</v>
      </c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68"/>
      <c r="O127" s="68"/>
      <c r="P127" s="68"/>
      <c r="Q127" s="68"/>
      <c r="R127" s="68">
        <v>53565</v>
      </c>
      <c r="S127" s="68">
        <v>-2292</v>
      </c>
      <c r="T127" s="68">
        <v>51273</v>
      </c>
    </row>
    <row r="128" spans="1:20" s="43" customFormat="1">
      <c r="A128">
        <v>124</v>
      </c>
      <c r="B128" s="69">
        <v>3</v>
      </c>
      <c r="C128" s="19">
        <v>-37</v>
      </c>
      <c r="D128" s="19">
        <v>101089</v>
      </c>
      <c r="E128" s="19"/>
      <c r="F128" s="19">
        <v>7602.1</v>
      </c>
      <c r="G128" s="19"/>
      <c r="H128" s="19"/>
      <c r="I128" s="19"/>
      <c r="J128" s="19"/>
      <c r="K128" s="19"/>
      <c r="L128" s="19"/>
      <c r="M128" s="19">
        <v>7947</v>
      </c>
      <c r="N128" s="68"/>
      <c r="O128" s="68"/>
      <c r="P128" s="68"/>
      <c r="Q128" s="68"/>
      <c r="R128" s="68">
        <v>37532</v>
      </c>
      <c r="S128" s="68"/>
      <c r="T128" s="68">
        <v>37532</v>
      </c>
    </row>
    <row r="129" spans="1:20" s="43" customFormat="1">
      <c r="A129">
        <v>125</v>
      </c>
      <c r="B129" s="69">
        <v>3</v>
      </c>
      <c r="C129" s="19">
        <v>1332</v>
      </c>
      <c r="D129" s="19">
        <v>1150802</v>
      </c>
      <c r="E129" s="19">
        <v>-3072</v>
      </c>
      <c r="F129" s="19"/>
      <c r="G129" s="19"/>
      <c r="H129" s="19"/>
      <c r="I129" s="19"/>
      <c r="J129" s="19"/>
      <c r="K129" s="19"/>
      <c r="L129" s="19"/>
      <c r="M129" s="19">
        <v>856</v>
      </c>
      <c r="N129" s="68"/>
      <c r="O129" s="68"/>
      <c r="P129" s="68"/>
      <c r="Q129" s="68"/>
      <c r="R129" s="68">
        <v>31525</v>
      </c>
      <c r="S129" s="68">
        <v>12687</v>
      </c>
      <c r="T129" s="68">
        <v>44212</v>
      </c>
    </row>
    <row r="130" spans="1:20" s="43" customFormat="1">
      <c r="A130">
        <v>126</v>
      </c>
      <c r="B130" s="93">
        <v>3</v>
      </c>
      <c r="C130" s="19"/>
      <c r="D130" s="19">
        <v>-34625</v>
      </c>
      <c r="E130" s="19"/>
      <c r="F130" s="19"/>
      <c r="G130" s="19"/>
      <c r="H130" s="19"/>
      <c r="I130" s="19"/>
      <c r="J130" s="19"/>
      <c r="K130" s="19"/>
      <c r="L130" s="19"/>
      <c r="M130" s="19">
        <v>-118</v>
      </c>
      <c r="N130" s="68">
        <v>-1715</v>
      </c>
      <c r="O130" s="68"/>
      <c r="P130" s="68"/>
      <c r="Q130" s="68"/>
      <c r="R130" s="68">
        <v>-1715</v>
      </c>
      <c r="S130" s="68">
        <v>37193</v>
      </c>
      <c r="T130" s="68">
        <v>35478</v>
      </c>
    </row>
    <row r="131" spans="1:20" s="43" customFormat="1">
      <c r="A131">
        <v>127</v>
      </c>
      <c r="B131" s="93">
        <v>3</v>
      </c>
      <c r="C131" s="19"/>
      <c r="D131" s="19">
        <v>8025</v>
      </c>
      <c r="E131" s="19">
        <v>28</v>
      </c>
      <c r="F131" s="19"/>
      <c r="G131" s="19"/>
      <c r="H131" s="19"/>
      <c r="I131" s="19"/>
      <c r="J131" s="19"/>
      <c r="K131" s="19"/>
      <c r="L131" s="19"/>
      <c r="M131" s="19">
        <v>55</v>
      </c>
      <c r="N131" s="68">
        <v>606</v>
      </c>
      <c r="O131" s="68"/>
      <c r="P131" s="68"/>
      <c r="Q131" s="68"/>
      <c r="R131" s="68">
        <v>892</v>
      </c>
      <c r="S131" s="68"/>
      <c r="T131" s="68">
        <v>892</v>
      </c>
    </row>
    <row r="132" spans="1:20" s="43" customFormat="1">
      <c r="A132">
        <v>128</v>
      </c>
      <c r="B132" s="93">
        <v>3</v>
      </c>
      <c r="C132" s="19"/>
      <c r="D132" s="19">
        <v>918766</v>
      </c>
      <c r="E132" s="19">
        <v>7775</v>
      </c>
      <c r="F132" s="19"/>
      <c r="G132" s="19"/>
      <c r="H132" s="19"/>
      <c r="I132" s="19"/>
      <c r="J132" s="19">
        <v>4902</v>
      </c>
      <c r="K132" s="19"/>
      <c r="L132" s="19"/>
      <c r="M132" s="19">
        <v>15813</v>
      </c>
      <c r="N132" s="68"/>
      <c r="O132" s="68"/>
      <c r="P132" s="68"/>
      <c r="Q132" s="68"/>
      <c r="R132" s="68">
        <v>126894</v>
      </c>
      <c r="S132" s="68"/>
      <c r="T132" s="68">
        <v>126894</v>
      </c>
    </row>
    <row r="133" spans="1:20" s="43" customFormat="1">
      <c r="A133">
        <v>129</v>
      </c>
      <c r="B133" s="93">
        <v>3</v>
      </c>
      <c r="C133" s="19"/>
      <c r="D133" s="19">
        <v>368545</v>
      </c>
      <c r="E133" s="19"/>
      <c r="F133" s="19">
        <v>3114.6</v>
      </c>
      <c r="G133" s="19"/>
      <c r="H133" s="19"/>
      <c r="I133" s="19"/>
      <c r="J133" s="19"/>
      <c r="K133" s="19"/>
      <c r="L133" s="19"/>
      <c r="M133" s="19">
        <v>4372</v>
      </c>
      <c r="N133" s="68"/>
      <c r="O133" s="68"/>
      <c r="P133" s="68"/>
      <c r="Q133" s="68"/>
      <c r="R133" s="68">
        <v>23617</v>
      </c>
      <c r="S133" s="68"/>
      <c r="T133" s="68">
        <v>23617</v>
      </c>
    </row>
    <row r="134" spans="1:20" s="43" customFormat="1">
      <c r="A134">
        <v>130</v>
      </c>
      <c r="B134" s="69">
        <v>3</v>
      </c>
      <c r="C134" s="19"/>
      <c r="D134" s="19">
        <v>82565</v>
      </c>
      <c r="E134" s="19"/>
      <c r="F134" s="19">
        <v>628.1</v>
      </c>
      <c r="G134" s="19"/>
      <c r="H134" s="19"/>
      <c r="I134" s="19"/>
      <c r="J134" s="19"/>
      <c r="K134" s="19"/>
      <c r="L134" s="19"/>
      <c r="M134" s="19">
        <v>910</v>
      </c>
      <c r="N134" s="68"/>
      <c r="O134" s="68"/>
      <c r="P134" s="68"/>
      <c r="Q134" s="68"/>
      <c r="R134" s="68">
        <v>5070</v>
      </c>
      <c r="S134" s="68"/>
      <c r="T134" s="68">
        <v>5070</v>
      </c>
    </row>
    <row r="135" spans="1:20" s="43" customFormat="1">
      <c r="A135">
        <v>131</v>
      </c>
      <c r="B135" s="93">
        <v>3</v>
      </c>
      <c r="C135" s="19"/>
      <c r="D135" s="19">
        <v>3583375</v>
      </c>
      <c r="E135" s="19"/>
      <c r="F135" s="19">
        <v>4698</v>
      </c>
      <c r="G135" s="19"/>
      <c r="H135" s="19"/>
      <c r="I135" s="19"/>
      <c r="J135" s="19"/>
      <c r="K135" s="19"/>
      <c r="L135" s="19"/>
      <c r="M135" s="19">
        <v>16928.058874999999</v>
      </c>
      <c r="N135" s="68"/>
      <c r="O135" s="68"/>
      <c r="P135" s="68"/>
      <c r="Q135" s="68"/>
      <c r="R135" s="68">
        <v>204348</v>
      </c>
      <c r="S135" s="68"/>
      <c r="T135" s="68">
        <v>204348</v>
      </c>
    </row>
    <row r="136" spans="1:20" s="43" customFormat="1">
      <c r="A136">
        <v>132</v>
      </c>
      <c r="B136" s="93">
        <v>3</v>
      </c>
      <c r="C136" s="19"/>
      <c r="D136" s="19">
        <v>61573</v>
      </c>
      <c r="E136" s="19"/>
      <c r="F136" s="19"/>
      <c r="G136" s="19"/>
      <c r="H136" s="19"/>
      <c r="I136" s="19"/>
      <c r="J136" s="19"/>
      <c r="K136" s="19"/>
      <c r="L136" s="19"/>
      <c r="M136" s="19">
        <v>210.14864899999998</v>
      </c>
      <c r="N136" s="68"/>
      <c r="O136" s="68"/>
      <c r="P136" s="68"/>
      <c r="Q136" s="68"/>
      <c r="R136" s="68">
        <v>3129</v>
      </c>
      <c r="S136" s="68"/>
      <c r="T136" s="68">
        <v>3129</v>
      </c>
    </row>
    <row r="137" spans="1:20" s="43" customFormat="1">
      <c r="A137">
        <v>133</v>
      </c>
      <c r="B137" s="93">
        <v>3</v>
      </c>
      <c r="C137" s="19">
        <v>3597</v>
      </c>
      <c r="D137" s="19">
        <v>3760272</v>
      </c>
      <c r="E137" s="19">
        <v>18747</v>
      </c>
      <c r="F137" s="19"/>
      <c r="G137" s="19"/>
      <c r="H137" s="19"/>
      <c r="I137" s="19"/>
      <c r="J137" s="19"/>
      <c r="K137" s="19"/>
      <c r="L137" s="19"/>
      <c r="M137" s="19">
        <v>31580.808336000002</v>
      </c>
      <c r="N137" s="68"/>
      <c r="O137" s="68"/>
      <c r="P137" s="68"/>
      <c r="Q137" s="68"/>
      <c r="R137" s="68">
        <v>266006</v>
      </c>
      <c r="S137" s="68"/>
      <c r="T137" s="68">
        <v>266006</v>
      </c>
    </row>
    <row r="138" spans="1:20" s="43" customFormat="1">
      <c r="A138">
        <v>134</v>
      </c>
      <c r="B138" s="93">
        <v>3</v>
      </c>
      <c r="C138" s="19"/>
      <c r="D138" s="19">
        <v>6890</v>
      </c>
      <c r="E138" s="19"/>
      <c r="F138" s="19">
        <v>970</v>
      </c>
      <c r="G138" s="19"/>
      <c r="H138" s="19"/>
      <c r="I138" s="19"/>
      <c r="J138" s="19"/>
      <c r="K138" s="19"/>
      <c r="L138" s="19"/>
      <c r="M138" s="19">
        <v>994</v>
      </c>
      <c r="N138" s="68"/>
      <c r="O138" s="68"/>
      <c r="P138" s="68"/>
      <c r="Q138" s="68"/>
      <c r="R138" s="68">
        <v>3731</v>
      </c>
      <c r="S138" s="68"/>
      <c r="T138" s="68">
        <v>3731</v>
      </c>
    </row>
    <row r="139" spans="1:20" s="43" customFormat="1" ht="12" customHeight="1">
      <c r="A139">
        <v>135</v>
      </c>
      <c r="B139" s="93">
        <v>3</v>
      </c>
      <c r="C139" s="19"/>
      <c r="D139" s="19">
        <v>55520</v>
      </c>
      <c r="E139" s="19"/>
      <c r="F139" s="19">
        <v>21258</v>
      </c>
      <c r="G139" s="19"/>
      <c r="H139" s="19"/>
      <c r="I139" s="19"/>
      <c r="J139" s="19"/>
      <c r="K139" s="19"/>
      <c r="L139" s="19"/>
      <c r="M139" s="19">
        <v>2315</v>
      </c>
      <c r="N139" s="68"/>
      <c r="O139" s="68"/>
      <c r="P139" s="68"/>
      <c r="Q139" s="68"/>
      <c r="R139" s="68">
        <v>23698</v>
      </c>
      <c r="S139" s="68"/>
      <c r="T139" s="68">
        <v>23698</v>
      </c>
    </row>
    <row r="140" spans="1:20" s="43" customFormat="1" ht="12" customHeight="1">
      <c r="A140">
        <v>136</v>
      </c>
      <c r="B140" s="93">
        <v>3</v>
      </c>
      <c r="C140" s="19"/>
      <c r="D140" s="19">
        <v>373171</v>
      </c>
      <c r="E140" s="19"/>
      <c r="F140" s="19"/>
      <c r="G140" s="19"/>
      <c r="H140" s="19"/>
      <c r="I140" s="19"/>
      <c r="J140" s="19"/>
      <c r="K140" s="19"/>
      <c r="L140" s="19"/>
      <c r="M140" s="19">
        <v>1273.632623</v>
      </c>
      <c r="N140" s="68"/>
      <c r="O140" s="68"/>
      <c r="P140" s="68"/>
      <c r="Q140" s="68"/>
      <c r="R140" s="68">
        <v>12147</v>
      </c>
      <c r="S140" s="68"/>
      <c r="T140" s="68">
        <v>12147</v>
      </c>
    </row>
    <row r="141" spans="1:20" s="43" customFormat="1">
      <c r="A141">
        <v>137</v>
      </c>
      <c r="B141" s="93">
        <v>3</v>
      </c>
      <c r="C141" s="19">
        <v>563</v>
      </c>
      <c r="D141" s="19">
        <v>1185306</v>
      </c>
      <c r="E141" s="19"/>
      <c r="F141" s="19"/>
      <c r="G141" s="19"/>
      <c r="H141" s="19"/>
      <c r="I141" s="19"/>
      <c r="J141" s="19"/>
      <c r="K141" s="19"/>
      <c r="L141" s="19"/>
      <c r="M141" s="19">
        <v>3684</v>
      </c>
      <c r="N141" s="68"/>
      <c r="O141" s="68"/>
      <c r="P141" s="68"/>
      <c r="Q141" s="68"/>
      <c r="R141" s="68">
        <v>96263</v>
      </c>
      <c r="S141" s="68"/>
      <c r="T141" s="68">
        <v>96263</v>
      </c>
    </row>
    <row r="142" spans="1:20" s="43" customFormat="1">
      <c r="A142">
        <v>138</v>
      </c>
      <c r="B142" s="93">
        <v>3</v>
      </c>
      <c r="C142" s="19">
        <v>165</v>
      </c>
      <c r="D142" s="19">
        <v>1322</v>
      </c>
      <c r="E142" s="19"/>
      <c r="F142" s="19"/>
      <c r="G142" s="19"/>
      <c r="H142" s="19"/>
      <c r="I142" s="19"/>
      <c r="J142" s="19"/>
      <c r="K142" s="19"/>
      <c r="L142" s="19"/>
      <c r="M142" s="19">
        <v>5</v>
      </c>
      <c r="N142" s="68"/>
      <c r="O142" s="68"/>
      <c r="P142" s="68"/>
      <c r="Q142" s="68"/>
      <c r="R142" s="68">
        <v>2568</v>
      </c>
      <c r="S142" s="68"/>
      <c r="T142" s="68">
        <v>2568</v>
      </c>
    </row>
    <row r="143" spans="1:20" s="43" customFormat="1">
      <c r="A143">
        <v>139</v>
      </c>
      <c r="B143" s="69">
        <v>3</v>
      </c>
      <c r="C143" s="19">
        <v>24</v>
      </c>
      <c r="D143" s="19">
        <v>56008</v>
      </c>
      <c r="E143" s="19"/>
      <c r="F143" s="19"/>
      <c r="G143" s="19"/>
      <c r="H143" s="19"/>
      <c r="I143" s="19"/>
      <c r="J143" s="19"/>
      <c r="K143" s="19"/>
      <c r="L143" s="19"/>
      <c r="M143" s="19">
        <v>366</v>
      </c>
      <c r="N143" s="68"/>
      <c r="O143" s="68"/>
      <c r="P143" s="68"/>
      <c r="Q143" s="68"/>
      <c r="R143" s="68">
        <v>5583</v>
      </c>
      <c r="S143" s="68"/>
      <c r="T143" s="68">
        <v>5583</v>
      </c>
    </row>
    <row r="144" spans="1:20" s="43" customFormat="1" ht="12" customHeight="1">
      <c r="A144">
        <v>140</v>
      </c>
      <c r="B144" s="93">
        <v>3</v>
      </c>
      <c r="C144" s="19"/>
      <c r="D144" s="19">
        <v>32429</v>
      </c>
      <c r="E144" s="19"/>
      <c r="F144" s="19"/>
      <c r="G144" s="19"/>
      <c r="H144" s="19"/>
      <c r="I144" s="19"/>
      <c r="J144" s="19"/>
      <c r="K144" s="19"/>
      <c r="L144" s="19"/>
      <c r="M144" s="19">
        <v>111</v>
      </c>
      <c r="N144" s="68"/>
      <c r="O144" s="68"/>
      <c r="P144" s="68"/>
      <c r="Q144" s="68"/>
      <c r="R144" s="68">
        <v>1353</v>
      </c>
      <c r="S144" s="68"/>
      <c r="T144" s="68">
        <v>1353</v>
      </c>
    </row>
    <row r="145" spans="1:20" s="43" customFormat="1">
      <c r="A145">
        <v>141</v>
      </c>
      <c r="B145" s="93">
        <v>3</v>
      </c>
      <c r="C145" s="19"/>
      <c r="D145" s="19">
        <v>493609</v>
      </c>
      <c r="E145" s="19"/>
      <c r="F145" s="19">
        <v>4314</v>
      </c>
      <c r="G145" s="19"/>
      <c r="H145" s="19"/>
      <c r="I145" s="19"/>
      <c r="J145" s="19"/>
      <c r="K145" s="19"/>
      <c r="L145" s="19"/>
      <c r="M145" s="19">
        <v>5998</v>
      </c>
      <c r="N145" s="68"/>
      <c r="O145" s="68"/>
      <c r="P145" s="68"/>
      <c r="Q145" s="68"/>
      <c r="R145" s="68">
        <v>72837</v>
      </c>
      <c r="S145" s="68"/>
      <c r="T145" s="68">
        <v>72837</v>
      </c>
    </row>
    <row r="146" spans="1:20" s="43" customFormat="1" ht="12" customHeight="1">
      <c r="A146">
        <v>142</v>
      </c>
      <c r="B146" s="93">
        <v>3</v>
      </c>
      <c r="C146" s="19"/>
      <c r="D146" s="19">
        <v>137844</v>
      </c>
      <c r="E146" s="19"/>
      <c r="F146" s="19">
        <v>305</v>
      </c>
      <c r="G146" s="19"/>
      <c r="H146" s="19"/>
      <c r="I146" s="19"/>
      <c r="J146" s="19"/>
      <c r="K146" s="19"/>
      <c r="L146" s="19"/>
      <c r="M146" s="19"/>
      <c r="N146" s="68"/>
      <c r="O146" s="68"/>
      <c r="P146" s="68"/>
      <c r="Q146" s="68"/>
      <c r="R146" s="68">
        <v>10430</v>
      </c>
      <c r="S146" s="68"/>
      <c r="T146" s="68">
        <v>10430</v>
      </c>
    </row>
    <row r="147" spans="1:20" s="43" customFormat="1" ht="12" customHeight="1">
      <c r="A147">
        <v>143</v>
      </c>
      <c r="B147" s="93">
        <v>3</v>
      </c>
      <c r="C147" s="19">
        <v>67</v>
      </c>
      <c r="D147" s="19">
        <v>2441216</v>
      </c>
      <c r="E147" s="19"/>
      <c r="F147" s="19">
        <v>2469</v>
      </c>
      <c r="G147" s="19"/>
      <c r="H147" s="19"/>
      <c r="I147" s="19"/>
      <c r="J147" s="19"/>
      <c r="K147" s="19"/>
      <c r="L147" s="19"/>
      <c r="M147" s="19">
        <v>10801</v>
      </c>
      <c r="N147" s="68"/>
      <c r="O147" s="68"/>
      <c r="P147" s="68"/>
      <c r="Q147" s="68"/>
      <c r="R147" s="68">
        <v>56304</v>
      </c>
      <c r="S147" s="68"/>
      <c r="T147" s="68">
        <v>56304</v>
      </c>
    </row>
    <row r="148" spans="1:20" s="43" customFormat="1" ht="12" customHeight="1">
      <c r="A148">
        <v>144</v>
      </c>
      <c r="B148" s="93">
        <v>3</v>
      </c>
      <c r="C148" s="19"/>
      <c r="D148" s="19">
        <v>313680</v>
      </c>
      <c r="E148" s="19"/>
      <c r="F148" s="19">
        <v>1028</v>
      </c>
      <c r="G148" s="19"/>
      <c r="H148" s="19"/>
      <c r="I148" s="19"/>
      <c r="J148" s="19"/>
      <c r="K148" s="19"/>
      <c r="L148" s="19"/>
      <c r="M148" s="19">
        <v>2099</v>
      </c>
      <c r="N148" s="68">
        <v>10883</v>
      </c>
      <c r="O148" s="68">
        <v>7817</v>
      </c>
      <c r="P148" s="68"/>
      <c r="Q148" s="68"/>
      <c r="R148" s="68">
        <v>18700</v>
      </c>
      <c r="S148" s="68"/>
      <c r="T148" s="68">
        <v>18700</v>
      </c>
    </row>
    <row r="149" spans="1:20" s="43" customFormat="1">
      <c r="A149">
        <v>145</v>
      </c>
      <c r="B149" s="93">
        <v>3</v>
      </c>
      <c r="C149" s="19">
        <v>0</v>
      </c>
      <c r="D149" s="19">
        <v>228792</v>
      </c>
      <c r="E149" s="19"/>
      <c r="F149" s="19">
        <v>2938.1</v>
      </c>
      <c r="G149" s="19"/>
      <c r="H149" s="19"/>
      <c r="I149" s="19"/>
      <c r="J149" s="19"/>
      <c r="K149" s="19"/>
      <c r="L149" s="19"/>
      <c r="M149" s="19">
        <v>3718.7703348800001</v>
      </c>
      <c r="N149" s="68"/>
      <c r="O149" s="68"/>
      <c r="P149" s="68"/>
      <c r="Q149" s="68"/>
      <c r="R149" s="68"/>
      <c r="S149" s="68"/>
      <c r="T149" s="68">
        <v>29636</v>
      </c>
    </row>
    <row r="150" spans="1:20" s="43" customFormat="1" ht="12" customHeight="1">
      <c r="A150">
        <v>146</v>
      </c>
      <c r="B150" s="93">
        <v>3</v>
      </c>
      <c r="C150" s="19">
        <v>4.9000000000000004</v>
      </c>
      <c r="D150" s="19">
        <v>9733</v>
      </c>
      <c r="E150" s="19"/>
      <c r="F150" s="19">
        <v>130</v>
      </c>
      <c r="G150" s="19"/>
      <c r="H150" s="19"/>
      <c r="I150" s="19"/>
      <c r="J150" s="19"/>
      <c r="K150" s="19"/>
      <c r="L150" s="19"/>
      <c r="M150" s="19">
        <v>46</v>
      </c>
      <c r="N150" s="68"/>
      <c r="O150" s="68"/>
      <c r="P150" s="68"/>
      <c r="Q150" s="68"/>
      <c r="R150" s="68">
        <v>515</v>
      </c>
      <c r="S150" s="68"/>
      <c r="T150" s="68">
        <v>515</v>
      </c>
    </row>
    <row r="151" spans="1:20" s="43" customFormat="1" ht="12" customHeight="1">
      <c r="A151">
        <v>147</v>
      </c>
      <c r="B151" s="69">
        <v>3</v>
      </c>
      <c r="C151" s="19">
        <v>0</v>
      </c>
      <c r="D151" s="19">
        <v>186369</v>
      </c>
      <c r="E151" s="19"/>
      <c r="F151" s="19">
        <v>930</v>
      </c>
      <c r="G151" s="19"/>
      <c r="H151" s="19"/>
      <c r="I151" s="19"/>
      <c r="J151" s="19"/>
      <c r="K151" s="19"/>
      <c r="L151" s="19"/>
      <c r="M151" s="19">
        <v>729</v>
      </c>
      <c r="N151" s="68"/>
      <c r="O151" s="68"/>
      <c r="P151" s="68"/>
      <c r="Q151" s="68"/>
      <c r="R151" s="68">
        <v>3861</v>
      </c>
      <c r="S151" s="68"/>
      <c r="T151" s="68">
        <v>3861</v>
      </c>
    </row>
    <row r="152" spans="1:20" s="43" customFormat="1">
      <c r="A152">
        <v>148</v>
      </c>
      <c r="B152" s="93">
        <v>3</v>
      </c>
      <c r="C152" s="19"/>
      <c r="D152" s="19">
        <v>86112</v>
      </c>
      <c r="E152" s="19"/>
      <c r="F152" s="19"/>
      <c r="G152" s="19"/>
      <c r="H152" s="19"/>
      <c r="I152" s="19"/>
      <c r="J152" s="19"/>
      <c r="K152" s="19"/>
      <c r="L152" s="19"/>
      <c r="M152" s="19">
        <v>294</v>
      </c>
      <c r="N152" s="68"/>
      <c r="O152" s="68"/>
      <c r="P152" s="68"/>
      <c r="Q152" s="68"/>
      <c r="R152" s="68">
        <v>1650</v>
      </c>
      <c r="S152" s="68">
        <v>44861</v>
      </c>
      <c r="T152" s="68">
        <v>46511</v>
      </c>
    </row>
    <row r="153" spans="1:20" s="43" customFormat="1" ht="12" customHeight="1">
      <c r="A153">
        <v>149</v>
      </c>
      <c r="B153" s="93">
        <v>3</v>
      </c>
      <c r="C153" s="19"/>
      <c r="D153" s="19"/>
      <c r="E153" s="19"/>
      <c r="F153" s="19">
        <v>3402</v>
      </c>
      <c r="G153" s="19"/>
      <c r="H153" s="19"/>
      <c r="I153" s="19"/>
      <c r="J153" s="19"/>
      <c r="K153" s="19"/>
      <c r="L153" s="19"/>
      <c r="M153" s="19">
        <v>3402</v>
      </c>
      <c r="N153" s="68"/>
      <c r="O153" s="68"/>
      <c r="P153" s="68"/>
      <c r="Q153" s="68"/>
      <c r="R153" s="68">
        <v>17188</v>
      </c>
      <c r="S153" s="68"/>
      <c r="T153" s="68">
        <v>17188</v>
      </c>
    </row>
    <row r="154" spans="1:20" s="43" customFormat="1" ht="12" customHeight="1">
      <c r="A154">
        <v>150</v>
      </c>
      <c r="B154" s="69">
        <v>3</v>
      </c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68"/>
      <c r="O154" s="68"/>
      <c r="P154" s="68"/>
      <c r="Q154" s="68"/>
      <c r="R154" s="68"/>
      <c r="S154" s="68">
        <v>211764</v>
      </c>
      <c r="T154" s="68">
        <v>211764</v>
      </c>
    </row>
    <row r="155" spans="1:20" s="43" customFormat="1">
      <c r="A155">
        <v>151</v>
      </c>
      <c r="B155" s="93">
        <v>3</v>
      </c>
      <c r="C155" s="19"/>
      <c r="D155" s="19">
        <v>65231</v>
      </c>
      <c r="E155" s="19"/>
      <c r="F155" s="19">
        <v>130.4</v>
      </c>
      <c r="G155" s="19"/>
      <c r="H155" s="19"/>
      <c r="I155" s="19"/>
      <c r="J155" s="19"/>
      <c r="K155" s="19"/>
      <c r="L155" s="19"/>
      <c r="M155" s="19">
        <v>353</v>
      </c>
      <c r="N155" s="68"/>
      <c r="O155" s="68"/>
      <c r="P155" s="68"/>
      <c r="Q155" s="68"/>
      <c r="R155" s="68">
        <v>2657</v>
      </c>
      <c r="S155" s="68"/>
      <c r="T155" s="68">
        <v>2657</v>
      </c>
    </row>
    <row r="156" spans="1:20" s="43" customFormat="1" ht="12" customHeight="1">
      <c r="A156">
        <v>152</v>
      </c>
      <c r="B156" s="93">
        <v>3</v>
      </c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68"/>
      <c r="O156" s="68"/>
      <c r="P156" s="68"/>
      <c r="Q156" s="68"/>
      <c r="R156" s="68"/>
      <c r="S156" s="68"/>
      <c r="T156" s="68"/>
    </row>
    <row r="157" spans="1:20" s="43" customFormat="1" ht="12" customHeight="1">
      <c r="A157">
        <v>153</v>
      </c>
      <c r="B157" s="93">
        <v>3</v>
      </c>
      <c r="C157" s="19"/>
      <c r="D157" s="19">
        <v>225652</v>
      </c>
      <c r="E157" s="19"/>
      <c r="F157" s="19"/>
      <c r="G157" s="19"/>
      <c r="H157" s="19"/>
      <c r="I157" s="19"/>
      <c r="J157" s="19"/>
      <c r="K157" s="19"/>
      <c r="L157" s="19"/>
      <c r="M157" s="19">
        <v>770</v>
      </c>
      <c r="N157" s="68"/>
      <c r="O157" s="68"/>
      <c r="P157" s="68"/>
      <c r="Q157" s="68"/>
      <c r="R157" s="68">
        <v>8995</v>
      </c>
      <c r="S157" s="68">
        <v>0</v>
      </c>
      <c r="T157" s="68">
        <v>8995</v>
      </c>
    </row>
    <row r="158" spans="1:20" s="43" customFormat="1" ht="12" customHeight="1">
      <c r="A158">
        <v>154</v>
      </c>
      <c r="B158" s="93">
        <v>3</v>
      </c>
      <c r="C158" s="19"/>
      <c r="D158" s="19"/>
      <c r="E158" s="19"/>
      <c r="F158" s="19">
        <v>17737.3</v>
      </c>
      <c r="G158" s="19"/>
      <c r="H158" s="19"/>
      <c r="I158" s="19"/>
      <c r="J158" s="19"/>
      <c r="K158" s="19"/>
      <c r="L158" s="19"/>
      <c r="M158" s="19">
        <v>17737</v>
      </c>
      <c r="N158" s="68"/>
      <c r="O158" s="68"/>
      <c r="P158" s="68"/>
      <c r="Q158" s="68"/>
      <c r="R158" s="68">
        <v>176170</v>
      </c>
      <c r="S158" s="68"/>
      <c r="T158" s="68">
        <v>176170</v>
      </c>
    </row>
    <row r="159" spans="1:20" s="43" customFormat="1" ht="12" customHeight="1">
      <c r="A159">
        <v>155</v>
      </c>
      <c r="B159" s="93">
        <v>3</v>
      </c>
      <c r="C159" s="19"/>
      <c r="D159" s="19">
        <v>16676</v>
      </c>
      <c r="E159" s="19"/>
      <c r="F159" s="19">
        <v>375.5</v>
      </c>
      <c r="G159" s="19"/>
      <c r="H159" s="19"/>
      <c r="I159" s="19"/>
      <c r="J159" s="19"/>
      <c r="K159" s="19"/>
      <c r="L159" s="19"/>
      <c r="M159" s="19">
        <v>3811.9008466400001</v>
      </c>
      <c r="N159" s="68"/>
      <c r="O159" s="68"/>
      <c r="P159" s="68"/>
      <c r="Q159" s="68"/>
      <c r="R159" s="68">
        <v>38287</v>
      </c>
      <c r="S159" s="68"/>
      <c r="T159" s="68">
        <v>38287</v>
      </c>
    </row>
    <row r="160" spans="1:20" s="43" customFormat="1" ht="12" customHeight="1">
      <c r="A160">
        <v>156</v>
      </c>
      <c r="B160" s="93">
        <v>3</v>
      </c>
      <c r="C160" s="19"/>
      <c r="D160" s="19">
        <v>2787717</v>
      </c>
      <c r="E160" s="19"/>
      <c r="F160" s="19"/>
      <c r="G160" s="19"/>
      <c r="H160" s="19"/>
      <c r="I160" s="19"/>
      <c r="J160" s="19"/>
      <c r="K160" s="19"/>
      <c r="L160" s="19"/>
      <c r="M160" s="19">
        <v>9514</v>
      </c>
      <c r="N160" s="68"/>
      <c r="O160" s="68"/>
      <c r="P160" s="68"/>
      <c r="Q160" s="68"/>
      <c r="R160" s="68">
        <v>279441</v>
      </c>
      <c r="S160" s="68"/>
      <c r="T160" s="68">
        <v>279441</v>
      </c>
    </row>
    <row r="161" spans="1:20" s="43" customFormat="1" ht="12" customHeight="1">
      <c r="A161">
        <v>157</v>
      </c>
      <c r="B161" s="69">
        <v>3</v>
      </c>
      <c r="C161" s="19"/>
      <c r="D161" s="19">
        <v>146245</v>
      </c>
      <c r="E161" s="19"/>
      <c r="F161" s="19"/>
      <c r="G161" s="19"/>
      <c r="H161" s="19"/>
      <c r="I161" s="19"/>
      <c r="J161" s="19"/>
      <c r="K161" s="19"/>
      <c r="L161" s="19"/>
      <c r="M161" s="19">
        <v>499</v>
      </c>
      <c r="N161" s="68"/>
      <c r="O161" s="68"/>
      <c r="P161" s="68"/>
      <c r="Q161" s="68"/>
      <c r="R161" s="68">
        <v>15310</v>
      </c>
      <c r="S161" s="68"/>
      <c r="T161" s="68">
        <v>15310</v>
      </c>
    </row>
    <row r="162" spans="1:20" s="43" customFormat="1" ht="12" customHeight="1">
      <c r="A162">
        <v>158</v>
      </c>
      <c r="B162" s="69">
        <v>3</v>
      </c>
      <c r="C162" s="19">
        <v>383</v>
      </c>
      <c r="D162" s="19">
        <v>918926</v>
      </c>
      <c r="E162" s="19"/>
      <c r="F162" s="19">
        <v>7601</v>
      </c>
      <c r="G162" s="19"/>
      <c r="H162" s="19"/>
      <c r="I162" s="19"/>
      <c r="J162" s="19"/>
      <c r="K162" s="19"/>
      <c r="L162" s="19"/>
      <c r="M162" s="19">
        <v>10737</v>
      </c>
      <c r="N162" s="68"/>
      <c r="O162" s="68"/>
      <c r="P162" s="68"/>
      <c r="Q162" s="68"/>
      <c r="R162" s="68">
        <v>234623</v>
      </c>
      <c r="S162" s="68">
        <v>64548</v>
      </c>
      <c r="T162" s="68">
        <v>299171</v>
      </c>
    </row>
    <row r="163" spans="1:20" s="43" customFormat="1" ht="12" customHeight="1">
      <c r="A163">
        <v>159</v>
      </c>
      <c r="B163" s="69">
        <v>3</v>
      </c>
      <c r="C163" s="19"/>
      <c r="D163" s="19">
        <v>440523</v>
      </c>
      <c r="E163" s="19"/>
      <c r="F163" s="19">
        <v>1145.3</v>
      </c>
      <c r="G163" s="19"/>
      <c r="H163" s="19">
        <v>2652</v>
      </c>
      <c r="I163" s="19"/>
      <c r="J163" s="19"/>
      <c r="K163" s="19"/>
      <c r="L163" s="19"/>
      <c r="M163" s="19">
        <v>3046.6049990000001</v>
      </c>
      <c r="N163" s="68"/>
      <c r="O163" s="68"/>
      <c r="P163" s="68"/>
      <c r="Q163" s="68"/>
      <c r="R163" s="68">
        <v>41196</v>
      </c>
      <c r="S163" s="68"/>
      <c r="T163" s="68">
        <v>41196</v>
      </c>
    </row>
    <row r="164" spans="1:20" s="43" customFormat="1" ht="12" customHeight="1">
      <c r="A164">
        <v>160</v>
      </c>
      <c r="B164" s="93">
        <v>3</v>
      </c>
      <c r="C164" s="19"/>
      <c r="D164" s="19">
        <v>400066</v>
      </c>
      <c r="E164" s="19"/>
      <c r="F164" s="19"/>
      <c r="G164" s="19"/>
      <c r="H164" s="19"/>
      <c r="I164" s="19"/>
      <c r="J164" s="19"/>
      <c r="K164" s="19"/>
      <c r="L164" s="19"/>
      <c r="M164" s="19">
        <v>1367</v>
      </c>
      <c r="N164" s="68"/>
      <c r="O164" s="68"/>
      <c r="P164" s="68"/>
      <c r="Q164" s="68"/>
      <c r="R164" s="68">
        <v>14724</v>
      </c>
      <c r="S164" s="68"/>
      <c r="T164" s="68">
        <v>14724</v>
      </c>
    </row>
    <row r="165" spans="1:20" s="43" customFormat="1" ht="12" customHeight="1">
      <c r="A165">
        <v>161</v>
      </c>
      <c r="B165" s="93">
        <v>3</v>
      </c>
      <c r="C165" s="19"/>
      <c r="D165" s="19">
        <v>111465</v>
      </c>
      <c r="E165" s="19"/>
      <c r="F165" s="19">
        <v>397.4</v>
      </c>
      <c r="G165" s="19"/>
      <c r="H165" s="19"/>
      <c r="I165" s="19"/>
      <c r="J165" s="19"/>
      <c r="K165" s="19"/>
      <c r="L165" s="19"/>
      <c r="M165" s="19">
        <v>777.83004499999993</v>
      </c>
      <c r="N165" s="68">
        <v>9366</v>
      </c>
      <c r="O165" s="68">
        <v>3797</v>
      </c>
      <c r="P165" s="68"/>
      <c r="Q165" s="68"/>
      <c r="R165" s="68"/>
      <c r="S165" s="68"/>
      <c r="T165" s="68">
        <v>13164</v>
      </c>
    </row>
    <row r="166" spans="1:20" s="43" customFormat="1">
      <c r="A166">
        <v>162</v>
      </c>
      <c r="B166" s="93">
        <v>3</v>
      </c>
      <c r="C166" s="19"/>
      <c r="D166" s="19">
        <v>320950</v>
      </c>
      <c r="E166" s="19"/>
      <c r="F166" s="19">
        <v>801</v>
      </c>
      <c r="G166" s="19"/>
      <c r="H166" s="19"/>
      <c r="I166" s="19"/>
      <c r="J166" s="19"/>
      <c r="K166" s="19"/>
      <c r="L166" s="19"/>
      <c r="M166" s="19">
        <v>1896</v>
      </c>
      <c r="N166" s="68"/>
      <c r="O166" s="68"/>
      <c r="P166" s="68"/>
      <c r="Q166" s="68"/>
      <c r="R166" s="68">
        <v>41343</v>
      </c>
      <c r="S166" s="68">
        <v>14500</v>
      </c>
      <c r="T166" s="68">
        <v>55843</v>
      </c>
    </row>
    <row r="167" spans="1:20" s="43" customFormat="1" ht="12" customHeight="1">
      <c r="A167">
        <v>163</v>
      </c>
      <c r="B167" s="93">
        <v>3</v>
      </c>
      <c r="C167" s="19"/>
      <c r="D167" s="19">
        <v>1168241</v>
      </c>
      <c r="E167" s="19"/>
      <c r="F167" s="19">
        <v>11858</v>
      </c>
      <c r="G167" s="19"/>
      <c r="H167" s="19"/>
      <c r="I167" s="19"/>
      <c r="J167" s="19"/>
      <c r="K167" s="19"/>
      <c r="L167" s="19"/>
      <c r="M167" s="19">
        <v>15845</v>
      </c>
      <c r="N167" s="68"/>
      <c r="O167" s="68"/>
      <c r="P167" s="68"/>
      <c r="Q167" s="68"/>
      <c r="R167" s="68">
        <v>196689</v>
      </c>
      <c r="S167" s="68"/>
      <c r="T167" s="68">
        <v>196689</v>
      </c>
    </row>
    <row r="168" spans="1:20" s="43" customFormat="1" ht="12" customHeight="1">
      <c r="A168">
        <v>164</v>
      </c>
      <c r="B168" s="93">
        <v>3</v>
      </c>
      <c r="C168" s="19"/>
      <c r="D168" s="19">
        <v>1240293</v>
      </c>
      <c r="E168" s="19"/>
      <c r="F168" s="19"/>
      <c r="G168" s="19"/>
      <c r="H168" s="19"/>
      <c r="I168" s="19"/>
      <c r="J168" s="19"/>
      <c r="K168" s="19"/>
      <c r="L168" s="19"/>
      <c r="M168" s="19">
        <v>4232</v>
      </c>
      <c r="N168" s="68"/>
      <c r="O168" s="68"/>
      <c r="P168" s="68"/>
      <c r="Q168" s="68"/>
      <c r="R168" s="68">
        <v>49477</v>
      </c>
      <c r="S168" s="68"/>
      <c r="T168" s="68">
        <v>49477</v>
      </c>
    </row>
    <row r="169" spans="1:20" s="43" customFormat="1" ht="12" customHeight="1">
      <c r="A169">
        <v>165</v>
      </c>
      <c r="B169" s="93">
        <v>3</v>
      </c>
      <c r="C169" s="19">
        <v>658</v>
      </c>
      <c r="D169" s="19">
        <v>1072275</v>
      </c>
      <c r="E169" s="19"/>
      <c r="F169" s="19">
        <v>7878</v>
      </c>
      <c r="G169" s="19"/>
      <c r="H169" s="19"/>
      <c r="I169" s="19"/>
      <c r="J169" s="19"/>
      <c r="K169" s="19"/>
      <c r="L169" s="19"/>
      <c r="M169" s="19">
        <v>11537</v>
      </c>
      <c r="N169" s="68"/>
      <c r="O169" s="68"/>
      <c r="P169" s="68"/>
      <c r="Q169" s="68"/>
      <c r="R169" s="68">
        <v>183816</v>
      </c>
      <c r="S169" s="68"/>
      <c r="T169" s="68">
        <v>183816</v>
      </c>
    </row>
    <row r="170" spans="1:20" s="43" customFormat="1" ht="12" customHeight="1">
      <c r="A170">
        <v>166</v>
      </c>
      <c r="B170" s="93">
        <v>3</v>
      </c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>
        <v>0</v>
      </c>
      <c r="N170" s="68"/>
      <c r="O170" s="68"/>
      <c r="P170" s="68"/>
      <c r="Q170" s="68"/>
      <c r="R170" s="68"/>
      <c r="S170" s="68"/>
      <c r="T170" s="68"/>
    </row>
    <row r="171" spans="1:20" s="43" customFormat="1">
      <c r="A171">
        <v>167</v>
      </c>
      <c r="B171" s="93">
        <v>3</v>
      </c>
      <c r="C171" s="19">
        <v>77</v>
      </c>
      <c r="D171" s="19">
        <v>972495</v>
      </c>
      <c r="E171" s="19">
        <v>10441</v>
      </c>
      <c r="F171" s="19"/>
      <c r="G171" s="19"/>
      <c r="H171" s="19">
        <v>11249</v>
      </c>
      <c r="I171" s="19"/>
      <c r="J171" s="19"/>
      <c r="K171" s="19"/>
      <c r="L171" s="19"/>
      <c r="M171" s="19">
        <v>25190</v>
      </c>
      <c r="N171" s="68">
        <v>154735</v>
      </c>
      <c r="O171" s="68"/>
      <c r="P171" s="68"/>
      <c r="Q171" s="68">
        <v>490</v>
      </c>
      <c r="R171" s="68">
        <v>602240</v>
      </c>
      <c r="S171" s="68"/>
      <c r="T171" s="68">
        <v>602240</v>
      </c>
    </row>
    <row r="172" spans="1:20" s="43" customFormat="1">
      <c r="A172">
        <v>168</v>
      </c>
      <c r="B172" s="93">
        <v>3</v>
      </c>
      <c r="C172" s="19"/>
      <c r="D172" s="19">
        <v>1332655</v>
      </c>
      <c r="E172" s="19"/>
      <c r="F172" s="19">
        <v>15641</v>
      </c>
      <c r="G172" s="19"/>
      <c r="H172" s="19"/>
      <c r="I172" s="19"/>
      <c r="J172" s="19"/>
      <c r="K172" s="19"/>
      <c r="L172" s="19"/>
      <c r="M172" s="19">
        <v>20190</v>
      </c>
      <c r="N172" s="68"/>
      <c r="O172" s="68"/>
      <c r="P172" s="68"/>
      <c r="Q172" s="68"/>
      <c r="R172" s="68">
        <v>231675</v>
      </c>
      <c r="S172" s="68"/>
      <c r="T172" s="68">
        <v>231675</v>
      </c>
    </row>
    <row r="173" spans="1:20" s="43" customFormat="1" ht="12" customHeight="1">
      <c r="A173">
        <v>169</v>
      </c>
      <c r="B173" s="69">
        <v>3</v>
      </c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68"/>
      <c r="O173" s="68"/>
      <c r="P173" s="68"/>
      <c r="Q173" s="68"/>
      <c r="R173" s="68">
        <v>0</v>
      </c>
      <c r="S173" s="68" t="s">
        <v>7</v>
      </c>
      <c r="T173" s="68">
        <v>0</v>
      </c>
    </row>
    <row r="174" spans="1:20" s="43" customFormat="1" ht="15" customHeight="1">
      <c r="A174">
        <v>170</v>
      </c>
      <c r="B174" s="93">
        <v>3</v>
      </c>
      <c r="C174" s="19">
        <v>383</v>
      </c>
      <c r="D174" s="19">
        <v>918926</v>
      </c>
      <c r="E174" s="19"/>
      <c r="F174" s="19">
        <v>7601</v>
      </c>
      <c r="G174" s="19"/>
      <c r="H174" s="19"/>
      <c r="I174" s="19"/>
      <c r="J174" s="19"/>
      <c r="K174" s="19"/>
      <c r="L174" s="19"/>
      <c r="M174" s="19">
        <v>10737</v>
      </c>
      <c r="N174" s="68"/>
      <c r="O174" s="68"/>
      <c r="P174" s="68"/>
      <c r="Q174" s="68"/>
      <c r="R174" s="68">
        <v>234623</v>
      </c>
      <c r="S174" s="68">
        <v>64548</v>
      </c>
      <c r="T174" s="68">
        <v>299171</v>
      </c>
    </row>
    <row r="175" spans="1:20" s="43" customFormat="1" ht="15" customHeight="1">
      <c r="A175">
        <v>171</v>
      </c>
      <c r="B175" s="93">
        <v>3</v>
      </c>
      <c r="C175" s="19"/>
      <c r="D175" s="19">
        <v>32407</v>
      </c>
      <c r="E175" s="19"/>
      <c r="F175" s="19">
        <v>539</v>
      </c>
      <c r="G175" s="19"/>
      <c r="H175" s="19"/>
      <c r="I175" s="19"/>
      <c r="J175" s="19"/>
      <c r="K175" s="19"/>
      <c r="L175" s="19"/>
      <c r="M175" s="19">
        <v>650</v>
      </c>
      <c r="N175" s="68">
        <v>2932</v>
      </c>
      <c r="O175" s="68">
        <v>5031</v>
      </c>
      <c r="P175" s="68"/>
      <c r="Q175" s="68"/>
      <c r="R175" s="68">
        <v>7962</v>
      </c>
      <c r="S175" s="68"/>
      <c r="T175" s="68">
        <v>7962</v>
      </c>
    </row>
    <row r="176" spans="1:20" s="43" customFormat="1" ht="15" customHeight="1">
      <c r="A176">
        <v>172</v>
      </c>
      <c r="B176" s="93">
        <v>3</v>
      </c>
      <c r="C176" s="19"/>
      <c r="D176" s="19">
        <v>5738</v>
      </c>
      <c r="E176" s="19">
        <v>173.43899999999999</v>
      </c>
      <c r="F176" s="19"/>
      <c r="G176" s="19"/>
      <c r="H176" s="19"/>
      <c r="I176" s="19"/>
      <c r="J176" s="19">
        <v>14461</v>
      </c>
      <c r="K176" s="19"/>
      <c r="L176" s="19">
        <v>347</v>
      </c>
      <c r="M176" s="19">
        <v>367</v>
      </c>
      <c r="N176" s="68">
        <v>392</v>
      </c>
      <c r="O176" s="68"/>
      <c r="P176" s="68"/>
      <c r="Q176" s="68"/>
      <c r="R176" s="68">
        <v>6849</v>
      </c>
      <c r="S176" s="68"/>
      <c r="T176" s="68">
        <v>6849</v>
      </c>
    </row>
    <row r="177" spans="1:20" s="43" customFormat="1">
      <c r="A177">
        <v>173</v>
      </c>
      <c r="B177" s="93">
        <v>3</v>
      </c>
      <c r="C177" s="19">
        <v>0</v>
      </c>
      <c r="D177" s="19">
        <v>261853</v>
      </c>
      <c r="E177" s="19"/>
      <c r="F177" s="19"/>
      <c r="G177" s="19"/>
      <c r="H177" s="19"/>
      <c r="I177" s="19"/>
      <c r="J177" s="19"/>
      <c r="K177" s="19"/>
      <c r="L177" s="19"/>
      <c r="M177" s="19">
        <v>894</v>
      </c>
      <c r="N177" s="68"/>
      <c r="O177" s="68"/>
      <c r="P177" s="68"/>
      <c r="Q177" s="68"/>
      <c r="R177" s="68">
        <v>18410</v>
      </c>
      <c r="S177" s="68"/>
      <c r="T177" s="68">
        <v>18410</v>
      </c>
    </row>
    <row r="178" spans="1:20" s="43" customFormat="1" ht="12" customHeight="1">
      <c r="A178">
        <v>174</v>
      </c>
      <c r="B178" s="93">
        <v>3</v>
      </c>
      <c r="C178" s="19">
        <v>300</v>
      </c>
      <c r="D178" s="19">
        <v>438570</v>
      </c>
      <c r="E178" s="19"/>
      <c r="F178" s="19">
        <v>2851</v>
      </c>
      <c r="G178" s="19"/>
      <c r="H178" s="19"/>
      <c r="I178" s="19"/>
      <c r="J178" s="19"/>
      <c r="K178" s="19"/>
      <c r="L178" s="19"/>
      <c r="M178" s="19">
        <v>4348</v>
      </c>
      <c r="N178" s="68"/>
      <c r="O178" s="68"/>
      <c r="P178" s="68"/>
      <c r="Q178" s="68"/>
      <c r="R178" s="68">
        <v>42765</v>
      </c>
      <c r="S178" s="68"/>
      <c r="T178" s="68">
        <v>42765</v>
      </c>
    </row>
    <row r="179" spans="1:20" s="43" customFormat="1" ht="12" customHeight="1">
      <c r="A179">
        <v>175</v>
      </c>
      <c r="B179" s="93">
        <v>3</v>
      </c>
      <c r="C179" s="19">
        <v>3</v>
      </c>
      <c r="D179" s="19">
        <v>30720</v>
      </c>
      <c r="E179" s="19"/>
      <c r="F179" s="19">
        <v>39</v>
      </c>
      <c r="G179" s="19"/>
      <c r="H179" s="19"/>
      <c r="I179" s="19"/>
      <c r="J179" s="19"/>
      <c r="K179" s="19"/>
      <c r="L179" s="19"/>
      <c r="M179" s="19">
        <v>144</v>
      </c>
      <c r="N179" s="68"/>
      <c r="O179" s="68"/>
      <c r="P179" s="68"/>
      <c r="Q179" s="68"/>
      <c r="R179" s="68">
        <v>1423</v>
      </c>
      <c r="S179" s="68"/>
      <c r="T179" s="68">
        <v>1423</v>
      </c>
    </row>
    <row r="180" spans="1:20" s="43" customFormat="1" ht="12" customHeight="1">
      <c r="A180">
        <v>176</v>
      </c>
      <c r="B180" s="93">
        <v>3</v>
      </c>
      <c r="C180" s="19"/>
      <c r="D180" s="19">
        <v>6129</v>
      </c>
      <c r="E180" s="19"/>
      <c r="F180" s="19"/>
      <c r="G180" s="19"/>
      <c r="H180" s="19"/>
      <c r="I180" s="19"/>
      <c r="J180" s="19"/>
      <c r="K180" s="19"/>
      <c r="L180" s="19"/>
      <c r="M180" s="19">
        <v>21</v>
      </c>
      <c r="N180" s="68">
        <v>528</v>
      </c>
      <c r="O180" s="68"/>
      <c r="P180" s="68"/>
      <c r="Q180" s="68"/>
      <c r="R180" s="68">
        <v>528</v>
      </c>
      <c r="S180" s="68"/>
      <c r="T180" s="68">
        <v>528</v>
      </c>
    </row>
    <row r="181" spans="1:20" s="43" customFormat="1" ht="12" customHeight="1">
      <c r="A181">
        <v>177</v>
      </c>
      <c r="B181" s="93">
        <v>3</v>
      </c>
      <c r="C181" s="19">
        <v>1116</v>
      </c>
      <c r="D181" s="19">
        <v>3898578</v>
      </c>
      <c r="E181" s="19"/>
      <c r="F181" s="19">
        <v>26781</v>
      </c>
      <c r="G181" s="19"/>
      <c r="H181" s="19"/>
      <c r="I181" s="19"/>
      <c r="J181" s="19"/>
      <c r="K181" s="19"/>
      <c r="L181" s="19"/>
      <c r="M181" s="19">
        <v>40087</v>
      </c>
      <c r="N181" s="68"/>
      <c r="O181" s="68"/>
      <c r="P181" s="68"/>
      <c r="Q181" s="68"/>
      <c r="R181" s="68">
        <v>545650</v>
      </c>
      <c r="S181" s="68">
        <v>401831</v>
      </c>
      <c r="T181" s="68">
        <v>947481</v>
      </c>
    </row>
    <row r="182" spans="1:20" s="43" customFormat="1" ht="12" customHeight="1">
      <c r="A182">
        <v>178</v>
      </c>
      <c r="B182" s="93">
        <v>3</v>
      </c>
      <c r="C182" s="19"/>
      <c r="D182" s="19">
        <v>812545</v>
      </c>
      <c r="E182" s="19"/>
      <c r="F182" s="19"/>
      <c r="G182" s="19"/>
      <c r="H182" s="19"/>
      <c r="I182" s="19"/>
      <c r="J182" s="19"/>
      <c r="K182" s="19"/>
      <c r="L182" s="19"/>
      <c r="M182" s="19">
        <v>2773</v>
      </c>
      <c r="N182" s="68"/>
      <c r="O182" s="68"/>
      <c r="P182" s="68"/>
      <c r="Q182" s="68"/>
      <c r="R182" s="68">
        <v>53379</v>
      </c>
      <c r="S182" s="68"/>
      <c r="T182" s="68">
        <v>53379</v>
      </c>
    </row>
    <row r="183" spans="1:20" s="43" customFormat="1" ht="12" customHeight="1">
      <c r="A183">
        <v>179</v>
      </c>
      <c r="B183" s="93">
        <v>3</v>
      </c>
      <c r="C183" s="19"/>
      <c r="D183" s="19">
        <v>2040599</v>
      </c>
      <c r="E183" s="19"/>
      <c r="F183" s="19">
        <v>4215</v>
      </c>
      <c r="G183" s="19"/>
      <c r="H183" s="19">
        <v>17710</v>
      </c>
      <c r="I183" s="19"/>
      <c r="J183" s="19"/>
      <c r="K183" s="19"/>
      <c r="L183" s="19"/>
      <c r="M183" s="19">
        <v>28890</v>
      </c>
      <c r="N183" s="68">
        <v>85760</v>
      </c>
      <c r="O183" s="68">
        <v>30766</v>
      </c>
      <c r="P183" s="68"/>
      <c r="Q183" s="68"/>
      <c r="R183" s="68">
        <v>169059</v>
      </c>
      <c r="S183" s="68">
        <v>227037</v>
      </c>
      <c r="T183" s="68">
        <v>396096</v>
      </c>
    </row>
    <row r="184" spans="1:20" s="43" customFormat="1">
      <c r="A184">
        <v>180</v>
      </c>
      <c r="B184" s="93">
        <v>3</v>
      </c>
      <c r="C184" s="19">
        <v>3725</v>
      </c>
      <c r="D184" s="19">
        <v>5875609</v>
      </c>
      <c r="E184" s="19">
        <v>4287</v>
      </c>
      <c r="F184" s="19">
        <v>27538</v>
      </c>
      <c r="G184" s="19"/>
      <c r="H184" s="19"/>
      <c r="I184" s="19"/>
      <c r="J184" s="19"/>
      <c r="K184" s="19"/>
      <c r="L184" s="19"/>
      <c r="M184" s="19">
        <v>51884</v>
      </c>
      <c r="N184" s="68"/>
      <c r="O184" s="68"/>
      <c r="P184" s="68"/>
      <c r="Q184" s="68"/>
      <c r="R184" s="68">
        <v>620931</v>
      </c>
      <c r="S184" s="68"/>
      <c r="T184" s="68">
        <v>620931</v>
      </c>
    </row>
    <row r="185" spans="1:20" s="43" customFormat="1">
      <c r="A185">
        <v>181</v>
      </c>
      <c r="B185" s="93">
        <v>3</v>
      </c>
      <c r="C185" s="19">
        <v>2412.5</v>
      </c>
      <c r="D185" s="19">
        <v>648843</v>
      </c>
      <c r="E185" s="19"/>
      <c r="F185" s="19"/>
      <c r="G185" s="19"/>
      <c r="H185" s="19"/>
      <c r="I185" s="19"/>
      <c r="J185" s="19"/>
      <c r="K185" s="19"/>
      <c r="L185" s="19"/>
      <c r="M185" s="19">
        <v>2215</v>
      </c>
      <c r="N185" s="68"/>
      <c r="O185" s="68"/>
      <c r="P185" s="68"/>
      <c r="Q185" s="68"/>
      <c r="R185" s="68">
        <v>96909</v>
      </c>
      <c r="S185" s="68">
        <v>4473</v>
      </c>
      <c r="T185" s="68">
        <v>101382</v>
      </c>
    </row>
    <row r="186" spans="1:20" s="43" customFormat="1" ht="12" customHeight="1">
      <c r="A186">
        <v>182</v>
      </c>
      <c r="B186" s="93">
        <v>3</v>
      </c>
      <c r="C186" s="19">
        <v>299</v>
      </c>
      <c r="D186" s="19">
        <v>103770</v>
      </c>
      <c r="E186" s="19"/>
      <c r="F186" s="19">
        <v>165</v>
      </c>
      <c r="G186" s="19"/>
      <c r="H186" s="19"/>
      <c r="I186" s="19"/>
      <c r="J186" s="19"/>
      <c r="K186" s="19"/>
      <c r="L186" s="19"/>
      <c r="M186" s="19">
        <v>520</v>
      </c>
      <c r="N186" s="68"/>
      <c r="O186" s="68"/>
      <c r="P186" s="68"/>
      <c r="Q186" s="68"/>
      <c r="R186" s="68">
        <v>16690</v>
      </c>
      <c r="S186" s="68"/>
      <c r="T186" s="68">
        <v>16690</v>
      </c>
    </row>
    <row r="187" spans="1:20" s="43" customFormat="1">
      <c r="A187">
        <v>183</v>
      </c>
      <c r="B187" s="93">
        <v>3</v>
      </c>
      <c r="C187" s="19">
        <v>418</v>
      </c>
      <c r="D187" s="19">
        <v>1119883</v>
      </c>
      <c r="E187" s="19">
        <v>1180</v>
      </c>
      <c r="F187" s="19"/>
      <c r="G187" s="19"/>
      <c r="H187" s="19"/>
      <c r="I187" s="19"/>
      <c r="J187" s="19"/>
      <c r="K187" s="19"/>
      <c r="L187" s="19"/>
      <c r="M187" s="19">
        <v>3823</v>
      </c>
      <c r="N187" s="68"/>
      <c r="O187" s="68"/>
      <c r="P187" s="68"/>
      <c r="Q187" s="68"/>
      <c r="R187" s="68">
        <v>64195</v>
      </c>
      <c r="S187" s="68"/>
      <c r="T187" s="68">
        <v>64195</v>
      </c>
    </row>
    <row r="188" spans="1:20" s="43" customFormat="1" ht="12" customHeight="1">
      <c r="A188">
        <v>184</v>
      </c>
      <c r="B188" s="93">
        <v>3</v>
      </c>
      <c r="C188" s="19">
        <v>0</v>
      </c>
      <c r="D188" s="19">
        <v>2104886</v>
      </c>
      <c r="E188" s="19"/>
      <c r="F188" s="19">
        <v>29147</v>
      </c>
      <c r="G188" s="19"/>
      <c r="H188" s="19"/>
      <c r="I188" s="19"/>
      <c r="J188" s="19"/>
      <c r="K188" s="19"/>
      <c r="L188" s="19"/>
      <c r="M188" s="19">
        <v>36331</v>
      </c>
      <c r="N188" s="68">
        <v>72469</v>
      </c>
      <c r="O188" s="68">
        <v>231330</v>
      </c>
      <c r="P188" s="68"/>
      <c r="Q188" s="68">
        <v>0</v>
      </c>
      <c r="R188" s="68">
        <v>303799</v>
      </c>
      <c r="S188" s="68">
        <v>0</v>
      </c>
      <c r="T188" s="68">
        <v>303799</v>
      </c>
    </row>
    <row r="189" spans="1:20" s="43" customFormat="1" ht="12" customHeight="1">
      <c r="A189">
        <v>185</v>
      </c>
      <c r="B189" s="93">
        <v>3</v>
      </c>
      <c r="C189" s="19">
        <v>-2204</v>
      </c>
      <c r="D189" s="19">
        <v>6335918</v>
      </c>
      <c r="E189" s="19"/>
      <c r="F189" s="19">
        <v>19401</v>
      </c>
      <c r="G189" s="19"/>
      <c r="H189" s="19"/>
      <c r="I189" s="19"/>
      <c r="J189" s="19"/>
      <c r="K189" s="19"/>
      <c r="L189" s="19"/>
      <c r="M189" s="19">
        <v>41025</v>
      </c>
      <c r="N189" s="68"/>
      <c r="O189" s="68"/>
      <c r="P189" s="68"/>
      <c r="Q189" s="68"/>
      <c r="R189" s="68">
        <v>661515</v>
      </c>
      <c r="S189" s="68"/>
      <c r="T189" s="68">
        <v>661515</v>
      </c>
    </row>
    <row r="190" spans="1:20" s="43" customFormat="1">
      <c r="A190">
        <v>186</v>
      </c>
      <c r="B190" s="93">
        <v>3</v>
      </c>
      <c r="C190" s="19">
        <v>1930</v>
      </c>
      <c r="D190" s="19">
        <v>333159</v>
      </c>
      <c r="E190" s="19"/>
      <c r="F190" s="19">
        <v>18</v>
      </c>
      <c r="G190" s="19"/>
      <c r="H190" s="19"/>
      <c r="I190" s="19"/>
      <c r="J190" s="19"/>
      <c r="K190" s="19"/>
      <c r="L190" s="19"/>
      <c r="M190" s="19">
        <v>1155</v>
      </c>
      <c r="N190" s="68"/>
      <c r="O190" s="68"/>
      <c r="P190" s="68"/>
      <c r="Q190" s="68"/>
      <c r="R190" s="68">
        <v>40258</v>
      </c>
      <c r="S190" s="68"/>
      <c r="T190" s="68">
        <v>40258</v>
      </c>
    </row>
    <row r="191" spans="1:20" s="43" customFormat="1" ht="12" customHeight="1">
      <c r="A191">
        <v>187</v>
      </c>
      <c r="B191" s="93">
        <v>3</v>
      </c>
      <c r="C191" s="19">
        <v>98</v>
      </c>
      <c r="D191" s="19">
        <v>2299558</v>
      </c>
      <c r="E191" s="19">
        <v>13267</v>
      </c>
      <c r="F191" s="19"/>
      <c r="G191" s="19"/>
      <c r="H191" s="19"/>
      <c r="I191" s="19"/>
      <c r="J191" s="19"/>
      <c r="K191" s="19"/>
      <c r="L191" s="19"/>
      <c r="M191" s="19">
        <v>21115</v>
      </c>
      <c r="N191" s="68">
        <v>56617</v>
      </c>
      <c r="O191" s="68">
        <v>27094</v>
      </c>
      <c r="P191" s="68"/>
      <c r="Q191" s="68">
        <v>24563</v>
      </c>
      <c r="R191" s="68">
        <v>83711</v>
      </c>
      <c r="S191" s="68"/>
      <c r="T191" s="68">
        <v>108274</v>
      </c>
    </row>
    <row r="192" spans="1:20" s="43" customFormat="1">
      <c r="A192">
        <v>188</v>
      </c>
      <c r="B192" s="93">
        <v>3</v>
      </c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68"/>
      <c r="O192" s="68"/>
      <c r="P192" s="68"/>
      <c r="Q192" s="68"/>
      <c r="R192" s="68"/>
      <c r="S192" s="68"/>
      <c r="T192" s="68"/>
    </row>
    <row r="193" spans="1:20" s="43" customFormat="1" ht="12" customHeight="1">
      <c r="A193">
        <v>189</v>
      </c>
      <c r="B193" s="93">
        <v>3</v>
      </c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68"/>
      <c r="O193" s="68"/>
      <c r="P193" s="68"/>
      <c r="Q193" s="68"/>
      <c r="R193" s="68">
        <v>1422198</v>
      </c>
      <c r="S193" s="68"/>
      <c r="T193" s="68">
        <v>1422198</v>
      </c>
    </row>
    <row r="194" spans="1:20" s="43" customFormat="1" ht="12" customHeight="1">
      <c r="A194">
        <v>190</v>
      </c>
      <c r="B194" s="93">
        <v>3</v>
      </c>
      <c r="C194" s="19"/>
      <c r="D194" s="19">
        <v>749180</v>
      </c>
      <c r="E194" s="19"/>
      <c r="F194" s="19">
        <v>4915</v>
      </c>
      <c r="G194" s="19"/>
      <c r="H194" s="19"/>
      <c r="I194" s="19"/>
      <c r="J194" s="19"/>
      <c r="K194" s="19"/>
      <c r="L194" s="19"/>
      <c r="M194" s="19">
        <v>7472</v>
      </c>
      <c r="N194" s="68"/>
      <c r="O194" s="68"/>
      <c r="P194" s="68"/>
      <c r="Q194" s="68"/>
      <c r="R194" s="68">
        <v>88875</v>
      </c>
      <c r="S194" s="68"/>
      <c r="T194" s="68">
        <v>88875</v>
      </c>
    </row>
    <row r="195" spans="1:20" s="43" customFormat="1">
      <c r="A195">
        <v>191</v>
      </c>
      <c r="B195" s="93">
        <v>3</v>
      </c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68"/>
      <c r="O195" s="68"/>
      <c r="P195" s="68"/>
      <c r="Q195" s="68"/>
      <c r="R195" s="68"/>
      <c r="S195" s="68">
        <v>1102100</v>
      </c>
      <c r="T195" s="68">
        <v>1102100</v>
      </c>
    </row>
    <row r="196" spans="1:20" s="43" customFormat="1" ht="12" customHeight="1">
      <c r="A196">
        <v>192</v>
      </c>
      <c r="B196" s="93">
        <v>3</v>
      </c>
      <c r="C196" s="19"/>
      <c r="D196" s="19">
        <v>458571</v>
      </c>
      <c r="E196" s="19"/>
      <c r="F196" s="19">
        <v>3442</v>
      </c>
      <c r="G196" s="19"/>
      <c r="H196" s="19"/>
      <c r="I196" s="19"/>
      <c r="J196" s="19"/>
      <c r="K196" s="19"/>
      <c r="L196" s="19"/>
      <c r="M196" s="19">
        <v>5007</v>
      </c>
      <c r="N196" s="68"/>
      <c r="O196" s="68"/>
      <c r="P196" s="68"/>
      <c r="Q196" s="68"/>
      <c r="R196" s="68">
        <v>81499</v>
      </c>
      <c r="S196" s="68"/>
      <c r="T196" s="68">
        <v>81499</v>
      </c>
    </row>
    <row r="197" spans="1:20" s="43" customFormat="1" ht="12" customHeight="1">
      <c r="A197">
        <v>193</v>
      </c>
      <c r="B197" s="93">
        <v>3</v>
      </c>
      <c r="C197" s="19"/>
      <c r="D197" s="19">
        <v>492643</v>
      </c>
      <c r="E197" s="19"/>
      <c r="F197" s="19">
        <v>827</v>
      </c>
      <c r="G197" s="19"/>
      <c r="H197" s="19"/>
      <c r="I197" s="19"/>
      <c r="J197" s="19"/>
      <c r="K197" s="19"/>
      <c r="L197" s="19"/>
      <c r="M197" s="19">
        <v>2508</v>
      </c>
      <c r="N197" s="68"/>
      <c r="O197" s="68"/>
      <c r="P197" s="68"/>
      <c r="Q197" s="68"/>
      <c r="R197" s="68">
        <v>50728</v>
      </c>
      <c r="S197" s="68"/>
      <c r="T197" s="68">
        <v>50728</v>
      </c>
    </row>
    <row r="198" spans="1:20" s="43" customFormat="1" ht="12" customHeight="1">
      <c r="A198">
        <v>194</v>
      </c>
      <c r="B198" s="93">
        <v>3</v>
      </c>
      <c r="C198" s="19">
        <v>750</v>
      </c>
      <c r="D198" s="19">
        <v>855970</v>
      </c>
      <c r="E198" s="19"/>
      <c r="F198" s="19">
        <v>4052</v>
      </c>
      <c r="G198" s="19"/>
      <c r="H198" s="19"/>
      <c r="I198" s="19"/>
      <c r="J198" s="19"/>
      <c r="K198" s="19"/>
      <c r="L198" s="19"/>
      <c r="M198" s="19">
        <v>6974</v>
      </c>
      <c r="N198" s="68"/>
      <c r="O198" s="68"/>
      <c r="P198" s="68"/>
      <c r="Q198" s="68"/>
      <c r="R198" s="68">
        <v>131226</v>
      </c>
      <c r="S198" s="68"/>
      <c r="T198" s="68">
        <v>131226</v>
      </c>
    </row>
    <row r="199" spans="1:20" s="43" customFormat="1">
      <c r="A199">
        <v>195</v>
      </c>
      <c r="B199" s="93">
        <v>3</v>
      </c>
      <c r="C199" s="19">
        <v>594</v>
      </c>
      <c r="D199" s="19">
        <v>595733</v>
      </c>
      <c r="E199" s="19"/>
      <c r="F199" s="19">
        <v>0</v>
      </c>
      <c r="G199" s="19"/>
      <c r="H199" s="19"/>
      <c r="I199" s="19"/>
      <c r="J199" s="19"/>
      <c r="K199" s="19"/>
      <c r="L199" s="19"/>
      <c r="M199" s="19">
        <v>2033</v>
      </c>
      <c r="N199" s="68"/>
      <c r="O199" s="68"/>
      <c r="P199" s="68"/>
      <c r="Q199" s="68"/>
      <c r="R199" s="68">
        <v>47125</v>
      </c>
      <c r="S199" s="68"/>
      <c r="T199" s="68">
        <v>47125</v>
      </c>
    </row>
    <row r="200" spans="1:20" s="43" customFormat="1">
      <c r="A200">
        <v>196</v>
      </c>
      <c r="B200" s="93">
        <v>3</v>
      </c>
      <c r="C200" s="19">
        <v>0</v>
      </c>
      <c r="D200" s="19">
        <v>955948</v>
      </c>
      <c r="E200" s="19"/>
      <c r="F200" s="19">
        <v>387</v>
      </c>
      <c r="G200" s="19"/>
      <c r="H200" s="19"/>
      <c r="I200" s="19"/>
      <c r="J200" s="19"/>
      <c r="K200" s="19"/>
      <c r="L200" s="19"/>
      <c r="M200" s="19">
        <v>3649</v>
      </c>
      <c r="N200" s="68"/>
      <c r="O200" s="68"/>
      <c r="P200" s="68"/>
      <c r="Q200" s="68"/>
      <c r="R200" s="68">
        <v>111546</v>
      </c>
      <c r="S200" s="68"/>
      <c r="T200" s="68">
        <v>111546</v>
      </c>
    </row>
    <row r="201" spans="1:20" s="43" customFormat="1" ht="12" customHeight="1">
      <c r="A201">
        <v>197</v>
      </c>
      <c r="B201" s="93">
        <v>3</v>
      </c>
      <c r="C201" s="19">
        <v>2171</v>
      </c>
      <c r="D201" s="19">
        <v>1123454</v>
      </c>
      <c r="E201" s="19"/>
      <c r="F201" s="19">
        <v>411</v>
      </c>
      <c r="G201" s="19"/>
      <c r="H201" s="19"/>
      <c r="I201" s="19"/>
      <c r="J201" s="19"/>
      <c r="K201" s="19"/>
      <c r="L201" s="19"/>
      <c r="M201" s="19">
        <v>4246</v>
      </c>
      <c r="N201" s="68"/>
      <c r="O201" s="68"/>
      <c r="P201" s="68"/>
      <c r="Q201" s="68"/>
      <c r="R201" s="68">
        <v>108603</v>
      </c>
      <c r="S201" s="68">
        <v>24205</v>
      </c>
      <c r="T201" s="68">
        <v>132809</v>
      </c>
    </row>
    <row r="202" spans="1:20" s="43" customFormat="1" ht="12" customHeight="1">
      <c r="A202">
        <v>198</v>
      </c>
      <c r="B202" s="93">
        <v>3</v>
      </c>
      <c r="C202" s="19"/>
      <c r="D202" s="19">
        <v>16137</v>
      </c>
      <c r="E202" s="19"/>
      <c r="F202" s="19"/>
      <c r="G202" s="19"/>
      <c r="H202" s="19"/>
      <c r="I202" s="19"/>
      <c r="J202" s="19"/>
      <c r="K202" s="19"/>
      <c r="L202" s="19"/>
      <c r="M202" s="19">
        <v>55.07</v>
      </c>
      <c r="N202" s="68"/>
      <c r="O202" s="68"/>
      <c r="P202" s="68"/>
      <c r="Q202" s="68"/>
      <c r="R202" s="68">
        <v>1295</v>
      </c>
      <c r="S202" s="68"/>
      <c r="T202" s="68">
        <v>1295</v>
      </c>
    </row>
    <row r="203" spans="1:20" s="43" customFormat="1" ht="12" customHeight="1">
      <c r="A203">
        <v>199</v>
      </c>
      <c r="B203" s="93">
        <v>3</v>
      </c>
      <c r="C203" s="19"/>
      <c r="D203" s="19">
        <v>49802.3</v>
      </c>
      <c r="E203" s="19"/>
      <c r="F203" s="19">
        <v>19</v>
      </c>
      <c r="G203" s="19"/>
      <c r="H203" s="19"/>
      <c r="I203" s="19"/>
      <c r="J203" s="19"/>
      <c r="K203" s="19"/>
      <c r="L203" s="19"/>
      <c r="M203" s="19">
        <v>189</v>
      </c>
      <c r="N203" s="68">
        <v>5551</v>
      </c>
      <c r="O203" s="68">
        <v>226</v>
      </c>
      <c r="P203" s="68"/>
      <c r="Q203" s="68"/>
      <c r="R203" s="68">
        <v>5777</v>
      </c>
      <c r="S203" s="68"/>
      <c r="T203" s="68">
        <v>5777</v>
      </c>
    </row>
    <row r="204" spans="1:20" s="43" customFormat="1" ht="12" customHeight="1">
      <c r="A204">
        <v>200</v>
      </c>
      <c r="B204" s="93">
        <v>3</v>
      </c>
      <c r="C204" s="19"/>
      <c r="D204" s="19">
        <v>174246</v>
      </c>
      <c r="E204" s="19"/>
      <c r="F204" s="19">
        <v>699</v>
      </c>
      <c r="G204" s="19"/>
      <c r="H204" s="19"/>
      <c r="I204" s="19"/>
      <c r="J204" s="19"/>
      <c r="K204" s="19"/>
      <c r="L204" s="19"/>
      <c r="M204" s="19">
        <v>1293.7015980000001</v>
      </c>
      <c r="N204" s="68"/>
      <c r="O204" s="68"/>
      <c r="P204" s="68"/>
      <c r="Q204" s="68"/>
      <c r="R204" s="68">
        <v>16787</v>
      </c>
      <c r="S204" s="68"/>
      <c r="T204" s="68">
        <v>16787</v>
      </c>
    </row>
    <row r="205" spans="1:20" s="43" customFormat="1" ht="12" customHeight="1">
      <c r="A205">
        <v>201</v>
      </c>
      <c r="B205" s="93">
        <v>3</v>
      </c>
      <c r="C205" s="19"/>
      <c r="D205" s="19">
        <v>368749</v>
      </c>
      <c r="E205" s="19"/>
      <c r="F205" s="19">
        <v>6649</v>
      </c>
      <c r="G205" s="19"/>
      <c r="H205" s="19"/>
      <c r="I205" s="19"/>
      <c r="J205" s="19"/>
      <c r="K205" s="19"/>
      <c r="L205" s="19"/>
      <c r="M205" s="19">
        <v>7907.5403370000004</v>
      </c>
      <c r="N205" s="68"/>
      <c r="O205" s="68"/>
      <c r="P205" s="68"/>
      <c r="Q205" s="68"/>
      <c r="R205" s="68">
        <v>62206</v>
      </c>
      <c r="S205" s="68"/>
      <c r="T205" s="68">
        <v>62206</v>
      </c>
    </row>
    <row r="206" spans="1:20" s="43" customFormat="1" ht="12" customHeight="1">
      <c r="A206">
        <v>202</v>
      </c>
      <c r="B206" s="69">
        <v>4</v>
      </c>
      <c r="C206" s="19">
        <v>2975</v>
      </c>
      <c r="D206" s="19">
        <v>1278252</v>
      </c>
      <c r="E206" s="19">
        <v>85401</v>
      </c>
      <c r="F206" s="19">
        <v>-72007</v>
      </c>
      <c r="G206" s="19"/>
      <c r="H206" s="19"/>
      <c r="I206" s="19">
        <v>23314</v>
      </c>
      <c r="J206" s="19"/>
      <c r="K206" s="19"/>
      <c r="L206" s="19">
        <v>2331</v>
      </c>
      <c r="M206" s="19">
        <v>17758</v>
      </c>
      <c r="N206" s="68"/>
      <c r="O206" s="68"/>
      <c r="P206" s="68"/>
      <c r="Q206" s="68"/>
      <c r="R206" s="68">
        <v>1204497</v>
      </c>
      <c r="S206" s="68">
        <v>489474</v>
      </c>
      <c r="T206" s="68">
        <v>1693971</v>
      </c>
    </row>
    <row r="207" spans="1:20" s="43" customFormat="1" ht="12" customHeight="1">
      <c r="A207">
        <v>203</v>
      </c>
      <c r="B207" s="93">
        <v>4</v>
      </c>
      <c r="C207" s="19"/>
      <c r="D207" s="19">
        <v>4458617</v>
      </c>
      <c r="E207" s="19"/>
      <c r="F207" s="19"/>
      <c r="G207" s="19"/>
      <c r="H207" s="19"/>
      <c r="I207" s="19">
        <v>12078</v>
      </c>
      <c r="J207" s="19"/>
      <c r="K207" s="19"/>
      <c r="L207" s="19"/>
      <c r="M207" s="19">
        <v>15217.259821</v>
      </c>
      <c r="N207" s="68">
        <v>206574</v>
      </c>
      <c r="O207" s="68"/>
      <c r="P207" s="68">
        <v>198101</v>
      </c>
      <c r="Q207" s="68"/>
      <c r="R207" s="68">
        <v>206574</v>
      </c>
      <c r="S207" s="68"/>
      <c r="T207" s="68">
        <v>404675</v>
      </c>
    </row>
    <row r="208" spans="1:20" s="43" customFormat="1" ht="12" customHeight="1">
      <c r="A208">
        <v>204</v>
      </c>
      <c r="B208" s="93">
        <v>4</v>
      </c>
      <c r="C208" s="19">
        <v>361</v>
      </c>
      <c r="D208" s="19">
        <v>222572</v>
      </c>
      <c r="E208" s="19">
        <v>7976</v>
      </c>
      <c r="F208" s="19"/>
      <c r="G208" s="19"/>
      <c r="H208" s="19"/>
      <c r="I208" s="19">
        <v>10357</v>
      </c>
      <c r="J208" s="19"/>
      <c r="K208" s="19"/>
      <c r="L208" s="19"/>
      <c r="M208" s="19">
        <v>8736</v>
      </c>
      <c r="N208" s="68">
        <v>35572</v>
      </c>
      <c r="O208" s="68"/>
      <c r="P208" s="68">
        <v>15989</v>
      </c>
      <c r="Q208" s="68">
        <v>2295</v>
      </c>
      <c r="R208" s="68">
        <v>237717</v>
      </c>
      <c r="S208" s="68"/>
      <c r="T208" s="68">
        <v>237717</v>
      </c>
    </row>
    <row r="209" spans="1:20" s="43" customFormat="1" ht="12" customHeight="1">
      <c r="A209">
        <v>205</v>
      </c>
      <c r="B209" s="93">
        <v>4</v>
      </c>
      <c r="C209" s="19">
        <v>1519</v>
      </c>
      <c r="D209" s="19">
        <v>180617</v>
      </c>
      <c r="E209" s="19"/>
      <c r="F209" s="19">
        <v>69537</v>
      </c>
      <c r="G209" s="19"/>
      <c r="H209" s="19">
        <v>31651</v>
      </c>
      <c r="I209" s="19">
        <v>7658</v>
      </c>
      <c r="J209" s="19"/>
      <c r="K209" s="19"/>
      <c r="L209" s="19">
        <v>6117</v>
      </c>
      <c r="M209" s="19">
        <v>101805</v>
      </c>
      <c r="N209" s="68"/>
      <c r="O209" s="68"/>
      <c r="P209" s="68"/>
      <c r="Q209" s="68"/>
      <c r="R209" s="68">
        <v>1048601</v>
      </c>
      <c r="S209" s="68">
        <v>163369</v>
      </c>
      <c r="T209" s="68">
        <v>1211970</v>
      </c>
    </row>
    <row r="210" spans="1:20" s="43" customFormat="1" ht="12" customHeight="1">
      <c r="A210">
        <v>206</v>
      </c>
      <c r="B210" s="93">
        <v>4</v>
      </c>
      <c r="C210" s="19">
        <v>1060</v>
      </c>
      <c r="D210" s="19">
        <v>1025795</v>
      </c>
      <c r="E210" s="19"/>
      <c r="F210" s="19">
        <v>2971</v>
      </c>
      <c r="G210" s="19"/>
      <c r="H210" s="19"/>
      <c r="I210" s="19">
        <v>2020</v>
      </c>
      <c r="J210" s="19"/>
      <c r="K210" s="19"/>
      <c r="L210" s="19"/>
      <c r="M210" s="19">
        <v>6472.0383349999993</v>
      </c>
      <c r="N210" s="68"/>
      <c r="O210" s="68"/>
      <c r="P210" s="68"/>
      <c r="Q210" s="68"/>
      <c r="R210" s="68">
        <v>148774</v>
      </c>
      <c r="S210" s="68">
        <v>33740</v>
      </c>
      <c r="T210" s="68">
        <v>182514</v>
      </c>
    </row>
    <row r="211" spans="1:20" s="43" customFormat="1">
      <c r="A211">
        <v>207</v>
      </c>
      <c r="B211" s="93">
        <v>4</v>
      </c>
      <c r="C211" s="19">
        <v>266</v>
      </c>
      <c r="D211" s="19">
        <v>47672</v>
      </c>
      <c r="E211" s="19"/>
      <c r="F211" s="19">
        <v>6191</v>
      </c>
      <c r="G211" s="19"/>
      <c r="H211" s="19"/>
      <c r="I211" s="19">
        <v>2007</v>
      </c>
      <c r="J211" s="19"/>
      <c r="K211" s="19"/>
      <c r="L211" s="19"/>
      <c r="M211" s="19">
        <v>6353</v>
      </c>
      <c r="N211" s="68"/>
      <c r="O211" s="68"/>
      <c r="P211" s="68"/>
      <c r="Q211" s="68"/>
      <c r="R211" s="68">
        <v>125409</v>
      </c>
      <c r="S211" s="68">
        <v>64548</v>
      </c>
      <c r="T211" s="68">
        <v>189957</v>
      </c>
    </row>
    <row r="212" spans="1:20" s="43" customFormat="1" ht="12" customHeight="1">
      <c r="A212">
        <v>208</v>
      </c>
      <c r="B212" s="93">
        <v>4</v>
      </c>
      <c r="C212" s="19">
        <v>266</v>
      </c>
      <c r="D212" s="19">
        <v>47672</v>
      </c>
      <c r="E212" s="19"/>
      <c r="F212" s="19">
        <v>6191</v>
      </c>
      <c r="G212" s="19"/>
      <c r="H212" s="19"/>
      <c r="I212" s="19">
        <v>2007</v>
      </c>
      <c r="J212" s="19"/>
      <c r="K212" s="19"/>
      <c r="L212" s="19"/>
      <c r="M212" s="19">
        <v>6353</v>
      </c>
      <c r="N212" s="68"/>
      <c r="O212" s="68"/>
      <c r="P212" s="68"/>
      <c r="Q212" s="68"/>
      <c r="R212" s="68">
        <v>125409</v>
      </c>
      <c r="S212" s="68">
        <v>64548</v>
      </c>
      <c r="T212" s="68">
        <v>189957</v>
      </c>
    </row>
    <row r="213" spans="1:20" s="43" customFormat="1" ht="12" customHeight="1">
      <c r="A213">
        <v>209</v>
      </c>
      <c r="B213" s="93">
        <v>4</v>
      </c>
      <c r="C213" s="19">
        <v>723</v>
      </c>
      <c r="D213" s="19">
        <v>800726</v>
      </c>
      <c r="E213" s="19"/>
      <c r="F213" s="19">
        <v>4100.7</v>
      </c>
      <c r="G213" s="19"/>
      <c r="H213" s="19"/>
      <c r="I213" s="19">
        <v>426</v>
      </c>
      <c r="J213" s="19"/>
      <c r="K213" s="19"/>
      <c r="L213" s="19"/>
      <c r="M213" s="19">
        <v>6825.5705779999998</v>
      </c>
      <c r="N213" s="68"/>
      <c r="O213" s="68"/>
      <c r="P213" s="68"/>
      <c r="Q213" s="68"/>
      <c r="R213" s="68">
        <v>60689</v>
      </c>
      <c r="S213" s="68">
        <v>58948</v>
      </c>
      <c r="T213" s="68">
        <v>119637</v>
      </c>
    </row>
    <row r="214" spans="1:20" s="43" customFormat="1" ht="12" customHeight="1">
      <c r="A214">
        <v>210</v>
      </c>
      <c r="B214" s="93">
        <v>4</v>
      </c>
      <c r="C214" s="19"/>
      <c r="D214" s="19">
        <v>823072</v>
      </c>
      <c r="E214" s="19"/>
      <c r="F214" s="19">
        <v>2243</v>
      </c>
      <c r="G214" s="19"/>
      <c r="H214" s="19"/>
      <c r="I214" s="19">
        <v>280</v>
      </c>
      <c r="J214" s="19"/>
      <c r="K214" s="19"/>
      <c r="L214" s="19"/>
      <c r="M214" s="19">
        <v>5052</v>
      </c>
      <c r="N214" s="68"/>
      <c r="O214" s="68"/>
      <c r="P214" s="68"/>
      <c r="Q214" s="68"/>
      <c r="R214" s="68">
        <v>87896</v>
      </c>
      <c r="S214" s="68"/>
      <c r="T214" s="68">
        <v>87896</v>
      </c>
    </row>
    <row r="215" spans="1:20" s="43" customFormat="1" ht="12" customHeight="1">
      <c r="A215">
        <v>211</v>
      </c>
      <c r="B215" s="93">
        <v>4</v>
      </c>
      <c r="C215" s="19">
        <v>0</v>
      </c>
      <c r="D215" s="19">
        <v>-220341</v>
      </c>
      <c r="E215" s="19"/>
      <c r="F215" s="19">
        <v>-190</v>
      </c>
      <c r="G215" s="19"/>
      <c r="H215" s="19"/>
      <c r="I215" s="19">
        <v>193.2</v>
      </c>
      <c r="J215" s="19"/>
      <c r="K215" s="19"/>
      <c r="L215" s="19"/>
      <c r="M215" s="19">
        <v>-942</v>
      </c>
      <c r="N215" s="68"/>
      <c r="O215" s="68"/>
      <c r="P215" s="68"/>
      <c r="Q215" s="68"/>
      <c r="R215" s="68">
        <v>-26903</v>
      </c>
      <c r="S215" s="68">
        <v>13203</v>
      </c>
      <c r="T215" s="68">
        <v>-13700</v>
      </c>
    </row>
    <row r="216" spans="1:20" s="43" customFormat="1" ht="15" customHeight="1">
      <c r="A216">
        <v>212</v>
      </c>
      <c r="B216" s="93">
        <v>4</v>
      </c>
      <c r="C216" s="19">
        <v>-59</v>
      </c>
      <c r="D216" s="19">
        <v>519366</v>
      </c>
      <c r="E216" s="19">
        <v>302</v>
      </c>
      <c r="F216" s="19">
        <v>1020</v>
      </c>
      <c r="G216" s="19"/>
      <c r="H216" s="19"/>
      <c r="I216" s="19">
        <v>107</v>
      </c>
      <c r="J216" s="19"/>
      <c r="K216" s="19"/>
      <c r="L216" s="19"/>
      <c r="M216" s="19">
        <v>3094.5961579999998</v>
      </c>
      <c r="N216" s="68"/>
      <c r="O216" s="68"/>
      <c r="P216" s="68"/>
      <c r="Q216" s="68"/>
      <c r="R216" s="68">
        <v>34438.089999999997</v>
      </c>
      <c r="S216" s="68"/>
      <c r="T216" s="68">
        <v>34438.089999999997</v>
      </c>
    </row>
    <row r="217" spans="1:20" s="43" customFormat="1">
      <c r="A217">
        <v>213</v>
      </c>
      <c r="B217" s="93">
        <v>4</v>
      </c>
      <c r="C217" s="19"/>
      <c r="D217" s="19">
        <v>51311</v>
      </c>
      <c r="E217" s="19"/>
      <c r="F217" s="19">
        <v>0</v>
      </c>
      <c r="G217" s="19"/>
      <c r="H217" s="19"/>
      <c r="I217" s="19">
        <v>0</v>
      </c>
      <c r="J217" s="19"/>
      <c r="K217" s="19"/>
      <c r="L217" s="19"/>
      <c r="M217" s="19">
        <v>175</v>
      </c>
      <c r="N217" s="68"/>
      <c r="O217" s="68"/>
      <c r="P217" s="68"/>
      <c r="Q217" s="68"/>
      <c r="R217" s="68">
        <v>5798</v>
      </c>
      <c r="S217" s="68">
        <v>0</v>
      </c>
      <c r="T217" s="68">
        <v>5798</v>
      </c>
    </row>
    <row r="218" spans="1:20" s="43" customFormat="1">
      <c r="A218">
        <v>214</v>
      </c>
      <c r="B218" s="93">
        <v>4</v>
      </c>
      <c r="C218" s="19">
        <v>0</v>
      </c>
      <c r="D218" s="19">
        <v>-25</v>
      </c>
      <c r="E218" s="19"/>
      <c r="F218" s="19">
        <v>73</v>
      </c>
      <c r="G218" s="19"/>
      <c r="H218" s="19"/>
      <c r="I218" s="19">
        <v>0</v>
      </c>
      <c r="J218" s="19"/>
      <c r="K218" s="19"/>
      <c r="L218" s="19"/>
      <c r="M218" s="19">
        <v>73</v>
      </c>
      <c r="N218" s="68"/>
      <c r="O218" s="68"/>
      <c r="P218" s="68"/>
      <c r="Q218" s="68"/>
      <c r="R218" s="68">
        <v>1014</v>
      </c>
      <c r="S218" s="68"/>
      <c r="T218" s="68">
        <v>1014</v>
      </c>
    </row>
    <row r="219" spans="1:20" s="43" customFormat="1">
      <c r="A219">
        <v>215</v>
      </c>
      <c r="B219" s="93">
        <v>4</v>
      </c>
      <c r="C219" s="19"/>
      <c r="D219" s="19"/>
      <c r="E219" s="19"/>
      <c r="F219" s="19">
        <v>15209.1</v>
      </c>
      <c r="G219" s="19"/>
      <c r="H219" s="19"/>
      <c r="I219" s="19"/>
      <c r="J219" s="19"/>
      <c r="K219" s="19"/>
      <c r="L219" s="19"/>
      <c r="M219" s="19">
        <v>15209</v>
      </c>
      <c r="N219" s="68"/>
      <c r="O219" s="68"/>
      <c r="P219" s="68"/>
      <c r="Q219" s="68"/>
      <c r="R219" s="68">
        <v>124033</v>
      </c>
      <c r="S219" s="68">
        <v>76808</v>
      </c>
      <c r="T219" s="68">
        <v>200841</v>
      </c>
    </row>
    <row r="220" spans="1:20" s="43" customFormat="1">
      <c r="A220">
        <v>216</v>
      </c>
      <c r="B220" s="93">
        <v>4</v>
      </c>
      <c r="C220" s="19"/>
      <c r="D220" s="19">
        <v>3829012</v>
      </c>
      <c r="E220" s="19"/>
      <c r="F220" s="19">
        <v>45655</v>
      </c>
      <c r="G220" s="19"/>
      <c r="H220" s="19"/>
      <c r="I220" s="19"/>
      <c r="J220" s="19"/>
      <c r="K220" s="19"/>
      <c r="L220" s="19"/>
      <c r="M220" s="19">
        <v>58723.417955999998</v>
      </c>
      <c r="N220" s="68"/>
      <c r="O220" s="68"/>
      <c r="P220" s="68"/>
      <c r="Q220" s="68"/>
      <c r="R220" s="68"/>
      <c r="S220" s="68"/>
      <c r="T220" s="68">
        <v>390224</v>
      </c>
    </row>
    <row r="221" spans="1:20" s="43" customFormat="1" ht="12" customHeight="1">
      <c r="A221">
        <v>217</v>
      </c>
      <c r="B221" s="93">
        <v>4</v>
      </c>
      <c r="C221" s="19"/>
      <c r="D221" s="19">
        <v>558451</v>
      </c>
      <c r="E221" s="19"/>
      <c r="F221" s="19"/>
      <c r="G221" s="19"/>
      <c r="H221" s="19"/>
      <c r="I221" s="19"/>
      <c r="J221" s="19"/>
      <c r="K221" s="19"/>
      <c r="L221" s="19"/>
      <c r="M221" s="19">
        <v>1905.9932629999998</v>
      </c>
      <c r="N221" s="68"/>
      <c r="O221" s="68"/>
      <c r="P221" s="68"/>
      <c r="Q221" s="68"/>
      <c r="R221" s="68">
        <v>95175</v>
      </c>
      <c r="S221" s="68">
        <v>32619</v>
      </c>
      <c r="T221" s="68">
        <v>127795</v>
      </c>
    </row>
    <row r="222" spans="1:20" s="43" customFormat="1" ht="15" customHeight="1">
      <c r="A222">
        <v>218</v>
      </c>
      <c r="B222" s="69">
        <v>4</v>
      </c>
      <c r="C222" s="19">
        <v>3784</v>
      </c>
      <c r="D222" s="19">
        <v>1717666</v>
      </c>
      <c r="E222" s="19"/>
      <c r="F222" s="19">
        <v>13753.6</v>
      </c>
      <c r="G222" s="19"/>
      <c r="H222" s="19"/>
      <c r="I222" s="19"/>
      <c r="J222" s="19"/>
      <c r="K222" s="19"/>
      <c r="L222" s="19"/>
      <c r="M222" s="19">
        <v>19616</v>
      </c>
      <c r="N222" s="68"/>
      <c r="O222" s="68"/>
      <c r="P222" s="68"/>
      <c r="Q222" s="68"/>
      <c r="R222" s="68">
        <v>377575</v>
      </c>
      <c r="S222" s="68"/>
      <c r="T222" s="68">
        <v>377575</v>
      </c>
    </row>
    <row r="223" spans="1:20" s="43" customFormat="1" ht="15" customHeight="1">
      <c r="A223">
        <v>219</v>
      </c>
      <c r="B223" s="93">
        <v>4</v>
      </c>
      <c r="C223" s="19">
        <v>2058</v>
      </c>
      <c r="D223" s="19">
        <v>1555368</v>
      </c>
      <c r="E223" s="19"/>
      <c r="F223" s="19"/>
      <c r="G223" s="19"/>
      <c r="H223" s="19"/>
      <c r="I223" s="19"/>
      <c r="J223" s="19"/>
      <c r="K223" s="19"/>
      <c r="L223" s="19"/>
      <c r="M223" s="19">
        <v>5308.4709839999996</v>
      </c>
      <c r="N223" s="68"/>
      <c r="O223" s="68"/>
      <c r="P223" s="68"/>
      <c r="Q223" s="68">
        <v>23053</v>
      </c>
      <c r="R223" s="68">
        <v>160002</v>
      </c>
      <c r="S223" s="68"/>
      <c r="T223" s="68">
        <v>183055</v>
      </c>
    </row>
    <row r="224" spans="1:20" s="43" customFormat="1" ht="15" customHeight="1">
      <c r="A224">
        <v>220</v>
      </c>
      <c r="B224" s="93">
        <v>4</v>
      </c>
      <c r="C224" s="19"/>
      <c r="D224" s="19">
        <v>408079</v>
      </c>
      <c r="E224" s="19"/>
      <c r="F224" s="19"/>
      <c r="G224" s="19"/>
      <c r="H224" s="19"/>
      <c r="I224" s="19"/>
      <c r="J224" s="19"/>
      <c r="K224" s="19"/>
      <c r="L224" s="19"/>
      <c r="M224" s="19">
        <v>1393</v>
      </c>
      <c r="N224" s="68"/>
      <c r="O224" s="68"/>
      <c r="P224" s="68"/>
      <c r="Q224" s="68"/>
      <c r="R224" s="68">
        <v>38390</v>
      </c>
      <c r="S224" s="68"/>
      <c r="T224" s="68">
        <v>38390</v>
      </c>
    </row>
    <row r="225" spans="1:20" s="43" customFormat="1" ht="15" customHeight="1">
      <c r="A225">
        <v>221</v>
      </c>
      <c r="B225" s="69">
        <v>4</v>
      </c>
      <c r="C225" s="19"/>
      <c r="D225" s="19">
        <v>286991</v>
      </c>
      <c r="E225" s="19"/>
      <c r="F225" s="19">
        <v>977</v>
      </c>
      <c r="G225" s="19"/>
      <c r="H225" s="19"/>
      <c r="I225" s="19"/>
      <c r="J225" s="19"/>
      <c r="K225" s="19"/>
      <c r="L225" s="19"/>
      <c r="M225" s="19">
        <v>1956</v>
      </c>
      <c r="N225" s="68"/>
      <c r="O225" s="68"/>
      <c r="P225" s="68"/>
      <c r="Q225" s="68"/>
      <c r="R225" s="68">
        <v>35781</v>
      </c>
      <c r="S225" s="68"/>
      <c r="T225" s="68">
        <v>35781</v>
      </c>
    </row>
    <row r="226" spans="1:20" s="43" customFormat="1">
      <c r="A226">
        <v>222</v>
      </c>
      <c r="B226" s="93">
        <v>4</v>
      </c>
      <c r="C226" s="19"/>
      <c r="D226" s="19">
        <v>295957</v>
      </c>
      <c r="E226" s="19"/>
      <c r="F226" s="19">
        <v>96585</v>
      </c>
      <c r="G226" s="19"/>
      <c r="H226" s="19"/>
      <c r="I226" s="19"/>
      <c r="J226" s="19"/>
      <c r="K226" s="19"/>
      <c r="L226" s="19"/>
      <c r="M226" s="19">
        <v>97595</v>
      </c>
      <c r="N226" s="68"/>
      <c r="O226" s="68"/>
      <c r="P226" s="68"/>
      <c r="Q226" s="68"/>
      <c r="R226" s="68">
        <v>736405</v>
      </c>
      <c r="S226" s="68">
        <v>31440</v>
      </c>
      <c r="T226" s="68">
        <v>767845</v>
      </c>
    </row>
    <row r="227" spans="1:20" s="43" customFormat="1" ht="12" customHeight="1">
      <c r="A227">
        <v>223</v>
      </c>
      <c r="B227" s="93">
        <v>4</v>
      </c>
      <c r="C227" s="19"/>
      <c r="D227" s="19">
        <v>202029</v>
      </c>
      <c r="E227" s="19"/>
      <c r="F227" s="19">
        <v>0</v>
      </c>
      <c r="G227" s="19"/>
      <c r="H227" s="19"/>
      <c r="I227" s="19"/>
      <c r="J227" s="19"/>
      <c r="K227" s="19"/>
      <c r="L227" s="19"/>
      <c r="M227" s="19">
        <v>724</v>
      </c>
      <c r="N227" s="68"/>
      <c r="O227" s="68"/>
      <c r="P227" s="68"/>
      <c r="Q227" s="68"/>
      <c r="R227" s="68">
        <v>8301</v>
      </c>
      <c r="S227" s="68">
        <v>6288</v>
      </c>
      <c r="T227" s="68">
        <v>14589</v>
      </c>
    </row>
    <row r="228" spans="1:20" s="43" customFormat="1" ht="12" customHeight="1">
      <c r="A228">
        <v>224</v>
      </c>
      <c r="B228" s="93">
        <v>4</v>
      </c>
      <c r="C228" s="19"/>
      <c r="D228" s="19">
        <v>815998</v>
      </c>
      <c r="E228" s="19"/>
      <c r="F228" s="19">
        <v>-231</v>
      </c>
      <c r="G228" s="19"/>
      <c r="H228" s="19"/>
      <c r="I228" s="19"/>
      <c r="J228" s="19"/>
      <c r="K228" s="19"/>
      <c r="L228" s="19"/>
      <c r="M228" s="19">
        <v>2554</v>
      </c>
      <c r="N228" s="68"/>
      <c r="O228" s="68"/>
      <c r="P228" s="68"/>
      <c r="Q228" s="68"/>
      <c r="R228" s="68">
        <v>29987</v>
      </c>
      <c r="S228" s="68">
        <v>6532</v>
      </c>
      <c r="T228" s="68">
        <v>36519</v>
      </c>
    </row>
    <row r="229" spans="1:20" s="43" customFormat="1" ht="12" customHeight="1">
      <c r="A229">
        <v>225</v>
      </c>
      <c r="B229" s="93">
        <v>4</v>
      </c>
      <c r="C229" s="19"/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68"/>
      <c r="O229" s="68"/>
      <c r="P229" s="68"/>
      <c r="Q229" s="68"/>
      <c r="R229" s="68"/>
      <c r="S229" s="68"/>
      <c r="T229" s="68"/>
    </row>
    <row r="230" spans="1:20" s="43" customFormat="1" ht="12" customHeight="1">
      <c r="A230">
        <v>226</v>
      </c>
      <c r="B230" s="69">
        <v>4</v>
      </c>
      <c r="C230" s="19"/>
      <c r="D230" s="19">
        <v>20237</v>
      </c>
      <c r="E230" s="19"/>
      <c r="F230" s="19"/>
      <c r="G230" s="19"/>
      <c r="H230" s="19"/>
      <c r="I230" s="19"/>
      <c r="J230" s="19"/>
      <c r="K230" s="19"/>
      <c r="L230" s="19"/>
      <c r="M230" s="19">
        <v>69</v>
      </c>
      <c r="N230" s="68"/>
      <c r="O230" s="68"/>
      <c r="P230" s="68"/>
      <c r="Q230" s="68"/>
      <c r="R230" s="68">
        <v>757</v>
      </c>
      <c r="S230" s="68"/>
      <c r="T230" s="68">
        <v>757</v>
      </c>
    </row>
    <row r="231" spans="1:20" s="43" customFormat="1">
      <c r="A231">
        <v>227</v>
      </c>
      <c r="B231" s="69">
        <v>4</v>
      </c>
      <c r="C231" s="19">
        <v>403</v>
      </c>
      <c r="D231" s="19">
        <v>188875</v>
      </c>
      <c r="E231" s="19"/>
      <c r="F231" s="19">
        <v>520.5</v>
      </c>
      <c r="G231" s="19"/>
      <c r="H231" s="19"/>
      <c r="I231" s="19"/>
      <c r="J231" s="19"/>
      <c r="K231" s="19"/>
      <c r="L231" s="19"/>
      <c r="M231" s="19">
        <v>1165.130375</v>
      </c>
      <c r="N231" s="68"/>
      <c r="O231" s="68"/>
      <c r="P231" s="68"/>
      <c r="Q231" s="68"/>
      <c r="R231" s="68">
        <v>12378</v>
      </c>
      <c r="S231" s="68"/>
      <c r="T231" s="68">
        <v>13953</v>
      </c>
    </row>
    <row r="232" spans="1:20" s="43" customFormat="1">
      <c r="A232">
        <v>228</v>
      </c>
      <c r="B232" s="93">
        <v>4</v>
      </c>
      <c r="C232" s="19">
        <v>570</v>
      </c>
      <c r="D232" s="19">
        <v>195530</v>
      </c>
      <c r="E232" s="19"/>
      <c r="F232" s="19">
        <v>64</v>
      </c>
      <c r="G232" s="19"/>
      <c r="H232" s="19"/>
      <c r="I232" s="19"/>
      <c r="J232" s="19"/>
      <c r="K232" s="19"/>
      <c r="L232" s="19"/>
      <c r="M232" s="19"/>
      <c r="N232" s="68"/>
      <c r="O232" s="68"/>
      <c r="P232" s="68"/>
      <c r="Q232" s="68"/>
      <c r="R232" s="68">
        <v>11300</v>
      </c>
      <c r="S232" s="68"/>
      <c r="T232" s="68">
        <v>11300</v>
      </c>
    </row>
    <row r="233" spans="1:20" s="43" customFormat="1">
      <c r="A233">
        <v>229</v>
      </c>
      <c r="B233" s="69">
        <v>4</v>
      </c>
      <c r="C233" s="19"/>
      <c r="D233" s="19"/>
      <c r="E233" s="19"/>
      <c r="F233" s="19"/>
      <c r="G233" s="19"/>
      <c r="H233" s="19"/>
      <c r="I233" s="19"/>
      <c r="J233" s="19"/>
      <c r="K233" s="19"/>
      <c r="L233" s="19"/>
      <c r="M233" s="19">
        <v>1348</v>
      </c>
      <c r="N233" s="68"/>
      <c r="O233" s="68"/>
      <c r="P233" s="68"/>
      <c r="Q233" s="68"/>
      <c r="R233" s="68">
        <v>14469</v>
      </c>
      <c r="S233" s="68"/>
      <c r="T233" s="68">
        <v>14469</v>
      </c>
    </row>
    <row r="234" spans="1:20" s="43" customFormat="1">
      <c r="A234">
        <v>230</v>
      </c>
      <c r="B234" s="69">
        <v>4</v>
      </c>
      <c r="C234" s="19"/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68"/>
      <c r="O234" s="68"/>
      <c r="P234" s="68"/>
      <c r="Q234" s="68"/>
      <c r="R234" s="68">
        <v>145406</v>
      </c>
      <c r="S234" s="68"/>
      <c r="T234" s="68">
        <v>145406</v>
      </c>
    </row>
    <row r="235" spans="1:20" s="43" customFormat="1" ht="12" customHeight="1">
      <c r="A235">
        <v>231</v>
      </c>
      <c r="B235" s="69">
        <v>4</v>
      </c>
      <c r="C235" s="19"/>
      <c r="D235" s="19"/>
      <c r="E235" s="19"/>
      <c r="F235" s="19">
        <v>6933.2</v>
      </c>
      <c r="G235" s="19"/>
      <c r="H235" s="19"/>
      <c r="I235" s="19"/>
      <c r="J235" s="19"/>
      <c r="K235" s="19"/>
      <c r="L235" s="19"/>
      <c r="M235" s="19">
        <v>6933</v>
      </c>
      <c r="N235" s="68"/>
      <c r="O235" s="68"/>
      <c r="P235" s="68"/>
      <c r="Q235" s="68"/>
      <c r="R235" s="68">
        <v>40328</v>
      </c>
      <c r="S235" s="68"/>
      <c r="T235" s="68">
        <v>40328</v>
      </c>
    </row>
    <row r="236" spans="1:20" s="43" customFormat="1" ht="12" customHeight="1">
      <c r="A236">
        <v>232</v>
      </c>
      <c r="B236" s="69">
        <v>4</v>
      </c>
      <c r="C236" s="19">
        <v>38</v>
      </c>
      <c r="D236" s="19">
        <v>71364</v>
      </c>
      <c r="E236" s="19"/>
      <c r="F236" s="19">
        <v>2079.9</v>
      </c>
      <c r="G236" s="19"/>
      <c r="H236" s="19"/>
      <c r="I236" s="19"/>
      <c r="J236" s="19"/>
      <c r="K236" s="19"/>
      <c r="L236" s="19"/>
      <c r="M236" s="19">
        <v>2324</v>
      </c>
      <c r="N236" s="68"/>
      <c r="O236" s="68"/>
      <c r="P236" s="68"/>
      <c r="Q236" s="68"/>
      <c r="R236" s="68">
        <v>12079</v>
      </c>
      <c r="S236" s="68"/>
      <c r="T236" s="68">
        <v>12079</v>
      </c>
    </row>
    <row r="237" spans="1:20" s="43" customFormat="1" ht="12" customHeight="1">
      <c r="A237">
        <v>233</v>
      </c>
      <c r="B237" s="69">
        <v>4</v>
      </c>
      <c r="C237" s="19"/>
      <c r="D237" s="19">
        <v>278264</v>
      </c>
      <c r="E237" s="19">
        <v>5746</v>
      </c>
      <c r="F237" s="19">
        <v>2225</v>
      </c>
      <c r="G237" s="19"/>
      <c r="H237" s="19"/>
      <c r="I237" s="19"/>
      <c r="J237" s="19"/>
      <c r="K237" s="19"/>
      <c r="L237" s="19"/>
      <c r="M237" s="19">
        <v>8921</v>
      </c>
      <c r="N237" s="68"/>
      <c r="O237" s="68"/>
      <c r="P237" s="68"/>
      <c r="Q237" s="68"/>
      <c r="R237" s="68">
        <v>58007</v>
      </c>
      <c r="S237" s="68"/>
      <c r="T237" s="68">
        <v>58007</v>
      </c>
    </row>
    <row r="238" spans="1:20" s="43" customFormat="1" ht="12" customHeight="1">
      <c r="A238">
        <v>234</v>
      </c>
      <c r="B238" s="69">
        <v>4</v>
      </c>
      <c r="C238" s="19"/>
      <c r="D238" s="19">
        <v>-252696</v>
      </c>
      <c r="E238" s="19">
        <v>15251</v>
      </c>
      <c r="F238" s="19"/>
      <c r="G238" s="19"/>
      <c r="H238" s="19"/>
      <c r="I238" s="19"/>
      <c r="J238" s="19"/>
      <c r="K238" s="19"/>
      <c r="L238" s="19"/>
      <c r="M238" s="19">
        <v>14389</v>
      </c>
      <c r="N238" s="68">
        <v>-14221</v>
      </c>
      <c r="O238" s="68"/>
      <c r="P238" s="68"/>
      <c r="Q238" s="68"/>
      <c r="R238" s="68">
        <v>141696</v>
      </c>
      <c r="S238" s="68"/>
      <c r="T238" s="68">
        <v>141696</v>
      </c>
    </row>
    <row r="239" spans="1:20" s="43" customFormat="1">
      <c r="A239">
        <v>235</v>
      </c>
      <c r="B239" s="93">
        <v>4</v>
      </c>
      <c r="C239" s="19"/>
      <c r="D239" s="19">
        <v>152777</v>
      </c>
      <c r="E239" s="19"/>
      <c r="F239" s="19">
        <v>2796.2</v>
      </c>
      <c r="G239" s="19"/>
      <c r="H239" s="19"/>
      <c r="I239" s="19"/>
      <c r="J239" s="19"/>
      <c r="K239" s="19"/>
      <c r="L239" s="19"/>
      <c r="M239" s="19">
        <v>3318</v>
      </c>
      <c r="N239" s="68"/>
      <c r="O239" s="68"/>
      <c r="P239" s="68"/>
      <c r="Q239" s="68"/>
      <c r="R239" s="68">
        <v>14529</v>
      </c>
      <c r="S239" s="68"/>
      <c r="T239" s="68">
        <v>14529</v>
      </c>
    </row>
    <row r="240" spans="1:20" s="43" customFormat="1" ht="12" customHeight="1">
      <c r="A240">
        <v>236</v>
      </c>
      <c r="B240" s="93">
        <v>4</v>
      </c>
      <c r="C240" s="19"/>
      <c r="D240" s="19"/>
      <c r="E240" s="19"/>
      <c r="F240" s="19">
        <v>31.5</v>
      </c>
      <c r="G240" s="19"/>
      <c r="H240" s="19"/>
      <c r="I240" s="19"/>
      <c r="J240" s="19"/>
      <c r="K240" s="19"/>
      <c r="L240" s="19"/>
      <c r="M240" s="19">
        <v>32</v>
      </c>
      <c r="N240" s="68"/>
      <c r="O240" s="68"/>
      <c r="P240" s="68"/>
      <c r="Q240" s="68"/>
      <c r="R240" s="68">
        <v>99</v>
      </c>
      <c r="S240" s="68"/>
      <c r="T240" s="68">
        <v>99</v>
      </c>
    </row>
    <row r="241" spans="1:20" s="43" customFormat="1" ht="12" customHeight="1">
      <c r="A241">
        <v>237</v>
      </c>
      <c r="B241" s="93">
        <v>4</v>
      </c>
      <c r="C241" s="19">
        <v>-40</v>
      </c>
      <c r="D241" s="19">
        <v>-13493</v>
      </c>
      <c r="E241" s="19"/>
      <c r="F241" s="19">
        <v>28400.1</v>
      </c>
      <c r="G241" s="19"/>
      <c r="H241" s="19"/>
      <c r="I241" s="19"/>
      <c r="J241" s="19"/>
      <c r="K241" s="19"/>
      <c r="L241" s="19"/>
      <c r="M241" s="19">
        <v>28354</v>
      </c>
      <c r="N241" s="68"/>
      <c r="O241" s="68"/>
      <c r="P241" s="68"/>
      <c r="Q241" s="68"/>
      <c r="R241" s="68">
        <v>221668</v>
      </c>
      <c r="S241" s="68"/>
      <c r="T241" s="68">
        <v>221668</v>
      </c>
    </row>
    <row r="242" spans="1:20" s="43" customFormat="1">
      <c r="A242">
        <v>238</v>
      </c>
      <c r="B242" s="69">
        <v>4</v>
      </c>
      <c r="C242" s="19"/>
      <c r="D242" s="19"/>
      <c r="E242" s="19"/>
      <c r="F242" s="19">
        <v>157.80000000000001</v>
      </c>
      <c r="G242" s="19"/>
      <c r="H242" s="19"/>
      <c r="I242" s="19"/>
      <c r="J242" s="19"/>
      <c r="K242" s="19"/>
      <c r="L242" s="19"/>
      <c r="M242" s="19">
        <v>158</v>
      </c>
      <c r="N242" s="68"/>
      <c r="O242" s="68"/>
      <c r="P242" s="68"/>
      <c r="Q242" s="68"/>
      <c r="R242" s="68">
        <v>1236</v>
      </c>
      <c r="S242" s="68"/>
      <c r="T242" s="68">
        <v>1236</v>
      </c>
    </row>
    <row r="243" spans="1:20" s="43" customFormat="1">
      <c r="A243">
        <v>239</v>
      </c>
      <c r="B243" s="69">
        <v>4</v>
      </c>
      <c r="C243" s="19"/>
      <c r="D243" s="19"/>
      <c r="E243" s="19"/>
      <c r="F243" s="19">
        <v>2.2000000000000002</v>
      </c>
      <c r="G243" s="19"/>
      <c r="H243" s="19"/>
      <c r="I243" s="19"/>
      <c r="J243" s="19"/>
      <c r="K243" s="19"/>
      <c r="L243" s="19"/>
      <c r="M243" s="19">
        <v>2</v>
      </c>
      <c r="N243" s="68"/>
      <c r="O243" s="68"/>
      <c r="P243" s="68"/>
      <c r="Q243" s="68"/>
      <c r="R243" s="68">
        <v>17</v>
      </c>
      <c r="S243" s="68"/>
      <c r="T243" s="68">
        <v>17</v>
      </c>
    </row>
    <row r="244" spans="1:20" s="43" customFormat="1">
      <c r="A244">
        <v>240</v>
      </c>
      <c r="B244" s="69">
        <v>4</v>
      </c>
      <c r="C244" s="19">
        <v>164</v>
      </c>
      <c r="D244" s="19">
        <v>50973</v>
      </c>
      <c r="E244" s="19"/>
      <c r="F244" s="19">
        <v>638</v>
      </c>
      <c r="G244" s="19"/>
      <c r="H244" s="19"/>
      <c r="I244" s="19"/>
      <c r="J244" s="19"/>
      <c r="K244" s="19"/>
      <c r="L244" s="19"/>
      <c r="M244" s="19">
        <v>173.97084899999999</v>
      </c>
      <c r="N244" s="68"/>
      <c r="O244" s="68"/>
      <c r="P244" s="68"/>
      <c r="Q244" s="68"/>
      <c r="R244" s="68">
        <v>5398</v>
      </c>
      <c r="S244" s="68">
        <v>6793</v>
      </c>
      <c r="T244" s="68">
        <v>12192</v>
      </c>
    </row>
    <row r="245" spans="1:20" s="43" customFormat="1">
      <c r="A245">
        <v>241</v>
      </c>
      <c r="B245" s="69">
        <v>4</v>
      </c>
      <c r="C245" s="19">
        <v>137</v>
      </c>
      <c r="D245" s="19">
        <v>77947</v>
      </c>
      <c r="E245" s="19">
        <v>807</v>
      </c>
      <c r="F245" s="19"/>
      <c r="G245" s="19"/>
      <c r="H245" s="19"/>
      <c r="I245" s="19"/>
      <c r="J245" s="19"/>
      <c r="K245" s="19"/>
      <c r="L245" s="19"/>
      <c r="M245" s="19">
        <v>1073.033111</v>
      </c>
      <c r="N245" s="68"/>
      <c r="O245" s="68"/>
      <c r="P245" s="68"/>
      <c r="Q245" s="68"/>
      <c r="R245" s="68">
        <v>9043</v>
      </c>
      <c r="S245" s="68">
        <v>9035</v>
      </c>
      <c r="T245" s="68">
        <v>18079</v>
      </c>
    </row>
    <row r="246" spans="1:20" s="43" customFormat="1">
      <c r="A246">
        <v>242</v>
      </c>
      <c r="B246" s="69">
        <v>4</v>
      </c>
      <c r="C246" s="19">
        <v>20</v>
      </c>
      <c r="D246" s="19">
        <v>24493</v>
      </c>
      <c r="E246" s="19"/>
      <c r="F246" s="19"/>
      <c r="G246" s="19"/>
      <c r="H246" s="19"/>
      <c r="I246" s="19"/>
      <c r="J246" s="19"/>
      <c r="K246" s="19"/>
      <c r="L246" s="19"/>
      <c r="M246" s="19">
        <v>83.594608999999991</v>
      </c>
      <c r="N246" s="68"/>
      <c r="O246" s="68"/>
      <c r="P246" s="68"/>
      <c r="Q246" s="68"/>
      <c r="R246" s="68">
        <v>808</v>
      </c>
      <c r="S246" s="68"/>
      <c r="T246" s="68">
        <v>808</v>
      </c>
    </row>
    <row r="247" spans="1:20" s="43" customFormat="1">
      <c r="A247">
        <v>243</v>
      </c>
      <c r="B247" s="93">
        <v>4</v>
      </c>
      <c r="C247" s="19">
        <v>1044</v>
      </c>
      <c r="D247" s="19">
        <v>922365</v>
      </c>
      <c r="E247" s="19"/>
      <c r="F247" s="19">
        <v>18547.099999999999</v>
      </c>
      <c r="G247" s="19"/>
      <c r="H247" s="19"/>
      <c r="I247" s="19"/>
      <c r="J247" s="19"/>
      <c r="K247" s="19"/>
      <c r="L247" s="19"/>
      <c r="M247" s="19">
        <v>21695</v>
      </c>
      <c r="N247" s="68"/>
      <c r="O247" s="68"/>
      <c r="P247" s="68"/>
      <c r="Q247" s="68"/>
      <c r="R247" s="68">
        <v>102344</v>
      </c>
      <c r="S247" s="68"/>
      <c r="T247" s="68">
        <v>102344</v>
      </c>
    </row>
    <row r="248" spans="1:20" s="43" customFormat="1">
      <c r="A248">
        <v>244</v>
      </c>
      <c r="B248" s="93">
        <v>4</v>
      </c>
      <c r="C248" s="19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68"/>
      <c r="O248" s="68"/>
      <c r="P248" s="68"/>
      <c r="Q248" s="68"/>
      <c r="R248" s="68"/>
      <c r="S248" s="68"/>
      <c r="T248" s="68">
        <v>0</v>
      </c>
    </row>
    <row r="249" spans="1:20" s="43" customFormat="1">
      <c r="A249">
        <v>245</v>
      </c>
      <c r="B249" s="93">
        <v>4</v>
      </c>
      <c r="C249" s="19">
        <v>1874</v>
      </c>
      <c r="D249" s="19">
        <v>1677400</v>
      </c>
      <c r="E249" s="19"/>
      <c r="F249" s="19">
        <v>185256</v>
      </c>
      <c r="G249" s="19"/>
      <c r="H249" s="19"/>
      <c r="I249" s="19"/>
      <c r="J249" s="19"/>
      <c r="K249" s="19"/>
      <c r="L249" s="19"/>
      <c r="M249" s="19">
        <v>24251</v>
      </c>
      <c r="N249" s="68"/>
      <c r="O249" s="68"/>
      <c r="P249" s="68"/>
      <c r="Q249" s="68"/>
      <c r="R249" s="68">
        <v>192032</v>
      </c>
      <c r="S249" s="68"/>
      <c r="T249" s="68">
        <v>192032</v>
      </c>
    </row>
    <row r="250" spans="1:20" s="43" customFormat="1">
      <c r="A250">
        <v>246</v>
      </c>
      <c r="B250" s="93">
        <v>4</v>
      </c>
      <c r="C250" s="19">
        <v>133</v>
      </c>
      <c r="D250" s="19">
        <v>407809</v>
      </c>
      <c r="E250" s="19">
        <v>5676</v>
      </c>
      <c r="F250" s="19"/>
      <c r="G250" s="19"/>
      <c r="H250" s="19"/>
      <c r="I250" s="19"/>
      <c r="J250" s="19"/>
      <c r="K250" s="19"/>
      <c r="L250" s="19"/>
      <c r="M250" s="19">
        <v>6926</v>
      </c>
      <c r="N250" s="68"/>
      <c r="O250" s="68"/>
      <c r="P250" s="68"/>
      <c r="Q250" s="68"/>
      <c r="R250" s="68">
        <v>119290</v>
      </c>
      <c r="S250" s="68"/>
      <c r="T250" s="68">
        <v>119290</v>
      </c>
    </row>
    <row r="251" spans="1:20" s="43" customFormat="1" ht="12" customHeight="1">
      <c r="A251">
        <v>247</v>
      </c>
      <c r="B251" s="93">
        <v>4</v>
      </c>
      <c r="C251" s="19"/>
      <c r="D251" s="19">
        <v>167131</v>
      </c>
      <c r="E251" s="19"/>
      <c r="F251" s="19">
        <v>424</v>
      </c>
      <c r="G251" s="19"/>
      <c r="H251" s="19"/>
      <c r="I251" s="19"/>
      <c r="J251" s="19"/>
      <c r="K251" s="19"/>
      <c r="L251" s="19"/>
      <c r="M251" s="19"/>
      <c r="N251" s="68"/>
      <c r="O251" s="68"/>
      <c r="P251" s="68"/>
      <c r="Q251" s="68"/>
      <c r="R251" s="68">
        <v>12938</v>
      </c>
      <c r="S251" s="68"/>
      <c r="T251" s="68">
        <v>12938</v>
      </c>
    </row>
    <row r="252" spans="1:20" s="43" customFormat="1" ht="12" customHeight="1">
      <c r="A252">
        <v>248</v>
      </c>
      <c r="B252" s="93">
        <v>4</v>
      </c>
      <c r="C252" s="19">
        <v>98</v>
      </c>
      <c r="D252" s="19">
        <v>360738</v>
      </c>
      <c r="E252" s="19"/>
      <c r="F252" s="19">
        <v>-444</v>
      </c>
      <c r="G252" s="19"/>
      <c r="H252" s="19"/>
      <c r="I252" s="19"/>
      <c r="J252" s="19"/>
      <c r="K252" s="19"/>
      <c r="L252" s="19"/>
      <c r="M252" s="19"/>
      <c r="N252" s="68">
        <v>26498</v>
      </c>
      <c r="O252" s="68">
        <v>-3697</v>
      </c>
      <c r="P252" s="68"/>
      <c r="Q252" s="68"/>
      <c r="R252" s="68">
        <v>22801</v>
      </c>
      <c r="S252" s="68">
        <v>10795</v>
      </c>
      <c r="T252" s="68">
        <v>33596</v>
      </c>
    </row>
    <row r="253" spans="1:20" s="43" customFormat="1" ht="12" customHeight="1">
      <c r="A253">
        <v>249</v>
      </c>
      <c r="B253" s="69">
        <v>4</v>
      </c>
      <c r="C253" s="19"/>
      <c r="D253" s="19">
        <v>7660</v>
      </c>
      <c r="E253" s="19"/>
      <c r="F253" s="19"/>
      <c r="G253" s="19"/>
      <c r="H253" s="19"/>
      <c r="I253" s="19"/>
      <c r="J253" s="19"/>
      <c r="K253" s="19"/>
      <c r="L253" s="19"/>
      <c r="M253" s="19">
        <v>76</v>
      </c>
      <c r="N253" s="68"/>
      <c r="O253" s="68"/>
      <c r="P253" s="68"/>
      <c r="Q253" s="68"/>
      <c r="R253" s="68">
        <v>668</v>
      </c>
      <c r="S253" s="68"/>
      <c r="T253" s="68">
        <v>668</v>
      </c>
    </row>
    <row r="254" spans="1:20" s="43" customFormat="1" ht="12" customHeight="1">
      <c r="A254">
        <v>250</v>
      </c>
      <c r="B254" s="93">
        <v>4</v>
      </c>
      <c r="C254" s="19">
        <v>107</v>
      </c>
      <c r="D254" s="19">
        <v>159348</v>
      </c>
      <c r="E254" s="19"/>
      <c r="F254" s="19">
        <v>17</v>
      </c>
      <c r="G254" s="19"/>
      <c r="H254" s="19"/>
      <c r="I254" s="19"/>
      <c r="J254" s="19"/>
      <c r="K254" s="19"/>
      <c r="L254" s="19"/>
      <c r="M254" s="19">
        <v>560</v>
      </c>
      <c r="N254" s="68"/>
      <c r="O254" s="68"/>
      <c r="P254" s="68"/>
      <c r="Q254" s="68"/>
      <c r="R254" s="68">
        <v>10478</v>
      </c>
      <c r="S254" s="68"/>
      <c r="T254" s="68">
        <v>10478</v>
      </c>
    </row>
    <row r="255" spans="1:20" s="43" customFormat="1" ht="12" customHeight="1">
      <c r="A255">
        <v>251</v>
      </c>
      <c r="B255" s="93">
        <v>4</v>
      </c>
      <c r="C255" s="19">
        <v>93</v>
      </c>
      <c r="D255" s="19">
        <v>335753</v>
      </c>
      <c r="E255" s="19"/>
      <c r="F255" s="19">
        <v>-107</v>
      </c>
      <c r="G255" s="19"/>
      <c r="H255" s="19"/>
      <c r="I255" s="19"/>
      <c r="J255" s="19"/>
      <c r="K255" s="19"/>
      <c r="L255" s="19"/>
      <c r="M255" s="19">
        <v>1039</v>
      </c>
      <c r="N255" s="68"/>
      <c r="O255" s="68"/>
      <c r="P255" s="68"/>
      <c r="Q255" s="68"/>
      <c r="R255" s="68">
        <v>13545</v>
      </c>
      <c r="S255" s="68"/>
      <c r="T255" s="68">
        <v>13545</v>
      </c>
    </row>
    <row r="256" spans="1:20" s="43" customFormat="1" ht="12" customHeight="1">
      <c r="A256">
        <v>252</v>
      </c>
      <c r="B256" s="93">
        <v>4</v>
      </c>
      <c r="C256" s="19">
        <v>11</v>
      </c>
      <c r="D256" s="19">
        <v>-19591</v>
      </c>
      <c r="E256" s="19"/>
      <c r="F256" s="19">
        <v>-125</v>
      </c>
      <c r="G256" s="19"/>
      <c r="H256" s="19"/>
      <c r="I256" s="19"/>
      <c r="J256" s="19"/>
      <c r="K256" s="19"/>
      <c r="L256" s="19"/>
      <c r="M256" s="19">
        <v>-192</v>
      </c>
      <c r="N256" s="68"/>
      <c r="O256" s="68"/>
      <c r="P256" s="68"/>
      <c r="Q256" s="68"/>
      <c r="R256" s="68">
        <v>-948</v>
      </c>
      <c r="S256" s="68"/>
      <c r="T256" s="68">
        <v>-948</v>
      </c>
    </row>
    <row r="257" spans="1:20" s="43" customFormat="1" ht="12" customHeight="1">
      <c r="A257">
        <v>253</v>
      </c>
      <c r="B257" s="69">
        <v>4</v>
      </c>
      <c r="C257" s="19">
        <v>17.600000000000001</v>
      </c>
      <c r="D257" s="19">
        <v>19019</v>
      </c>
      <c r="E257" s="19"/>
      <c r="F257" s="19">
        <v>-811</v>
      </c>
      <c r="G257" s="19"/>
      <c r="H257" s="19"/>
      <c r="I257" s="19"/>
      <c r="J257" s="19"/>
      <c r="K257" s="19"/>
      <c r="L257" s="19"/>
      <c r="M257" s="19">
        <v>-16</v>
      </c>
      <c r="N257" s="68"/>
      <c r="O257" s="68"/>
      <c r="P257" s="68"/>
      <c r="Q257" s="68"/>
      <c r="R257" s="68">
        <v>1728</v>
      </c>
      <c r="S257" s="68"/>
      <c r="T257" s="68">
        <v>1728</v>
      </c>
    </row>
    <row r="258" spans="1:20" s="43" customFormat="1" ht="12" customHeight="1">
      <c r="A258">
        <v>254</v>
      </c>
      <c r="B258" s="93">
        <v>4</v>
      </c>
      <c r="C258" s="19">
        <v>0</v>
      </c>
      <c r="D258" s="19">
        <v>97493</v>
      </c>
      <c r="E258" s="19"/>
      <c r="F258" s="19">
        <v>4923</v>
      </c>
      <c r="G258" s="19"/>
      <c r="H258" s="19"/>
      <c r="I258" s="19"/>
      <c r="J258" s="19"/>
      <c r="K258" s="19"/>
      <c r="L258" s="19"/>
      <c r="M258" s="19">
        <v>825</v>
      </c>
      <c r="N258" s="68"/>
      <c r="O258" s="68"/>
      <c r="P258" s="68"/>
      <c r="Q258" s="68"/>
      <c r="R258" s="68">
        <v>5623</v>
      </c>
      <c r="S258" s="68"/>
      <c r="T258" s="68">
        <v>5623</v>
      </c>
    </row>
    <row r="259" spans="1:20" s="43" customFormat="1" ht="12" customHeight="1">
      <c r="A259">
        <v>255</v>
      </c>
      <c r="B259" s="93">
        <v>4</v>
      </c>
      <c r="C259" s="19">
        <v>0</v>
      </c>
      <c r="D259" s="19">
        <v>97408</v>
      </c>
      <c r="E259" s="19"/>
      <c r="F259" s="19">
        <v>4800</v>
      </c>
      <c r="G259" s="19"/>
      <c r="H259" s="19"/>
      <c r="I259" s="19"/>
      <c r="J259" s="19"/>
      <c r="K259" s="19"/>
      <c r="L259" s="19"/>
      <c r="M259" s="19">
        <v>812</v>
      </c>
      <c r="N259" s="68"/>
      <c r="O259" s="68"/>
      <c r="P259" s="68"/>
      <c r="Q259" s="68"/>
      <c r="R259" s="68">
        <v>4577</v>
      </c>
      <c r="S259" s="68"/>
      <c r="T259" s="68">
        <v>4577</v>
      </c>
    </row>
    <row r="260" spans="1:20" s="43" customFormat="1" ht="12" customHeight="1">
      <c r="A260">
        <v>256</v>
      </c>
      <c r="B260" s="93">
        <v>4</v>
      </c>
      <c r="C260" s="19">
        <v>52</v>
      </c>
      <c r="D260" s="19">
        <v>364346</v>
      </c>
      <c r="E260" s="19"/>
      <c r="F260" s="19"/>
      <c r="G260" s="19"/>
      <c r="H260" s="19"/>
      <c r="I260" s="19"/>
      <c r="J260" s="19"/>
      <c r="K260" s="19"/>
      <c r="L260" s="19"/>
      <c r="M260" s="19">
        <v>1244</v>
      </c>
      <c r="N260" s="68"/>
      <c r="O260" s="68"/>
      <c r="P260" s="68"/>
      <c r="Q260" s="68"/>
      <c r="R260" s="68">
        <v>12063</v>
      </c>
      <c r="S260" s="68"/>
      <c r="T260" s="68">
        <v>12063</v>
      </c>
    </row>
    <row r="261" spans="1:20" s="43" customFormat="1" ht="12" customHeight="1">
      <c r="A261">
        <v>257</v>
      </c>
      <c r="B261" s="93">
        <v>4</v>
      </c>
      <c r="C261" s="19">
        <v>2417</v>
      </c>
      <c r="D261" s="19">
        <v>879150</v>
      </c>
      <c r="E261" s="19"/>
      <c r="F261" s="19"/>
      <c r="G261" s="19"/>
      <c r="H261" s="19"/>
      <c r="I261" s="19"/>
      <c r="J261" s="19"/>
      <c r="K261" s="19"/>
      <c r="L261" s="19"/>
      <c r="M261" s="19">
        <v>3001</v>
      </c>
      <c r="N261" s="68"/>
      <c r="O261" s="68"/>
      <c r="P261" s="68"/>
      <c r="Q261" s="68"/>
      <c r="R261" s="68">
        <v>54565</v>
      </c>
      <c r="S261" s="68"/>
      <c r="T261" s="68">
        <v>54565</v>
      </c>
    </row>
    <row r="262" spans="1:20" s="43" customFormat="1" ht="12" customHeight="1">
      <c r="A262">
        <v>258</v>
      </c>
      <c r="B262" s="93">
        <v>4</v>
      </c>
      <c r="C262" s="19">
        <v>466</v>
      </c>
      <c r="D262" s="19">
        <v>367976</v>
      </c>
      <c r="E262" s="19"/>
      <c r="F262" s="19"/>
      <c r="G262" s="19"/>
      <c r="H262" s="19"/>
      <c r="I262" s="19"/>
      <c r="J262" s="19"/>
      <c r="K262" s="19"/>
      <c r="L262" s="19"/>
      <c r="M262" s="19">
        <v>1256</v>
      </c>
      <c r="N262" s="68"/>
      <c r="O262" s="68"/>
      <c r="P262" s="68"/>
      <c r="Q262" s="68"/>
      <c r="R262" s="68">
        <v>17310</v>
      </c>
      <c r="S262" s="68"/>
      <c r="T262" s="68">
        <v>17310</v>
      </c>
    </row>
    <row r="263" spans="1:20" s="43" customFormat="1" ht="12" customHeight="1">
      <c r="A263">
        <v>259</v>
      </c>
      <c r="B263" s="93">
        <v>4</v>
      </c>
      <c r="C263" s="19">
        <v>324</v>
      </c>
      <c r="D263" s="19">
        <v>250113</v>
      </c>
      <c r="E263" s="19"/>
      <c r="F263" s="19"/>
      <c r="G263" s="19"/>
      <c r="H263" s="19"/>
      <c r="I263" s="19"/>
      <c r="J263" s="19"/>
      <c r="K263" s="19"/>
      <c r="L263" s="19"/>
      <c r="M263" s="19">
        <v>854</v>
      </c>
      <c r="N263" s="68"/>
      <c r="O263" s="68"/>
      <c r="P263" s="68"/>
      <c r="Q263" s="68"/>
      <c r="R263" s="68">
        <v>11839</v>
      </c>
      <c r="S263" s="68"/>
      <c r="T263" s="68">
        <v>11839</v>
      </c>
    </row>
    <row r="264" spans="1:20" s="43" customFormat="1" ht="12" customHeight="1">
      <c r="A264">
        <v>260</v>
      </c>
      <c r="B264" s="93">
        <v>4</v>
      </c>
      <c r="C264" s="19">
        <v>48</v>
      </c>
      <c r="D264" s="19">
        <v>55947</v>
      </c>
      <c r="E264" s="19"/>
      <c r="F264" s="19"/>
      <c r="G264" s="19"/>
      <c r="H264" s="19"/>
      <c r="I264" s="19"/>
      <c r="J264" s="19"/>
      <c r="K264" s="19"/>
      <c r="L264" s="19"/>
      <c r="M264" s="19">
        <v>191</v>
      </c>
      <c r="N264" s="68"/>
      <c r="O264" s="68"/>
      <c r="P264" s="68"/>
      <c r="Q264" s="68"/>
      <c r="R264" s="68">
        <v>3296</v>
      </c>
      <c r="S264" s="68">
        <v>7375</v>
      </c>
      <c r="T264" s="68">
        <v>10672</v>
      </c>
    </row>
    <row r="265" spans="1:20" s="43" customFormat="1" ht="12" customHeight="1">
      <c r="A265">
        <v>261</v>
      </c>
      <c r="B265" s="93">
        <v>4</v>
      </c>
      <c r="C265" s="19"/>
      <c r="D265" s="19">
        <v>310367</v>
      </c>
      <c r="E265" s="19"/>
      <c r="F265" s="19">
        <v>0</v>
      </c>
      <c r="G265" s="19"/>
      <c r="H265" s="19"/>
      <c r="I265" s="19"/>
      <c r="J265" s="19"/>
      <c r="K265" s="19"/>
      <c r="L265" s="19"/>
      <c r="M265" s="19">
        <v>1059.01565538</v>
      </c>
      <c r="N265" s="68"/>
      <c r="O265" s="68"/>
      <c r="P265" s="68"/>
      <c r="Q265" s="68"/>
      <c r="R265" s="68">
        <v>15900</v>
      </c>
      <c r="S265" s="68"/>
      <c r="T265" s="68">
        <v>15900</v>
      </c>
    </row>
    <row r="266" spans="1:20" s="43" customFormat="1" ht="12" customHeight="1">
      <c r="A266">
        <v>262</v>
      </c>
      <c r="B266" s="93">
        <v>4</v>
      </c>
      <c r="C266" s="19"/>
      <c r="D266" s="19">
        <v>12169</v>
      </c>
      <c r="E266" s="19"/>
      <c r="F266" s="19"/>
      <c r="G266" s="19"/>
      <c r="H266" s="19"/>
      <c r="I266" s="19"/>
      <c r="J266" s="19"/>
      <c r="K266" s="19"/>
      <c r="L266" s="19"/>
      <c r="M266" s="19">
        <v>41.522331659999999</v>
      </c>
      <c r="N266" s="68"/>
      <c r="O266" s="68"/>
      <c r="P266" s="68"/>
      <c r="Q266" s="68"/>
      <c r="R266" s="68">
        <v>650</v>
      </c>
      <c r="S266" s="68"/>
      <c r="T266" s="68">
        <v>650</v>
      </c>
    </row>
    <row r="267" spans="1:20" s="43" customFormat="1">
      <c r="A267">
        <v>263</v>
      </c>
      <c r="B267" s="93">
        <v>4</v>
      </c>
      <c r="C267" s="19"/>
      <c r="D267" s="19">
        <v>4079987</v>
      </c>
      <c r="E267" s="19"/>
      <c r="F267" s="19">
        <v>-1661.5</v>
      </c>
      <c r="G267" s="19"/>
      <c r="H267" s="19"/>
      <c r="I267" s="19"/>
      <c r="J267" s="19"/>
      <c r="K267" s="19"/>
      <c r="L267" s="19"/>
      <c r="M267" s="19">
        <v>12263</v>
      </c>
      <c r="N267" s="68"/>
      <c r="O267" s="68"/>
      <c r="P267" s="68"/>
      <c r="Q267" s="68"/>
      <c r="R267" s="68">
        <v>395586</v>
      </c>
      <c r="S267" s="68"/>
      <c r="T267" s="68">
        <v>395586</v>
      </c>
    </row>
    <row r="268" spans="1:20" s="43" customFormat="1">
      <c r="A268">
        <v>264</v>
      </c>
      <c r="B268" s="93">
        <v>4</v>
      </c>
      <c r="C268" s="19">
        <v>24</v>
      </c>
      <c r="D268" s="19">
        <v>382044</v>
      </c>
      <c r="E268" s="19"/>
      <c r="F268" s="19">
        <v>3301</v>
      </c>
      <c r="G268" s="19"/>
      <c r="H268" s="19"/>
      <c r="I268" s="19"/>
      <c r="J268" s="19"/>
      <c r="K268" s="19"/>
      <c r="L268" s="19"/>
      <c r="M268" s="19">
        <v>4605</v>
      </c>
      <c r="N268" s="68"/>
      <c r="O268" s="68"/>
      <c r="P268" s="68"/>
      <c r="Q268" s="68"/>
      <c r="R268" s="68">
        <v>33247</v>
      </c>
      <c r="S268" s="68"/>
      <c r="T268" s="68">
        <v>33247</v>
      </c>
    </row>
    <row r="269" spans="1:20" s="43" customFormat="1" ht="12" customHeight="1">
      <c r="A269">
        <v>265</v>
      </c>
      <c r="B269" s="93">
        <v>4</v>
      </c>
      <c r="C269" s="19">
        <v>22784</v>
      </c>
      <c r="D269" s="19">
        <v>13459130</v>
      </c>
      <c r="E269" s="19"/>
      <c r="F269" s="19">
        <v>36030</v>
      </c>
      <c r="G269" s="19"/>
      <c r="H269" s="19"/>
      <c r="I269" s="19"/>
      <c r="J269" s="19"/>
      <c r="K269" s="19"/>
      <c r="L269" s="19"/>
      <c r="M269" s="19">
        <v>81966</v>
      </c>
      <c r="N269" s="68"/>
      <c r="O269" s="68"/>
      <c r="P269" s="68"/>
      <c r="Q269" s="68"/>
      <c r="R269" s="68">
        <v>1635082</v>
      </c>
      <c r="S269" s="68">
        <v>40243</v>
      </c>
      <c r="T269" s="68">
        <v>1675325</v>
      </c>
    </row>
    <row r="270" spans="1:20" s="43" customFormat="1">
      <c r="A270">
        <v>266</v>
      </c>
      <c r="B270" s="69">
        <v>4</v>
      </c>
      <c r="C270" s="19">
        <v>22</v>
      </c>
      <c r="D270" s="19">
        <v>136470</v>
      </c>
      <c r="E270" s="19"/>
      <c r="F270" s="19"/>
      <c r="G270" s="19"/>
      <c r="H270" s="19"/>
      <c r="I270" s="19"/>
      <c r="J270" s="19"/>
      <c r="K270" s="19"/>
      <c r="L270" s="19"/>
      <c r="M270" s="19">
        <v>465.77211</v>
      </c>
      <c r="N270" s="68">
        <v>11468</v>
      </c>
      <c r="O270" s="68"/>
      <c r="P270" s="68"/>
      <c r="Q270" s="68"/>
      <c r="R270" s="68"/>
      <c r="S270" s="68"/>
      <c r="T270" s="68">
        <v>11468</v>
      </c>
    </row>
    <row r="271" spans="1:20" s="43" customFormat="1">
      <c r="A271">
        <v>267</v>
      </c>
      <c r="B271" s="93">
        <v>4</v>
      </c>
      <c r="C271" s="19">
        <v>20</v>
      </c>
      <c r="D271" s="19">
        <v>8229</v>
      </c>
      <c r="E271" s="19"/>
      <c r="F271" s="19">
        <v>344.6</v>
      </c>
      <c r="G271" s="19"/>
      <c r="H271" s="19"/>
      <c r="I271" s="19"/>
      <c r="J271" s="19"/>
      <c r="K271" s="19"/>
      <c r="L271" s="19"/>
      <c r="M271" s="19">
        <v>372.68557700000002</v>
      </c>
      <c r="N271" s="68">
        <v>692</v>
      </c>
      <c r="O271" s="68">
        <v>3292</v>
      </c>
      <c r="P271" s="68"/>
      <c r="Q271" s="68"/>
      <c r="R271" s="68"/>
      <c r="S271" s="68"/>
      <c r="T271" s="68">
        <v>3984</v>
      </c>
    </row>
    <row r="272" spans="1:20" s="43" customFormat="1" ht="12" customHeight="1">
      <c r="A272">
        <v>268</v>
      </c>
      <c r="B272" s="93">
        <v>4</v>
      </c>
      <c r="C272" s="19"/>
      <c r="D272" s="19">
        <v>1225</v>
      </c>
      <c r="E272" s="19"/>
      <c r="F272" s="19"/>
      <c r="G272" s="19"/>
      <c r="H272" s="19"/>
      <c r="I272" s="19"/>
      <c r="J272" s="19"/>
      <c r="K272" s="19"/>
      <c r="L272" s="19"/>
      <c r="M272" s="19">
        <v>4</v>
      </c>
      <c r="N272" s="68"/>
      <c r="O272" s="68"/>
      <c r="P272" s="68"/>
      <c r="Q272" s="68"/>
      <c r="R272" s="68">
        <v>129</v>
      </c>
      <c r="S272" s="68"/>
      <c r="T272" s="68">
        <v>129</v>
      </c>
    </row>
    <row r="273" spans="1:20" s="43" customFormat="1">
      <c r="A273">
        <v>269</v>
      </c>
      <c r="B273" s="93">
        <v>4</v>
      </c>
      <c r="C273" s="19"/>
      <c r="D273" s="19"/>
      <c r="E273" s="19">
        <v>4992</v>
      </c>
      <c r="F273" s="19"/>
      <c r="G273" s="19"/>
      <c r="H273" s="19"/>
      <c r="I273" s="19"/>
      <c r="J273" s="19"/>
      <c r="K273" s="19"/>
      <c r="L273" s="19"/>
      <c r="M273" s="19">
        <v>4992</v>
      </c>
      <c r="N273" s="68"/>
      <c r="O273" s="68"/>
      <c r="P273" s="68"/>
      <c r="Q273" s="68"/>
      <c r="R273" s="68">
        <v>74628</v>
      </c>
      <c r="S273" s="68"/>
      <c r="T273" s="68">
        <v>74628</v>
      </c>
    </row>
    <row r="274" spans="1:20" s="43" customFormat="1" ht="12" customHeight="1">
      <c r="A274">
        <v>270</v>
      </c>
      <c r="B274" s="93">
        <v>4</v>
      </c>
      <c r="C274" s="19"/>
      <c r="D274" s="19">
        <v>120539</v>
      </c>
      <c r="E274" s="19"/>
      <c r="F274" s="19">
        <v>-4665</v>
      </c>
      <c r="G274" s="19"/>
      <c r="H274" s="19"/>
      <c r="I274" s="19"/>
      <c r="J274" s="19"/>
      <c r="K274" s="19"/>
      <c r="L274" s="19"/>
      <c r="M274" s="19">
        <v>-4254</v>
      </c>
      <c r="N274" s="68"/>
      <c r="O274" s="68"/>
      <c r="P274" s="68"/>
      <c r="Q274" s="68"/>
      <c r="R274" s="68">
        <v>-37515</v>
      </c>
      <c r="S274" s="68">
        <v>367516</v>
      </c>
      <c r="T274" s="68">
        <v>330001</v>
      </c>
    </row>
    <row r="275" spans="1:20" s="43" customFormat="1">
      <c r="A275">
        <v>271</v>
      </c>
      <c r="B275" s="93">
        <v>4</v>
      </c>
      <c r="C275" s="19"/>
      <c r="D275" s="19">
        <v>25400</v>
      </c>
      <c r="E275" s="19"/>
      <c r="F275" s="19"/>
      <c r="G275" s="19"/>
      <c r="H275" s="19"/>
      <c r="I275" s="19"/>
      <c r="J275" s="19"/>
      <c r="K275" s="19"/>
      <c r="L275" s="19"/>
      <c r="M275" s="19">
        <v>86.69019999999999</v>
      </c>
      <c r="N275" s="68"/>
      <c r="O275" s="68"/>
      <c r="P275" s="68"/>
      <c r="Q275" s="68"/>
      <c r="R275" s="68">
        <v>1110</v>
      </c>
      <c r="S275" s="68"/>
      <c r="T275" s="68">
        <v>1110</v>
      </c>
    </row>
    <row r="276" spans="1:20" s="43" customFormat="1">
      <c r="A276">
        <v>272</v>
      </c>
      <c r="B276" s="93">
        <v>4</v>
      </c>
      <c r="C276" s="19">
        <v>-14</v>
      </c>
      <c r="D276" s="19">
        <v>-35497</v>
      </c>
      <c r="E276" s="19">
        <v>160</v>
      </c>
      <c r="F276" s="19"/>
      <c r="G276" s="19"/>
      <c r="H276" s="19"/>
      <c r="I276" s="19"/>
      <c r="J276" s="19"/>
      <c r="K276" s="19"/>
      <c r="L276" s="19"/>
      <c r="M276" s="19">
        <v>38.848739000000009</v>
      </c>
      <c r="N276" s="68"/>
      <c r="O276" s="68"/>
      <c r="P276" s="68"/>
      <c r="Q276" s="68"/>
      <c r="R276" s="68">
        <v>508.34</v>
      </c>
      <c r="S276" s="68"/>
      <c r="T276" s="68">
        <v>508.34</v>
      </c>
    </row>
    <row r="277" spans="1:20" s="43" customFormat="1">
      <c r="A277">
        <v>273</v>
      </c>
      <c r="B277" s="93">
        <v>4</v>
      </c>
      <c r="C277" s="19">
        <v>-4</v>
      </c>
      <c r="D277" s="19">
        <v>-12549</v>
      </c>
      <c r="E277" s="19"/>
      <c r="F277" s="19">
        <v>406</v>
      </c>
      <c r="G277" s="19"/>
      <c r="H277" s="19"/>
      <c r="I277" s="19"/>
      <c r="J277" s="19"/>
      <c r="K277" s="19"/>
      <c r="L277" s="19"/>
      <c r="M277" s="19">
        <v>363.17026299999998</v>
      </c>
      <c r="N277" s="68"/>
      <c r="O277" s="68"/>
      <c r="P277" s="68"/>
      <c r="Q277" s="68"/>
      <c r="R277" s="68">
        <v>2733</v>
      </c>
      <c r="S277" s="68"/>
      <c r="T277" s="68">
        <v>2733</v>
      </c>
    </row>
    <row r="278" spans="1:20" s="43" customFormat="1" ht="12" customHeight="1">
      <c r="A278">
        <v>274</v>
      </c>
      <c r="B278" s="93">
        <v>4</v>
      </c>
      <c r="C278" s="19">
        <v>4</v>
      </c>
      <c r="D278" s="19">
        <v>8698</v>
      </c>
      <c r="E278" s="19"/>
      <c r="F278" s="19"/>
      <c r="G278" s="19"/>
      <c r="H278" s="19"/>
      <c r="I278" s="19"/>
      <c r="J278" s="19"/>
      <c r="K278" s="19"/>
      <c r="L278" s="19"/>
      <c r="M278" s="19">
        <v>29.686273999999997</v>
      </c>
      <c r="N278" s="68"/>
      <c r="O278" s="68"/>
      <c r="P278" s="68"/>
      <c r="Q278" s="68"/>
      <c r="R278" s="68">
        <v>428.92</v>
      </c>
      <c r="S278" s="68"/>
      <c r="T278" s="68">
        <v>428.92</v>
      </c>
    </row>
    <row r="279" spans="1:20" s="43" customFormat="1" ht="12" customHeight="1">
      <c r="A279">
        <v>275</v>
      </c>
      <c r="B279" s="93">
        <v>4</v>
      </c>
      <c r="C279" s="19"/>
      <c r="D279" s="19">
        <v>4566791</v>
      </c>
      <c r="E279" s="19"/>
      <c r="F279" s="19"/>
      <c r="G279" s="19"/>
      <c r="H279" s="19"/>
      <c r="I279" s="19"/>
      <c r="J279" s="19"/>
      <c r="K279" s="19"/>
      <c r="L279" s="19"/>
      <c r="M279" s="19">
        <v>15582</v>
      </c>
      <c r="N279" s="68"/>
      <c r="O279" s="68"/>
      <c r="P279" s="68"/>
      <c r="Q279" s="68"/>
      <c r="R279" s="68">
        <v>182174</v>
      </c>
      <c r="S279" s="68"/>
      <c r="T279" s="68">
        <v>182174</v>
      </c>
    </row>
    <row r="280" spans="1:20" s="43" customFormat="1">
      <c r="A280">
        <v>276</v>
      </c>
      <c r="B280" s="93">
        <v>4</v>
      </c>
      <c r="C280" s="19"/>
      <c r="D280" s="19">
        <v>533027</v>
      </c>
      <c r="E280" s="19"/>
      <c r="F280" s="19"/>
      <c r="G280" s="19"/>
      <c r="H280" s="19"/>
      <c r="I280" s="19"/>
      <c r="J280" s="19"/>
      <c r="K280" s="19"/>
      <c r="L280" s="19"/>
      <c r="M280" s="19">
        <v>1910</v>
      </c>
      <c r="N280" s="68"/>
      <c r="O280" s="68"/>
      <c r="P280" s="68"/>
      <c r="Q280" s="68"/>
      <c r="R280" s="68">
        <v>21263</v>
      </c>
      <c r="S280" s="68"/>
      <c r="T280" s="68">
        <v>21263</v>
      </c>
    </row>
    <row r="281" spans="1:20" s="43" customFormat="1">
      <c r="A281">
        <v>277</v>
      </c>
      <c r="B281" s="93">
        <v>4</v>
      </c>
      <c r="C281" s="19"/>
      <c r="D281" s="19">
        <v>542848</v>
      </c>
      <c r="E281" s="19"/>
      <c r="F281" s="19"/>
      <c r="G281" s="19"/>
      <c r="H281" s="19"/>
      <c r="I281" s="19"/>
      <c r="J281" s="19"/>
      <c r="K281" s="19"/>
      <c r="L281" s="19"/>
      <c r="M281" s="19">
        <v>1952</v>
      </c>
      <c r="N281" s="68"/>
      <c r="O281" s="68"/>
      <c r="P281" s="68"/>
      <c r="Q281" s="68"/>
      <c r="R281" s="68">
        <v>21655</v>
      </c>
      <c r="S281" s="68"/>
      <c r="T281" s="68">
        <v>21655</v>
      </c>
    </row>
    <row r="282" spans="1:20" s="43" customFormat="1">
      <c r="A282">
        <v>278</v>
      </c>
      <c r="B282" s="93">
        <v>4</v>
      </c>
      <c r="C282" s="19"/>
      <c r="D282" s="19">
        <v>286479</v>
      </c>
      <c r="E282" s="19"/>
      <c r="F282" s="19"/>
      <c r="G282" s="19"/>
      <c r="H282" s="19"/>
      <c r="I282" s="19"/>
      <c r="J282" s="19"/>
      <c r="K282" s="19"/>
      <c r="L282" s="19"/>
      <c r="M282" s="19">
        <v>977.75282699999991</v>
      </c>
      <c r="N282" s="68"/>
      <c r="O282" s="68"/>
      <c r="P282" s="68"/>
      <c r="Q282" s="68"/>
      <c r="R282" s="68">
        <v>31606</v>
      </c>
      <c r="S282" s="68"/>
      <c r="T282" s="68">
        <v>31606</v>
      </c>
    </row>
    <row r="283" spans="1:20" s="43" customFormat="1">
      <c r="A283">
        <v>279</v>
      </c>
      <c r="B283" s="93">
        <v>4</v>
      </c>
      <c r="C283" s="19">
        <v>1777</v>
      </c>
      <c r="D283" s="19">
        <v>1032327</v>
      </c>
      <c r="E283" s="19"/>
      <c r="F283" s="19">
        <v>3574</v>
      </c>
      <c r="G283" s="19"/>
      <c r="H283" s="19"/>
      <c r="I283" s="19"/>
      <c r="J283" s="19"/>
      <c r="K283" s="19"/>
      <c r="L283" s="19"/>
      <c r="M283" s="19">
        <v>7097</v>
      </c>
      <c r="N283" s="68"/>
      <c r="O283" s="68"/>
      <c r="P283" s="68"/>
      <c r="Q283" s="68"/>
      <c r="R283" s="68">
        <v>148893</v>
      </c>
      <c r="S283" s="68"/>
      <c r="T283" s="68">
        <v>148893</v>
      </c>
    </row>
    <row r="284" spans="1:20" s="43" customFormat="1">
      <c r="A284">
        <v>280</v>
      </c>
      <c r="B284" s="93">
        <v>4</v>
      </c>
      <c r="C284" s="19">
        <v>30</v>
      </c>
      <c r="D284" s="19">
        <v>136305</v>
      </c>
      <c r="E284" s="19"/>
      <c r="F284" s="19">
        <v>14213</v>
      </c>
      <c r="G284" s="19"/>
      <c r="H284" s="19"/>
      <c r="I284" s="19"/>
      <c r="J284" s="19"/>
      <c r="K284" s="19"/>
      <c r="L284" s="19"/>
      <c r="M284" s="19">
        <v>14678</v>
      </c>
      <c r="N284" s="68"/>
      <c r="O284" s="68"/>
      <c r="P284" s="68"/>
      <c r="Q284" s="68"/>
      <c r="R284" s="68">
        <v>110410</v>
      </c>
      <c r="S284" s="68"/>
      <c r="T284" s="68">
        <v>110410</v>
      </c>
    </row>
    <row r="285" spans="1:20" s="43" customFormat="1">
      <c r="A285">
        <v>281</v>
      </c>
      <c r="B285" s="93">
        <v>4</v>
      </c>
      <c r="C285" s="19"/>
      <c r="D285" s="19">
        <v>145018</v>
      </c>
      <c r="E285" s="19"/>
      <c r="F285" s="19">
        <v>1596</v>
      </c>
      <c r="G285" s="19"/>
      <c r="H285" s="19"/>
      <c r="I285" s="19"/>
      <c r="J285" s="19"/>
      <c r="K285" s="19"/>
      <c r="L285" s="19"/>
      <c r="M285" s="19">
        <v>2091</v>
      </c>
      <c r="N285" s="68">
        <v>13119</v>
      </c>
      <c r="O285" s="68">
        <v>14896</v>
      </c>
      <c r="P285" s="68"/>
      <c r="Q285" s="68"/>
      <c r="R285" s="68">
        <v>28014</v>
      </c>
      <c r="S285" s="68"/>
      <c r="T285" s="68">
        <v>28014</v>
      </c>
    </row>
    <row r="286" spans="1:20" s="43" customFormat="1" ht="15" customHeight="1">
      <c r="A286">
        <v>282</v>
      </c>
      <c r="B286" s="93">
        <v>4</v>
      </c>
      <c r="C286" s="19"/>
      <c r="D286" s="19">
        <v>889699</v>
      </c>
      <c r="E286" s="19">
        <v>10282.337</v>
      </c>
      <c r="F286" s="19"/>
      <c r="G286" s="19"/>
      <c r="H286" s="19"/>
      <c r="I286" s="19"/>
      <c r="J286" s="19">
        <v>834632</v>
      </c>
      <c r="K286" s="19"/>
      <c r="L286" s="19">
        <v>20298</v>
      </c>
      <c r="M286" s="19">
        <v>23334</v>
      </c>
      <c r="N286" s="68">
        <v>60801</v>
      </c>
      <c r="O286" s="68"/>
      <c r="P286" s="68"/>
      <c r="Q286" s="68"/>
      <c r="R286" s="68">
        <v>439871</v>
      </c>
      <c r="S286" s="68"/>
      <c r="T286" s="68">
        <v>439871</v>
      </c>
    </row>
    <row r="287" spans="1:20" s="43" customFormat="1" ht="15" customHeight="1">
      <c r="A287">
        <v>283</v>
      </c>
      <c r="B287" s="93">
        <v>4</v>
      </c>
      <c r="C287" s="19">
        <v>0</v>
      </c>
      <c r="D287" s="19">
        <v>454730</v>
      </c>
      <c r="E287" s="19"/>
      <c r="F287" s="19"/>
      <c r="G287" s="19"/>
      <c r="H287" s="19"/>
      <c r="I287" s="19"/>
      <c r="J287" s="19"/>
      <c r="K287" s="19"/>
      <c r="L287" s="19"/>
      <c r="M287" s="19">
        <v>1552</v>
      </c>
      <c r="N287" s="68"/>
      <c r="O287" s="68"/>
      <c r="P287" s="68"/>
      <c r="Q287" s="68"/>
      <c r="R287" s="68">
        <v>31970</v>
      </c>
      <c r="S287" s="68"/>
      <c r="T287" s="68">
        <v>31970</v>
      </c>
    </row>
    <row r="288" spans="1:20" s="43" customFormat="1" ht="15" customHeight="1">
      <c r="A288">
        <v>284</v>
      </c>
      <c r="B288" s="93">
        <v>4</v>
      </c>
      <c r="C288" s="19">
        <v>-74</v>
      </c>
      <c r="D288" s="19">
        <v>355524</v>
      </c>
      <c r="E288" s="19"/>
      <c r="F288" s="19">
        <v>1908</v>
      </c>
      <c r="G288" s="19"/>
      <c r="H288" s="19"/>
      <c r="I288" s="19"/>
      <c r="J288" s="19"/>
      <c r="K288" s="19"/>
      <c r="L288" s="19"/>
      <c r="M288" s="19">
        <v>3121</v>
      </c>
      <c r="N288" s="68"/>
      <c r="O288" s="68"/>
      <c r="P288" s="68"/>
      <c r="Q288" s="68"/>
      <c r="R288" s="68">
        <v>27341</v>
      </c>
      <c r="S288" s="68"/>
      <c r="T288" s="68">
        <v>27341</v>
      </c>
    </row>
    <row r="289" spans="1:20" s="43" customFormat="1" ht="15" customHeight="1">
      <c r="A289">
        <v>285</v>
      </c>
      <c r="B289" s="93">
        <v>4</v>
      </c>
      <c r="C289" s="19"/>
      <c r="D289" s="19">
        <v>41536</v>
      </c>
      <c r="E289" s="19"/>
      <c r="F289" s="19">
        <v>464</v>
      </c>
      <c r="G289" s="19"/>
      <c r="H289" s="19"/>
      <c r="I289" s="19"/>
      <c r="J289" s="19"/>
      <c r="K289" s="19"/>
      <c r="L289" s="19"/>
      <c r="M289" s="19">
        <v>606</v>
      </c>
      <c r="N289" s="68"/>
      <c r="O289" s="68"/>
      <c r="P289" s="68"/>
      <c r="Q289" s="68"/>
      <c r="R289" s="68">
        <v>10929</v>
      </c>
      <c r="S289" s="68">
        <v>25562</v>
      </c>
      <c r="T289" s="68">
        <v>36491</v>
      </c>
    </row>
    <row r="290" spans="1:20" s="43" customFormat="1" ht="15" customHeight="1">
      <c r="A290">
        <v>286</v>
      </c>
      <c r="B290" s="93">
        <v>4</v>
      </c>
      <c r="C290" s="19"/>
      <c r="D290" s="19">
        <v>430187</v>
      </c>
      <c r="E290" s="19">
        <v>37299</v>
      </c>
      <c r="F290" s="19">
        <v>-17596</v>
      </c>
      <c r="G290" s="19"/>
      <c r="H290" s="19"/>
      <c r="I290" s="19"/>
      <c r="J290" s="19"/>
      <c r="K290" s="19"/>
      <c r="L290" s="19"/>
      <c r="M290" s="19">
        <v>21171</v>
      </c>
      <c r="N290" s="68">
        <v>18761</v>
      </c>
      <c r="O290" s="68">
        <v>230167</v>
      </c>
      <c r="P290" s="68"/>
      <c r="Q290" s="68"/>
      <c r="R290" s="68">
        <v>248928</v>
      </c>
      <c r="S290" s="68"/>
      <c r="T290" s="68">
        <v>248928</v>
      </c>
    </row>
    <row r="291" spans="1:20" s="43" customFormat="1" ht="12" customHeight="1">
      <c r="A291">
        <v>287</v>
      </c>
      <c r="B291" s="93">
        <v>4</v>
      </c>
      <c r="C291" s="19">
        <v>0</v>
      </c>
      <c r="D291" s="19">
        <v>170788</v>
      </c>
      <c r="E291" s="19"/>
      <c r="F291" s="19">
        <v>936</v>
      </c>
      <c r="G291" s="19"/>
      <c r="H291" s="19"/>
      <c r="I291" s="19"/>
      <c r="J291" s="19"/>
      <c r="K291" s="19"/>
      <c r="L291" s="19"/>
      <c r="M291" s="19">
        <v>1519</v>
      </c>
      <c r="N291" s="68">
        <v>25120</v>
      </c>
      <c r="O291" s="68">
        <v>7431</v>
      </c>
      <c r="P291" s="68"/>
      <c r="Q291" s="68">
        <v>0</v>
      </c>
      <c r="R291" s="68">
        <v>32551</v>
      </c>
      <c r="S291" s="68">
        <v>24902</v>
      </c>
      <c r="T291" s="68">
        <v>57453</v>
      </c>
    </row>
    <row r="292" spans="1:20" s="43" customFormat="1" ht="12" customHeight="1">
      <c r="A292">
        <v>288</v>
      </c>
      <c r="B292" s="93">
        <v>4</v>
      </c>
      <c r="C292" s="19">
        <v>225</v>
      </c>
      <c r="D292" s="19">
        <v>71508</v>
      </c>
      <c r="E292" s="19"/>
      <c r="F292" s="19">
        <v>0</v>
      </c>
      <c r="G292" s="19"/>
      <c r="H292" s="19"/>
      <c r="I292" s="19"/>
      <c r="J292" s="19"/>
      <c r="K292" s="19"/>
      <c r="L292" s="19"/>
      <c r="M292" s="19">
        <v>244</v>
      </c>
      <c r="N292" s="68"/>
      <c r="O292" s="68"/>
      <c r="P292" s="68"/>
      <c r="Q292" s="68"/>
      <c r="R292" s="68">
        <v>7063</v>
      </c>
      <c r="S292" s="68"/>
      <c r="T292" s="68">
        <v>7063</v>
      </c>
    </row>
    <row r="293" spans="1:20" s="43" customFormat="1" ht="12" customHeight="1">
      <c r="A293">
        <v>289</v>
      </c>
      <c r="B293" s="93">
        <v>4</v>
      </c>
      <c r="C293" s="19">
        <v>804</v>
      </c>
      <c r="D293" s="19">
        <v>241104</v>
      </c>
      <c r="E293" s="19"/>
      <c r="F293" s="19">
        <v>0</v>
      </c>
      <c r="G293" s="19"/>
      <c r="H293" s="19"/>
      <c r="I293" s="19"/>
      <c r="J293" s="19"/>
      <c r="K293" s="19"/>
      <c r="L293" s="19"/>
      <c r="M293" s="19">
        <v>823</v>
      </c>
      <c r="N293" s="68"/>
      <c r="O293" s="68"/>
      <c r="P293" s="68"/>
      <c r="Q293" s="68"/>
      <c r="R293" s="68">
        <v>24191</v>
      </c>
      <c r="S293" s="68"/>
      <c r="T293" s="68">
        <v>24191</v>
      </c>
    </row>
    <row r="294" spans="1:20" s="43" customFormat="1" ht="12" customHeight="1">
      <c r="A294">
        <v>290</v>
      </c>
      <c r="B294" s="93">
        <v>4</v>
      </c>
      <c r="C294" s="19"/>
      <c r="D294" s="19"/>
      <c r="E294" s="19"/>
      <c r="F294" s="19">
        <v>5512</v>
      </c>
      <c r="G294" s="19"/>
      <c r="H294" s="19"/>
      <c r="I294" s="19"/>
      <c r="J294" s="19"/>
      <c r="K294" s="19"/>
      <c r="L294" s="19"/>
      <c r="M294" s="19">
        <v>5512</v>
      </c>
      <c r="N294" s="68"/>
      <c r="O294" s="68"/>
      <c r="P294" s="68"/>
      <c r="Q294" s="68"/>
      <c r="R294" s="68">
        <v>73573</v>
      </c>
      <c r="S294" s="68"/>
      <c r="T294" s="68">
        <v>73573</v>
      </c>
    </row>
    <row r="295" spans="1:20" s="43" customFormat="1" ht="12" customHeight="1">
      <c r="A295">
        <v>291</v>
      </c>
      <c r="B295" s="93">
        <v>4</v>
      </c>
      <c r="C295" s="19"/>
      <c r="D295" s="19">
        <v>-13177</v>
      </c>
      <c r="E295" s="19"/>
      <c r="F295" s="19">
        <v>800</v>
      </c>
      <c r="G295" s="19"/>
      <c r="H295" s="19">
        <v>2849</v>
      </c>
      <c r="I295" s="19"/>
      <c r="J295" s="19"/>
      <c r="K295" s="19"/>
      <c r="L295" s="19"/>
      <c r="M295" s="19">
        <v>3603</v>
      </c>
      <c r="N295" s="68"/>
      <c r="O295" s="68"/>
      <c r="P295" s="68"/>
      <c r="Q295" s="68"/>
      <c r="R295" s="68">
        <v>84181</v>
      </c>
      <c r="S295" s="68"/>
      <c r="T295" s="68">
        <v>84181</v>
      </c>
    </row>
    <row r="296" spans="1:20" s="43" customFormat="1">
      <c r="A296">
        <v>292</v>
      </c>
      <c r="B296" s="93">
        <v>4</v>
      </c>
      <c r="C296" s="19"/>
      <c r="D296" s="19">
        <v>567301</v>
      </c>
      <c r="E296" s="19"/>
      <c r="F296" s="19"/>
      <c r="G296" s="19"/>
      <c r="H296" s="19"/>
      <c r="I296" s="19"/>
      <c r="J296" s="19"/>
      <c r="K296" s="19"/>
      <c r="L296" s="19"/>
      <c r="M296" s="19">
        <v>1936</v>
      </c>
      <c r="N296" s="68"/>
      <c r="O296" s="68"/>
      <c r="P296" s="68"/>
      <c r="Q296" s="68"/>
      <c r="R296" s="68">
        <v>35783</v>
      </c>
      <c r="S296" s="68"/>
      <c r="T296" s="68">
        <v>35783</v>
      </c>
    </row>
    <row r="297" spans="1:20" s="43" customFormat="1" ht="12" customHeight="1">
      <c r="A297">
        <v>293</v>
      </c>
      <c r="B297" s="93">
        <v>4</v>
      </c>
      <c r="C297" s="19">
        <v>220</v>
      </c>
      <c r="D297" s="19">
        <v>61434</v>
      </c>
      <c r="E297" s="19"/>
      <c r="F297" s="19">
        <v>1020</v>
      </c>
      <c r="G297" s="19"/>
      <c r="H297" s="19"/>
      <c r="I297" s="19"/>
      <c r="J297" s="19"/>
      <c r="K297" s="19"/>
      <c r="L297" s="19"/>
      <c r="M297" s="19">
        <v>1229</v>
      </c>
      <c r="N297" s="68"/>
      <c r="O297" s="68"/>
      <c r="P297" s="68"/>
      <c r="Q297" s="68"/>
      <c r="R297" s="68">
        <v>18208</v>
      </c>
      <c r="S297" s="68"/>
      <c r="T297" s="68">
        <v>18208</v>
      </c>
    </row>
    <row r="298" spans="1:20" s="43" customFormat="1" ht="12" customHeight="1">
      <c r="A298">
        <v>294</v>
      </c>
      <c r="B298" s="69">
        <v>4</v>
      </c>
      <c r="C298" s="19">
        <v>168</v>
      </c>
      <c r="D298" s="19">
        <v>84854</v>
      </c>
      <c r="E298" s="19"/>
      <c r="F298" s="19">
        <v>0</v>
      </c>
      <c r="G298" s="19"/>
      <c r="H298" s="19"/>
      <c r="I298" s="19"/>
      <c r="J298" s="19"/>
      <c r="K298" s="19"/>
      <c r="L298" s="19"/>
      <c r="M298" s="19">
        <v>290</v>
      </c>
      <c r="N298" s="68"/>
      <c r="O298" s="68"/>
      <c r="P298" s="68"/>
      <c r="Q298" s="68"/>
      <c r="R298" s="68">
        <v>7913</v>
      </c>
      <c r="S298" s="68"/>
      <c r="T298" s="68">
        <v>7913</v>
      </c>
    </row>
    <row r="299" spans="1:20" s="43" customFormat="1" ht="12" customHeight="1">
      <c r="A299">
        <v>295</v>
      </c>
      <c r="B299" s="93">
        <v>4</v>
      </c>
      <c r="C299" s="19"/>
      <c r="D299" s="19">
        <v>2231485</v>
      </c>
      <c r="E299" s="19">
        <v>12916</v>
      </c>
      <c r="F299" s="19"/>
      <c r="G299" s="19"/>
      <c r="H299" s="19"/>
      <c r="I299" s="19"/>
      <c r="J299" s="19"/>
      <c r="K299" s="19"/>
      <c r="L299" s="19"/>
      <c r="M299" s="19">
        <v>20532.058304999999</v>
      </c>
      <c r="N299" s="68">
        <v>227598</v>
      </c>
      <c r="O299" s="68"/>
      <c r="P299" s="68"/>
      <c r="Q299" s="68"/>
      <c r="R299" s="68"/>
      <c r="S299" s="68"/>
      <c r="T299" s="68">
        <v>763412</v>
      </c>
    </row>
    <row r="300" spans="1:20" s="43" customFormat="1" ht="12" customHeight="1">
      <c r="A300">
        <v>296</v>
      </c>
      <c r="B300" s="93">
        <v>4</v>
      </c>
      <c r="C300" s="19"/>
      <c r="D300" s="19">
        <v>394914</v>
      </c>
      <c r="E300" s="19">
        <v>14852</v>
      </c>
      <c r="F300" s="19"/>
      <c r="G300" s="19"/>
      <c r="H300" s="19"/>
      <c r="I300" s="19"/>
      <c r="J300" s="19"/>
      <c r="K300" s="19"/>
      <c r="L300" s="19"/>
      <c r="M300" s="19">
        <v>16200</v>
      </c>
      <c r="N300" s="68"/>
      <c r="O300" s="68"/>
      <c r="P300" s="68"/>
      <c r="Q300" s="68"/>
      <c r="R300" s="68">
        <v>144405</v>
      </c>
      <c r="S300" s="68"/>
      <c r="T300" s="68">
        <v>144405</v>
      </c>
    </row>
    <row r="301" spans="1:20" s="43" customFormat="1" ht="12" customHeight="1">
      <c r="A301">
        <v>297</v>
      </c>
      <c r="B301" s="93">
        <v>4</v>
      </c>
      <c r="C301" s="19"/>
      <c r="D301" s="19">
        <v>271594</v>
      </c>
      <c r="E301" s="19">
        <v>6029</v>
      </c>
      <c r="F301" s="19"/>
      <c r="G301" s="19"/>
      <c r="H301" s="19"/>
      <c r="I301" s="19"/>
      <c r="J301" s="19"/>
      <c r="K301" s="19"/>
      <c r="L301" s="19"/>
      <c r="M301" s="19">
        <v>6956</v>
      </c>
      <c r="N301" s="68"/>
      <c r="O301" s="68"/>
      <c r="P301" s="68"/>
      <c r="Q301" s="68"/>
      <c r="R301" s="68">
        <v>67357</v>
      </c>
      <c r="S301" s="68"/>
      <c r="T301" s="68">
        <v>67357</v>
      </c>
    </row>
    <row r="302" spans="1:20" s="43" customFormat="1" ht="12" customHeight="1">
      <c r="A302">
        <v>298</v>
      </c>
      <c r="B302" s="69">
        <v>4</v>
      </c>
      <c r="C302" s="19">
        <v>187</v>
      </c>
      <c r="D302" s="19">
        <v>140455</v>
      </c>
      <c r="E302" s="19"/>
      <c r="F302" s="19">
        <v>1498</v>
      </c>
      <c r="G302" s="19"/>
      <c r="H302" s="19"/>
      <c r="I302" s="19"/>
      <c r="J302" s="19"/>
      <c r="K302" s="19"/>
      <c r="L302" s="19"/>
      <c r="M302" s="19">
        <v>1977</v>
      </c>
      <c r="N302" s="68">
        <v>14343</v>
      </c>
      <c r="O302" s="68">
        <v>28165</v>
      </c>
      <c r="P302" s="68"/>
      <c r="Q302" s="68">
        <v>1852</v>
      </c>
      <c r="R302" s="68">
        <v>44360</v>
      </c>
      <c r="S302" s="68">
        <v>14231</v>
      </c>
      <c r="T302" s="68">
        <v>58591</v>
      </c>
    </row>
    <row r="303" spans="1:20" s="43" customFormat="1" ht="12" customHeight="1">
      <c r="A303">
        <v>299</v>
      </c>
      <c r="B303" s="93">
        <v>4</v>
      </c>
      <c r="C303" s="19"/>
      <c r="D303" s="19">
        <v>411634</v>
      </c>
      <c r="E303" s="19"/>
      <c r="F303" s="19">
        <v>1368</v>
      </c>
      <c r="G303" s="19"/>
      <c r="H303" s="19"/>
      <c r="I303" s="19"/>
      <c r="J303" s="19"/>
      <c r="K303" s="19"/>
      <c r="L303" s="19"/>
      <c r="M303" s="19">
        <v>2773</v>
      </c>
      <c r="N303" s="68">
        <v>45879</v>
      </c>
      <c r="O303" s="68">
        <v>16211</v>
      </c>
      <c r="P303" s="68"/>
      <c r="Q303" s="68"/>
      <c r="R303" s="68">
        <v>62090</v>
      </c>
      <c r="S303" s="68"/>
      <c r="T303" s="68">
        <v>62090</v>
      </c>
    </row>
    <row r="304" spans="1:20" s="43" customFormat="1" ht="12" customHeight="1">
      <c r="A304">
        <v>300</v>
      </c>
      <c r="B304" s="93">
        <v>4</v>
      </c>
      <c r="C304" s="19"/>
      <c r="D304" s="19">
        <v>94822</v>
      </c>
      <c r="E304" s="19"/>
      <c r="F304" s="19">
        <v>280</v>
      </c>
      <c r="G304" s="19"/>
      <c r="H304" s="19"/>
      <c r="I304" s="19"/>
      <c r="J304" s="19"/>
      <c r="K304" s="19"/>
      <c r="L304" s="19"/>
      <c r="M304" s="19">
        <v>604</v>
      </c>
      <c r="N304" s="68">
        <v>10569</v>
      </c>
      <c r="O304" s="68">
        <v>3314</v>
      </c>
      <c r="P304" s="68"/>
      <c r="Q304" s="68"/>
      <c r="R304" s="68">
        <v>13882</v>
      </c>
      <c r="S304" s="68"/>
      <c r="T304" s="68">
        <v>13882</v>
      </c>
    </row>
    <row r="305" spans="1:20" s="43" customFormat="1" ht="12" customHeight="1">
      <c r="A305">
        <v>301</v>
      </c>
      <c r="B305" s="93">
        <v>4</v>
      </c>
      <c r="C305" s="19">
        <v>104</v>
      </c>
      <c r="D305" s="19">
        <v>54995</v>
      </c>
      <c r="E305" s="19"/>
      <c r="F305" s="19"/>
      <c r="G305" s="19"/>
      <c r="H305" s="19"/>
      <c r="I305" s="19"/>
      <c r="J305" s="19"/>
      <c r="K305" s="19"/>
      <c r="L305" s="19"/>
      <c r="M305" s="19">
        <v>187.697935</v>
      </c>
      <c r="N305" s="68"/>
      <c r="O305" s="68"/>
      <c r="P305" s="68"/>
      <c r="Q305" s="68"/>
      <c r="R305" s="68">
        <v>4242</v>
      </c>
      <c r="S305" s="68"/>
      <c r="T305" s="68">
        <v>4242</v>
      </c>
    </row>
    <row r="306" spans="1:20" s="43" customFormat="1" ht="12" customHeight="1">
      <c r="A306">
        <v>302</v>
      </c>
      <c r="B306" s="93">
        <v>4</v>
      </c>
      <c r="C306" s="19"/>
      <c r="D306" s="19">
        <v>216849</v>
      </c>
      <c r="E306" s="19"/>
      <c r="F306" s="19">
        <v>-1804</v>
      </c>
      <c r="G306" s="19"/>
      <c r="H306" s="19"/>
      <c r="I306" s="19"/>
      <c r="J306" s="19"/>
      <c r="K306" s="19"/>
      <c r="L306" s="19"/>
      <c r="M306" s="19">
        <v>-1063.8943629999999</v>
      </c>
      <c r="N306" s="68"/>
      <c r="O306" s="68"/>
      <c r="P306" s="68"/>
      <c r="Q306" s="68"/>
      <c r="R306" s="68">
        <v>21088</v>
      </c>
      <c r="S306" s="68"/>
      <c r="T306" s="68">
        <v>21088</v>
      </c>
    </row>
    <row r="307" spans="1:20" s="43" customFormat="1" ht="12" customHeight="1">
      <c r="A307">
        <v>303</v>
      </c>
      <c r="B307" s="93">
        <v>4</v>
      </c>
      <c r="C307" s="19">
        <v>72</v>
      </c>
      <c r="D307" s="19">
        <v>1037047</v>
      </c>
      <c r="E307" s="19"/>
      <c r="F307" s="19"/>
      <c r="G307" s="19"/>
      <c r="H307" s="19"/>
      <c r="I307" s="19"/>
      <c r="J307" s="19"/>
      <c r="K307" s="19"/>
      <c r="L307" s="19"/>
      <c r="M307" s="19">
        <v>3539.4414109999998</v>
      </c>
      <c r="N307" s="68"/>
      <c r="O307" s="68"/>
      <c r="P307" s="68"/>
      <c r="Q307" s="68"/>
      <c r="R307" s="68">
        <v>71139</v>
      </c>
      <c r="S307" s="68">
        <v>17911</v>
      </c>
      <c r="T307" s="68">
        <v>89050</v>
      </c>
    </row>
    <row r="308" spans="1:20" s="43" customFormat="1">
      <c r="A308">
        <v>304</v>
      </c>
      <c r="B308" s="93">
        <v>4</v>
      </c>
      <c r="C308" s="19"/>
      <c r="D308" s="19">
        <v>8796</v>
      </c>
      <c r="E308" s="19"/>
      <c r="F308" s="19">
        <v>525</v>
      </c>
      <c r="G308" s="19"/>
      <c r="H308" s="19"/>
      <c r="I308" s="19"/>
      <c r="J308" s="19"/>
      <c r="K308" s="19"/>
      <c r="L308" s="19"/>
      <c r="M308" s="19">
        <v>555.02074800000003</v>
      </c>
      <c r="N308" s="68"/>
      <c r="O308" s="68"/>
      <c r="P308" s="68"/>
      <c r="Q308" s="68"/>
      <c r="R308" s="68">
        <v>4775</v>
      </c>
      <c r="S308" s="68"/>
      <c r="T308" s="68">
        <v>4775</v>
      </c>
    </row>
    <row r="309" spans="1:20" s="43" customFormat="1" ht="12" customHeight="1">
      <c r="A309">
        <v>305</v>
      </c>
      <c r="B309" s="93">
        <v>5</v>
      </c>
      <c r="C309" s="19"/>
      <c r="D309" s="19"/>
      <c r="E309" s="19"/>
      <c r="F309" s="19"/>
      <c r="G309" s="19"/>
      <c r="H309" s="19"/>
      <c r="I309" s="19">
        <v>1509</v>
      </c>
      <c r="J309" s="19"/>
      <c r="K309" s="19"/>
      <c r="L309" s="19"/>
      <c r="M309" s="19"/>
      <c r="N309" s="68"/>
      <c r="O309" s="68"/>
      <c r="P309" s="68">
        <v>23085</v>
      </c>
      <c r="Q309" s="68"/>
      <c r="R309" s="68"/>
      <c r="S309" s="68"/>
      <c r="T309" s="68">
        <v>23085</v>
      </c>
    </row>
    <row r="310" spans="1:20" s="43" customFormat="1" ht="12" customHeight="1">
      <c r="A310">
        <v>306</v>
      </c>
      <c r="B310" s="93">
        <v>5</v>
      </c>
      <c r="C310" s="19">
        <v>8431</v>
      </c>
      <c r="D310" s="19">
        <v>2356072</v>
      </c>
      <c r="E310" s="19"/>
      <c r="F310" s="19">
        <v>4284</v>
      </c>
      <c r="G310" s="19"/>
      <c r="H310" s="19"/>
      <c r="I310" s="19">
        <v>505</v>
      </c>
      <c r="J310" s="19"/>
      <c r="K310" s="19"/>
      <c r="L310" s="19">
        <v>33</v>
      </c>
      <c r="M310" s="19">
        <v>32628</v>
      </c>
      <c r="N310" s="68"/>
      <c r="O310" s="68"/>
      <c r="P310" s="68"/>
      <c r="Q310" s="68"/>
      <c r="R310" s="68">
        <v>292798</v>
      </c>
      <c r="S310" s="68"/>
      <c r="T310" s="68">
        <v>292798</v>
      </c>
    </row>
    <row r="311" spans="1:20" s="43" customFormat="1">
      <c r="A311">
        <v>307</v>
      </c>
      <c r="B311" s="93">
        <v>5</v>
      </c>
      <c r="C311" s="19">
        <v>342</v>
      </c>
      <c r="D311" s="19">
        <v>112013</v>
      </c>
      <c r="E311" s="19"/>
      <c r="F311" s="19">
        <v>-148</v>
      </c>
      <c r="G311" s="19"/>
      <c r="H311" s="19"/>
      <c r="I311" s="19">
        <v>20</v>
      </c>
      <c r="J311" s="19"/>
      <c r="K311" s="19"/>
      <c r="L311" s="19"/>
      <c r="M311" s="19">
        <v>234</v>
      </c>
      <c r="N311" s="68">
        <v>5484</v>
      </c>
      <c r="O311" s="68">
        <v>-1505</v>
      </c>
      <c r="P311" s="68">
        <v>177</v>
      </c>
      <c r="Q311" s="68">
        <v>5671</v>
      </c>
      <c r="R311" s="68">
        <v>9827</v>
      </c>
      <c r="S311" s="68">
        <v>1622</v>
      </c>
      <c r="T311" s="68">
        <v>11449</v>
      </c>
    </row>
    <row r="312" spans="1:20" s="43" customFormat="1" ht="12" customHeight="1">
      <c r="A312">
        <v>308</v>
      </c>
      <c r="B312" s="93">
        <v>5</v>
      </c>
      <c r="C312" s="19">
        <v>451</v>
      </c>
      <c r="D312" s="19">
        <v>153282</v>
      </c>
      <c r="E312" s="19"/>
      <c r="F312" s="19">
        <v>0</v>
      </c>
      <c r="G312" s="19"/>
      <c r="H312" s="19"/>
      <c r="I312" s="19">
        <v>0</v>
      </c>
      <c r="J312" s="19"/>
      <c r="K312" s="19"/>
      <c r="L312" s="19"/>
      <c r="M312" s="19">
        <v>521.61864600000001</v>
      </c>
      <c r="N312" s="68"/>
      <c r="O312" s="68"/>
      <c r="P312" s="68"/>
      <c r="Q312" s="68"/>
      <c r="R312" s="68">
        <v>12071</v>
      </c>
      <c r="S312" s="68">
        <v>0</v>
      </c>
      <c r="T312" s="68">
        <v>12071</v>
      </c>
    </row>
    <row r="313" spans="1:20" s="43" customFormat="1" ht="12" customHeight="1">
      <c r="A313">
        <v>309</v>
      </c>
      <c r="B313" s="93">
        <v>5</v>
      </c>
      <c r="C313" s="19"/>
      <c r="D313" s="19">
        <v>102644</v>
      </c>
      <c r="E313" s="19"/>
      <c r="F313" s="19">
        <v>0</v>
      </c>
      <c r="G313" s="19"/>
      <c r="H313" s="19"/>
      <c r="I313" s="19">
        <v>0</v>
      </c>
      <c r="J313" s="19"/>
      <c r="K313" s="19"/>
      <c r="L313" s="19"/>
      <c r="M313" s="19">
        <v>350</v>
      </c>
      <c r="N313" s="68"/>
      <c r="O313" s="68"/>
      <c r="P313" s="68"/>
      <c r="Q313" s="68"/>
      <c r="R313" s="68">
        <v>11599</v>
      </c>
      <c r="S313" s="68">
        <v>0</v>
      </c>
      <c r="T313" s="68">
        <v>11599</v>
      </c>
    </row>
    <row r="314" spans="1:20" s="43" customFormat="1" ht="12" customHeight="1">
      <c r="A314">
        <v>310</v>
      </c>
      <c r="B314" s="93">
        <v>5</v>
      </c>
      <c r="C314" s="19"/>
      <c r="D314" s="19">
        <v>8559080</v>
      </c>
      <c r="E314" s="19"/>
      <c r="F314" s="19">
        <v>0</v>
      </c>
      <c r="G314" s="19"/>
      <c r="H314" s="19"/>
      <c r="I314" s="19">
        <v>0</v>
      </c>
      <c r="J314" s="19"/>
      <c r="K314" s="19"/>
      <c r="L314" s="19"/>
      <c r="M314" s="19">
        <v>29204.779231200002</v>
      </c>
      <c r="N314" s="68"/>
      <c r="O314" s="68"/>
      <c r="P314" s="68"/>
      <c r="Q314" s="68"/>
      <c r="R314" s="68">
        <v>424082</v>
      </c>
      <c r="S314" s="68">
        <v>22972</v>
      </c>
      <c r="T314" s="68">
        <v>447054</v>
      </c>
    </row>
    <row r="315" spans="1:20" s="43" customFormat="1" ht="12" customHeight="1">
      <c r="A315">
        <v>311</v>
      </c>
      <c r="B315" s="93">
        <v>5</v>
      </c>
      <c r="C315" s="19">
        <v>1518</v>
      </c>
      <c r="D315" s="19">
        <v>778369</v>
      </c>
      <c r="E315" s="19"/>
      <c r="F315" s="19">
        <v>0</v>
      </c>
      <c r="G315" s="19"/>
      <c r="H315" s="19"/>
      <c r="I315" s="19">
        <v>0</v>
      </c>
      <c r="J315" s="19"/>
      <c r="K315" s="19"/>
      <c r="L315" s="19"/>
      <c r="M315" s="19">
        <v>2657</v>
      </c>
      <c r="N315" s="68"/>
      <c r="O315" s="68"/>
      <c r="P315" s="68"/>
      <c r="Q315" s="68"/>
      <c r="R315" s="68">
        <v>40999</v>
      </c>
      <c r="S315" s="68"/>
      <c r="T315" s="68">
        <v>40998</v>
      </c>
    </row>
    <row r="316" spans="1:20" s="43" customFormat="1" ht="12" customHeight="1">
      <c r="A316">
        <v>312</v>
      </c>
      <c r="B316" s="93">
        <v>5</v>
      </c>
      <c r="C316" s="19">
        <v>2052</v>
      </c>
      <c r="D316" s="19">
        <v>756369</v>
      </c>
      <c r="E316" s="19"/>
      <c r="F316" s="19">
        <v>-235</v>
      </c>
      <c r="G316" s="19"/>
      <c r="H316" s="19"/>
      <c r="I316" s="19">
        <v>0</v>
      </c>
      <c r="J316" s="19"/>
      <c r="K316" s="19"/>
      <c r="L316" s="19"/>
      <c r="M316" s="19">
        <v>2346</v>
      </c>
      <c r="N316" s="68"/>
      <c r="O316" s="68"/>
      <c r="P316" s="68"/>
      <c r="Q316" s="68"/>
      <c r="R316" s="68">
        <v>66980</v>
      </c>
      <c r="S316" s="68">
        <v>1547</v>
      </c>
      <c r="T316" s="68">
        <v>68527</v>
      </c>
    </row>
    <row r="317" spans="1:20" s="43" customFormat="1">
      <c r="A317">
        <v>313</v>
      </c>
      <c r="B317" s="93">
        <v>5</v>
      </c>
      <c r="C317" s="19">
        <v>10102</v>
      </c>
      <c r="D317" s="19">
        <v>4146303</v>
      </c>
      <c r="E317" s="19"/>
      <c r="F317" s="19">
        <v>-1719</v>
      </c>
      <c r="G317" s="19"/>
      <c r="H317" s="19"/>
      <c r="I317" s="19">
        <v>-67</v>
      </c>
      <c r="J317" s="19"/>
      <c r="K317" s="19"/>
      <c r="L317" s="19"/>
      <c r="M317" s="19">
        <v>12432</v>
      </c>
      <c r="N317" s="68"/>
      <c r="O317" s="68"/>
      <c r="P317" s="68"/>
      <c r="Q317" s="68"/>
      <c r="R317" s="68">
        <v>180029</v>
      </c>
      <c r="S317" s="68">
        <v>101367</v>
      </c>
      <c r="T317" s="68">
        <v>281396</v>
      </c>
    </row>
    <row r="318" spans="1:20" s="43" customFormat="1">
      <c r="A318">
        <v>314</v>
      </c>
      <c r="B318" s="93">
        <v>5</v>
      </c>
      <c r="C318" s="19">
        <v>1295</v>
      </c>
      <c r="D318" s="19">
        <v>3086993</v>
      </c>
      <c r="E318" s="19"/>
      <c r="F318" s="19">
        <v>-5928</v>
      </c>
      <c r="G318" s="19"/>
      <c r="H318" s="19"/>
      <c r="I318" s="19"/>
      <c r="J318" s="19"/>
      <c r="K318" s="19"/>
      <c r="L318" s="19"/>
      <c r="M318" s="19">
        <v>4608</v>
      </c>
      <c r="N318" s="68"/>
      <c r="O318" s="68"/>
      <c r="P318" s="68"/>
      <c r="Q318" s="68"/>
      <c r="R318" s="68">
        <v>267925</v>
      </c>
      <c r="S318" s="68">
        <v>8892</v>
      </c>
      <c r="T318" s="68">
        <v>276617</v>
      </c>
    </row>
    <row r="319" spans="1:20" s="43" customFormat="1" ht="12" customHeight="1">
      <c r="A319">
        <v>315</v>
      </c>
      <c r="B319" s="93">
        <v>5</v>
      </c>
      <c r="C319" s="19">
        <v>3</v>
      </c>
      <c r="D319" s="19">
        <v>6119</v>
      </c>
      <c r="E319" s="19"/>
      <c r="F319" s="19" t="s">
        <v>59</v>
      </c>
      <c r="G319" s="19"/>
      <c r="H319" s="19"/>
      <c r="I319" s="19"/>
      <c r="J319" s="19"/>
      <c r="K319" s="19"/>
      <c r="L319" s="19"/>
      <c r="M319" s="19">
        <v>21</v>
      </c>
      <c r="N319" s="68"/>
      <c r="O319" s="68"/>
      <c r="P319" s="68"/>
      <c r="Q319" s="68"/>
      <c r="R319" s="68">
        <v>532</v>
      </c>
      <c r="S319" s="68">
        <v>0</v>
      </c>
      <c r="T319" s="68">
        <v>532</v>
      </c>
    </row>
    <row r="320" spans="1:20" s="43" customFormat="1" ht="12" customHeight="1">
      <c r="A320">
        <v>316</v>
      </c>
      <c r="B320" s="93">
        <v>5</v>
      </c>
      <c r="C320" s="19">
        <v>1245</v>
      </c>
      <c r="D320" s="19">
        <v>5625676</v>
      </c>
      <c r="E320" s="19"/>
      <c r="F320" s="19"/>
      <c r="G320" s="19"/>
      <c r="H320" s="19"/>
      <c r="I320" s="19"/>
      <c r="J320" s="19"/>
      <c r="K320" s="19"/>
      <c r="L320" s="19"/>
      <c r="M320" s="19">
        <v>19200.432187999999</v>
      </c>
      <c r="N320" s="68"/>
      <c r="O320" s="68"/>
      <c r="P320" s="68"/>
      <c r="Q320" s="68"/>
      <c r="R320" s="68"/>
      <c r="S320" s="68"/>
      <c r="T320" s="68">
        <v>236627</v>
      </c>
    </row>
    <row r="321" spans="1:20" s="43" customFormat="1">
      <c r="A321">
        <v>317</v>
      </c>
      <c r="B321" s="93">
        <v>5</v>
      </c>
      <c r="C321" s="19">
        <v>3124</v>
      </c>
      <c r="D321" s="19">
        <v>1869720</v>
      </c>
      <c r="E321" s="19"/>
      <c r="F321" s="19"/>
      <c r="G321" s="19"/>
      <c r="H321" s="19"/>
      <c r="I321" s="19"/>
      <c r="J321" s="19"/>
      <c r="K321" s="19"/>
      <c r="L321" s="19"/>
      <c r="M321" s="19">
        <v>6381.3543599999994</v>
      </c>
      <c r="N321" s="68"/>
      <c r="O321" s="68"/>
      <c r="P321" s="68"/>
      <c r="Q321" s="68"/>
      <c r="R321" s="68">
        <v>239988</v>
      </c>
      <c r="S321" s="68">
        <v>0</v>
      </c>
      <c r="T321" s="68">
        <v>239988</v>
      </c>
    </row>
    <row r="322" spans="1:20" s="43" customFormat="1" ht="12" customHeight="1">
      <c r="A322">
        <v>318</v>
      </c>
      <c r="B322" s="93">
        <v>5</v>
      </c>
      <c r="C322" s="19">
        <v>8492</v>
      </c>
      <c r="D322" s="19">
        <v>2336390</v>
      </c>
      <c r="E322" s="19"/>
      <c r="F322" s="19"/>
      <c r="G322" s="19"/>
      <c r="H322" s="19"/>
      <c r="I322" s="19"/>
      <c r="J322" s="19"/>
      <c r="K322" s="19"/>
      <c r="L322" s="19"/>
      <c r="M322" s="19">
        <v>7974.0990699999993</v>
      </c>
      <c r="N322" s="68"/>
      <c r="O322" s="68"/>
      <c r="P322" s="68"/>
      <c r="Q322" s="68">
        <v>77220</v>
      </c>
      <c r="R322" s="68">
        <v>237269</v>
      </c>
      <c r="S322" s="68">
        <v>15830</v>
      </c>
      <c r="T322" s="68">
        <v>253099</v>
      </c>
    </row>
    <row r="323" spans="1:20" s="43" customFormat="1">
      <c r="A323">
        <v>319</v>
      </c>
      <c r="B323" s="93">
        <v>5</v>
      </c>
      <c r="C323" s="19">
        <v>1721</v>
      </c>
      <c r="D323" s="19">
        <v>688088</v>
      </c>
      <c r="E323" s="19"/>
      <c r="F323" s="19"/>
      <c r="G323" s="19"/>
      <c r="H323" s="19"/>
      <c r="I323" s="19"/>
      <c r="J323" s="19"/>
      <c r="K323" s="19"/>
      <c r="L323" s="19"/>
      <c r="M323" s="19">
        <v>2348</v>
      </c>
      <c r="N323" s="68"/>
      <c r="O323" s="68"/>
      <c r="P323" s="68"/>
      <c r="Q323" s="68"/>
      <c r="R323" s="68">
        <v>29806</v>
      </c>
      <c r="S323" s="68"/>
      <c r="T323" s="68">
        <v>29806</v>
      </c>
    </row>
    <row r="324" spans="1:20" s="43" customFormat="1" ht="12" customHeight="1">
      <c r="A324">
        <v>320</v>
      </c>
      <c r="B324" s="93">
        <v>5</v>
      </c>
      <c r="C324" s="19">
        <v>336</v>
      </c>
      <c r="D324" s="19">
        <v>1203329</v>
      </c>
      <c r="E324" s="19"/>
      <c r="F324" s="19"/>
      <c r="G324" s="19"/>
      <c r="H324" s="19"/>
      <c r="I324" s="19"/>
      <c r="J324" s="19"/>
      <c r="K324" s="19"/>
      <c r="L324" s="19"/>
      <c r="M324" s="19">
        <v>4107</v>
      </c>
      <c r="N324" s="68"/>
      <c r="O324" s="68"/>
      <c r="P324" s="68"/>
      <c r="Q324" s="68"/>
      <c r="R324" s="68">
        <v>92319</v>
      </c>
      <c r="S324" s="68">
        <v>11775</v>
      </c>
      <c r="T324" s="68">
        <v>104094</v>
      </c>
    </row>
    <row r="325" spans="1:20" s="43" customFormat="1" ht="12" customHeight="1">
      <c r="A325">
        <v>321</v>
      </c>
      <c r="B325" s="93">
        <v>5</v>
      </c>
      <c r="C325" s="19"/>
      <c r="D325" s="19"/>
      <c r="E325" s="19"/>
      <c r="F325" s="19"/>
      <c r="G325" s="19"/>
      <c r="H325" s="19"/>
      <c r="I325" s="19"/>
      <c r="J325" s="19"/>
      <c r="K325" s="19"/>
      <c r="L325" s="19"/>
      <c r="M325" s="19"/>
      <c r="N325" s="68"/>
      <c r="O325" s="68"/>
      <c r="P325" s="68"/>
      <c r="Q325" s="68"/>
      <c r="R325" s="68"/>
      <c r="S325" s="68"/>
      <c r="T325" s="68"/>
    </row>
    <row r="326" spans="1:20" s="43" customFormat="1" ht="12" customHeight="1">
      <c r="A326">
        <v>322</v>
      </c>
      <c r="B326" s="93">
        <v>5</v>
      </c>
      <c r="C326" s="19"/>
      <c r="D326" s="19">
        <v>929186</v>
      </c>
      <c r="E326" s="19"/>
      <c r="F326" s="19"/>
      <c r="G326" s="19"/>
      <c r="H326" s="19"/>
      <c r="I326" s="19"/>
      <c r="J326" s="19"/>
      <c r="K326" s="19"/>
      <c r="L326" s="19"/>
      <c r="M326" s="19">
        <v>3171.3118179999997</v>
      </c>
      <c r="N326" s="68"/>
      <c r="O326" s="68"/>
      <c r="P326" s="68"/>
      <c r="Q326" s="68"/>
      <c r="R326" s="68">
        <v>114872</v>
      </c>
      <c r="S326" s="68">
        <v>6211</v>
      </c>
      <c r="T326" s="68">
        <v>121083</v>
      </c>
    </row>
    <row r="327" spans="1:20" s="43" customFormat="1" ht="12" customHeight="1">
      <c r="A327">
        <v>323</v>
      </c>
      <c r="B327" s="93">
        <v>5</v>
      </c>
      <c r="C327" s="19">
        <v>70.7</v>
      </c>
      <c r="D327" s="19">
        <v>219707</v>
      </c>
      <c r="E327" s="19"/>
      <c r="F327" s="19"/>
      <c r="G327" s="19"/>
      <c r="H327" s="19"/>
      <c r="I327" s="19"/>
      <c r="J327" s="19"/>
      <c r="K327" s="19"/>
      <c r="L327" s="19"/>
      <c r="M327" s="19">
        <v>749.85999099999992</v>
      </c>
      <c r="N327" s="68"/>
      <c r="O327" s="68"/>
      <c r="P327" s="68"/>
      <c r="Q327" s="68"/>
      <c r="R327" s="68">
        <v>22906</v>
      </c>
      <c r="S327" s="68"/>
      <c r="T327" s="68">
        <v>22906</v>
      </c>
    </row>
    <row r="328" spans="1:20" s="43" customFormat="1">
      <c r="A328">
        <v>324</v>
      </c>
      <c r="B328" s="93">
        <v>5</v>
      </c>
      <c r="C328" s="19">
        <v>23.3</v>
      </c>
      <c r="D328" s="19">
        <v>69156</v>
      </c>
      <c r="E328" s="19"/>
      <c r="F328" s="19"/>
      <c r="G328" s="19"/>
      <c r="H328" s="19"/>
      <c r="I328" s="19"/>
      <c r="J328" s="19"/>
      <c r="K328" s="19"/>
      <c r="L328" s="19"/>
      <c r="M328" s="19">
        <v>236.029428</v>
      </c>
      <c r="N328" s="68"/>
      <c r="O328" s="68"/>
      <c r="P328" s="68"/>
      <c r="Q328" s="68"/>
      <c r="R328" s="68">
        <v>5464</v>
      </c>
      <c r="S328" s="68"/>
      <c r="T328" s="68">
        <v>5464</v>
      </c>
    </row>
    <row r="329" spans="1:20" s="43" customFormat="1">
      <c r="A329">
        <v>325</v>
      </c>
      <c r="B329" s="93">
        <v>5</v>
      </c>
      <c r="C329" s="19">
        <v>221</v>
      </c>
      <c r="D329" s="19">
        <v>77781</v>
      </c>
      <c r="E329" s="19"/>
      <c r="F329" s="19"/>
      <c r="G329" s="19"/>
      <c r="H329" s="19"/>
      <c r="I329" s="19"/>
      <c r="J329" s="19"/>
      <c r="K329" s="19"/>
      <c r="L329" s="19"/>
      <c r="M329" s="19">
        <v>265.46655299999998</v>
      </c>
      <c r="N329" s="68"/>
      <c r="O329" s="68"/>
      <c r="P329" s="68"/>
      <c r="Q329" s="68">
        <v>1621</v>
      </c>
      <c r="R329" s="68">
        <v>8832</v>
      </c>
      <c r="S329" s="68"/>
      <c r="T329" s="68">
        <v>10453</v>
      </c>
    </row>
    <row r="330" spans="1:20" s="43" customFormat="1">
      <c r="A330">
        <v>326</v>
      </c>
      <c r="B330" s="93">
        <v>5</v>
      </c>
      <c r="C330" s="19"/>
      <c r="D330" s="19">
        <v>3205036</v>
      </c>
      <c r="E330" s="19"/>
      <c r="F330" s="19">
        <v>0</v>
      </c>
      <c r="G330" s="19"/>
      <c r="H330" s="19"/>
      <c r="I330" s="19"/>
      <c r="J330" s="19"/>
      <c r="K330" s="19"/>
      <c r="L330" s="19"/>
      <c r="M330" s="19">
        <v>10935.582832</v>
      </c>
      <c r="N330" s="68"/>
      <c r="O330" s="68"/>
      <c r="P330" s="68"/>
      <c r="Q330" s="68"/>
      <c r="R330" s="68">
        <v>159998</v>
      </c>
      <c r="S330" s="68"/>
      <c r="T330" s="68">
        <v>159998</v>
      </c>
    </row>
    <row r="331" spans="1:20" s="43" customFormat="1" ht="15" customHeight="1">
      <c r="A331">
        <v>327</v>
      </c>
      <c r="B331" s="93">
        <v>5</v>
      </c>
      <c r="C331" s="19">
        <v>117.2</v>
      </c>
      <c r="D331" s="19">
        <v>661040</v>
      </c>
      <c r="E331" s="19"/>
      <c r="F331" s="19"/>
      <c r="G331" s="19"/>
      <c r="H331" s="19"/>
      <c r="I331" s="19"/>
      <c r="J331" s="19"/>
      <c r="K331" s="19"/>
      <c r="L331" s="19"/>
      <c r="M331" s="19">
        <v>2256</v>
      </c>
      <c r="N331" s="68"/>
      <c r="O331" s="68"/>
      <c r="P331" s="68"/>
      <c r="Q331" s="68"/>
      <c r="R331" s="68">
        <v>39349</v>
      </c>
      <c r="S331" s="68"/>
      <c r="T331" s="68">
        <v>39349</v>
      </c>
    </row>
    <row r="332" spans="1:20" s="43" customFormat="1">
      <c r="A332">
        <v>328</v>
      </c>
      <c r="B332" s="93">
        <v>5</v>
      </c>
      <c r="C332" s="19"/>
      <c r="D332" s="19">
        <v>1828343</v>
      </c>
      <c r="E332" s="19"/>
      <c r="F332" s="19"/>
      <c r="G332" s="19"/>
      <c r="H332" s="19"/>
      <c r="I332" s="19"/>
      <c r="J332" s="19"/>
      <c r="K332" s="19"/>
      <c r="L332" s="19"/>
      <c r="M332" s="19">
        <v>6242</v>
      </c>
      <c r="N332" s="68"/>
      <c r="O332" s="68"/>
      <c r="P332" s="68"/>
      <c r="Q332" s="68"/>
      <c r="R332" s="68">
        <v>172000</v>
      </c>
      <c r="S332" s="68">
        <v>9052</v>
      </c>
      <c r="T332" s="68">
        <v>181052</v>
      </c>
    </row>
    <row r="333" spans="1:20" s="43" customFormat="1">
      <c r="A333">
        <v>329</v>
      </c>
      <c r="B333" s="93">
        <v>5</v>
      </c>
      <c r="C333" s="19">
        <v>294</v>
      </c>
      <c r="D333" s="19">
        <v>993990</v>
      </c>
      <c r="E333" s="19"/>
      <c r="F333" s="19"/>
      <c r="G333" s="19"/>
      <c r="H333" s="19"/>
      <c r="I333" s="19"/>
      <c r="J333" s="19"/>
      <c r="K333" s="19"/>
      <c r="L333" s="19"/>
      <c r="M333" s="19">
        <v>3392</v>
      </c>
      <c r="N333" s="68"/>
      <c r="O333" s="68"/>
      <c r="P333" s="68"/>
      <c r="Q333" s="68"/>
      <c r="R333" s="68">
        <v>175398</v>
      </c>
      <c r="S333" s="68">
        <v>9524</v>
      </c>
      <c r="T333" s="68">
        <v>184922</v>
      </c>
    </row>
    <row r="334" spans="1:20" s="43" customFormat="1">
      <c r="A334">
        <v>330</v>
      </c>
      <c r="B334" s="93">
        <v>5</v>
      </c>
      <c r="C334" s="19"/>
      <c r="D334" s="19"/>
      <c r="E334" s="19"/>
      <c r="F334" s="19"/>
      <c r="G334" s="19"/>
      <c r="H334" s="19"/>
      <c r="I334" s="19"/>
      <c r="J334" s="19"/>
      <c r="K334" s="19"/>
      <c r="L334" s="19"/>
      <c r="M334" s="19">
        <v>0</v>
      </c>
      <c r="N334" s="68"/>
      <c r="O334" s="68"/>
      <c r="P334" s="68"/>
      <c r="Q334" s="68"/>
      <c r="R334" s="68">
        <v>2342</v>
      </c>
      <c r="S334" s="68"/>
      <c r="T334" s="68">
        <v>2342</v>
      </c>
    </row>
    <row r="335" spans="1:20" s="43" customFormat="1" ht="12" customHeight="1">
      <c r="A335">
        <v>331</v>
      </c>
      <c r="B335" s="93">
        <v>5</v>
      </c>
      <c r="C335" s="19"/>
      <c r="D335" s="19">
        <v>1425703</v>
      </c>
      <c r="E335" s="19"/>
      <c r="F335" s="19">
        <v>-300</v>
      </c>
      <c r="G335" s="19"/>
      <c r="H335" s="19"/>
      <c r="I335" s="19"/>
      <c r="J335" s="19"/>
      <c r="K335" s="19"/>
      <c r="L335" s="19"/>
      <c r="M335" s="19">
        <v>4566</v>
      </c>
      <c r="N335" s="68"/>
      <c r="O335" s="68"/>
      <c r="P335" s="68"/>
      <c r="Q335" s="68"/>
      <c r="R335" s="68">
        <v>64423</v>
      </c>
      <c r="S335" s="68">
        <v>10003</v>
      </c>
      <c r="T335" s="68">
        <v>74426</v>
      </c>
    </row>
    <row r="336" spans="1:20" s="43" customFormat="1">
      <c r="A336">
        <v>332</v>
      </c>
      <c r="B336" s="93">
        <v>5</v>
      </c>
      <c r="C336" s="19"/>
      <c r="D336" s="19"/>
      <c r="E336" s="19"/>
      <c r="F336" s="19"/>
      <c r="G336" s="19"/>
      <c r="H336" s="19"/>
      <c r="I336" s="19"/>
      <c r="J336" s="19"/>
      <c r="K336" s="19"/>
      <c r="L336" s="19"/>
      <c r="M336" s="19"/>
      <c r="N336" s="68"/>
      <c r="O336" s="68"/>
      <c r="P336" s="68"/>
      <c r="Q336" s="68"/>
      <c r="R336" s="68"/>
      <c r="S336" s="68"/>
      <c r="T336" s="68"/>
    </row>
    <row r="337" spans="1:20" s="43" customFormat="1">
      <c r="A337">
        <v>333</v>
      </c>
      <c r="B337" s="93">
        <v>5</v>
      </c>
      <c r="C337" s="19"/>
      <c r="D337" s="19"/>
      <c r="E337" s="19"/>
      <c r="F337" s="19"/>
      <c r="G337" s="19"/>
      <c r="H337" s="19"/>
      <c r="I337" s="19"/>
      <c r="J337" s="19"/>
      <c r="K337" s="19"/>
      <c r="L337" s="19"/>
      <c r="M337" s="19"/>
      <c r="N337" s="68"/>
      <c r="O337" s="68"/>
      <c r="P337" s="68"/>
      <c r="Q337" s="68"/>
      <c r="R337" s="68">
        <v>163267</v>
      </c>
      <c r="S337" s="68"/>
      <c r="T337" s="68">
        <v>163267</v>
      </c>
    </row>
    <row r="338" spans="1:20" s="43" customFormat="1">
      <c r="A338">
        <v>334</v>
      </c>
      <c r="B338" s="93">
        <v>5</v>
      </c>
      <c r="C338" s="19">
        <v>480</v>
      </c>
      <c r="D338" s="19">
        <v>1799896</v>
      </c>
      <c r="E338" s="19"/>
      <c r="F338" s="19">
        <v>-569.20000000000005</v>
      </c>
      <c r="G338" s="19"/>
      <c r="H338" s="19"/>
      <c r="I338" s="19"/>
      <c r="J338" s="19"/>
      <c r="K338" s="19"/>
      <c r="L338" s="19"/>
      <c r="M338" s="19">
        <v>5574</v>
      </c>
      <c r="N338" s="68"/>
      <c r="O338" s="68"/>
      <c r="P338" s="68"/>
      <c r="Q338" s="68"/>
      <c r="R338" s="68">
        <v>127156</v>
      </c>
      <c r="S338" s="68">
        <v>36180</v>
      </c>
      <c r="T338" s="68">
        <v>163336</v>
      </c>
    </row>
    <row r="339" spans="1:20" s="43" customFormat="1">
      <c r="A339">
        <v>335</v>
      </c>
      <c r="B339" s="93">
        <v>5</v>
      </c>
      <c r="C339" s="19"/>
      <c r="D339" s="19"/>
      <c r="E339" s="19"/>
      <c r="F339" s="19"/>
      <c r="G339" s="19"/>
      <c r="H339" s="19"/>
      <c r="I339" s="19"/>
      <c r="J339" s="19"/>
      <c r="K339" s="19"/>
      <c r="L339" s="19"/>
      <c r="M339" s="19">
        <v>392</v>
      </c>
      <c r="N339" s="68"/>
      <c r="O339" s="68"/>
      <c r="P339" s="68"/>
      <c r="Q339" s="68"/>
      <c r="R339" s="68">
        <v>9325</v>
      </c>
      <c r="S339" s="68">
        <v>2053</v>
      </c>
      <c r="T339" s="68">
        <v>11378</v>
      </c>
    </row>
    <row r="340" spans="1:20" s="43" customFormat="1" ht="12" customHeight="1">
      <c r="A340">
        <v>336</v>
      </c>
      <c r="B340" s="93">
        <v>5</v>
      </c>
      <c r="C340" s="19"/>
      <c r="D340" s="19"/>
      <c r="E340" s="19"/>
      <c r="F340" s="19"/>
      <c r="G340" s="19"/>
      <c r="H340" s="19"/>
      <c r="I340" s="19"/>
      <c r="J340" s="19"/>
      <c r="K340" s="19"/>
      <c r="L340" s="19"/>
      <c r="M340" s="19">
        <v>232</v>
      </c>
      <c r="N340" s="68"/>
      <c r="O340" s="68"/>
      <c r="P340" s="68"/>
      <c r="Q340" s="68"/>
      <c r="R340" s="68">
        <v>5409</v>
      </c>
      <c r="S340" s="68">
        <v>964</v>
      </c>
      <c r="T340" s="68">
        <v>6373</v>
      </c>
    </row>
    <row r="341" spans="1:20" s="43" customFormat="1">
      <c r="A341">
        <v>337</v>
      </c>
      <c r="B341" s="69">
        <v>5</v>
      </c>
      <c r="C341" s="19"/>
      <c r="D341" s="19"/>
      <c r="E341" s="19"/>
      <c r="F341" s="19"/>
      <c r="G341" s="19"/>
      <c r="H341" s="19"/>
      <c r="I341" s="19"/>
      <c r="J341" s="19"/>
      <c r="K341" s="19"/>
      <c r="L341" s="19"/>
      <c r="M341" s="19">
        <v>709</v>
      </c>
      <c r="N341" s="68"/>
      <c r="O341" s="68"/>
      <c r="P341" s="68"/>
      <c r="Q341" s="68"/>
      <c r="R341" s="68">
        <v>18153</v>
      </c>
      <c r="S341" s="68">
        <v>5179</v>
      </c>
      <c r="T341" s="68">
        <v>23333</v>
      </c>
    </row>
    <row r="342" spans="1:20" s="43" customFormat="1">
      <c r="A342">
        <v>338</v>
      </c>
      <c r="B342" s="93">
        <v>5</v>
      </c>
      <c r="C342" s="19"/>
      <c r="D342" s="19"/>
      <c r="E342" s="19"/>
      <c r="F342" s="19"/>
      <c r="G342" s="19"/>
      <c r="H342" s="19"/>
      <c r="I342" s="19"/>
      <c r="J342" s="19"/>
      <c r="K342" s="19"/>
      <c r="L342" s="19"/>
      <c r="M342" s="19">
        <v>364</v>
      </c>
      <c r="N342" s="68"/>
      <c r="O342" s="68"/>
      <c r="P342" s="68"/>
      <c r="Q342" s="68"/>
      <c r="R342" s="68">
        <v>8918</v>
      </c>
      <c r="S342" s="68">
        <v>953</v>
      </c>
      <c r="T342" s="68">
        <v>9871</v>
      </c>
    </row>
    <row r="343" spans="1:20" s="43" customFormat="1">
      <c r="A343">
        <v>339</v>
      </c>
      <c r="B343" s="93">
        <v>5</v>
      </c>
      <c r="C343" s="19"/>
      <c r="D343" s="19"/>
      <c r="E343" s="19"/>
      <c r="F343" s="19"/>
      <c r="G343" s="19"/>
      <c r="H343" s="19"/>
      <c r="I343" s="19"/>
      <c r="J343" s="19"/>
      <c r="K343" s="19"/>
      <c r="L343" s="19"/>
      <c r="M343" s="19">
        <v>1898</v>
      </c>
      <c r="N343" s="68"/>
      <c r="O343" s="68"/>
      <c r="P343" s="68"/>
      <c r="Q343" s="68"/>
      <c r="R343" s="68">
        <v>37713</v>
      </c>
      <c r="S343" s="68">
        <v>2739</v>
      </c>
      <c r="T343" s="68">
        <v>40452</v>
      </c>
    </row>
    <row r="344" spans="1:20" s="43" customFormat="1">
      <c r="A344">
        <v>340</v>
      </c>
      <c r="B344" s="93">
        <v>5</v>
      </c>
      <c r="C344" s="19">
        <v>12564</v>
      </c>
      <c r="D344" s="19">
        <v>4146604</v>
      </c>
      <c r="E344" s="19"/>
      <c r="F344" s="19"/>
      <c r="G344" s="19"/>
      <c r="H344" s="19"/>
      <c r="I344" s="19"/>
      <c r="J344" s="19"/>
      <c r="K344" s="19"/>
      <c r="L344" s="19"/>
      <c r="M344" s="19">
        <v>14152.359451999999</v>
      </c>
      <c r="N344" s="68"/>
      <c r="O344" s="68"/>
      <c r="P344" s="68"/>
      <c r="Q344" s="68"/>
      <c r="R344" s="68">
        <v>223939</v>
      </c>
      <c r="S344" s="68">
        <v>31197</v>
      </c>
      <c r="T344" s="68">
        <v>287591</v>
      </c>
    </row>
    <row r="345" spans="1:20" s="43" customFormat="1">
      <c r="A345">
        <v>341</v>
      </c>
      <c r="B345" s="69">
        <v>5</v>
      </c>
      <c r="C345" s="19">
        <v>851</v>
      </c>
      <c r="D345" s="19">
        <v>198421</v>
      </c>
      <c r="E345" s="19"/>
      <c r="F345" s="19">
        <v>-63</v>
      </c>
      <c r="G345" s="19"/>
      <c r="H345" s="19"/>
      <c r="I345" s="19"/>
      <c r="J345" s="19"/>
      <c r="K345" s="19"/>
      <c r="L345" s="19"/>
      <c r="M345" s="19">
        <v>614.21087299999999</v>
      </c>
      <c r="N345" s="68"/>
      <c r="O345" s="68"/>
      <c r="P345" s="68"/>
      <c r="Q345" s="68"/>
      <c r="R345" s="68">
        <v>15717</v>
      </c>
      <c r="S345" s="68">
        <v>907</v>
      </c>
      <c r="T345" s="68">
        <v>16624</v>
      </c>
    </row>
    <row r="346" spans="1:20" s="43" customFormat="1">
      <c r="A346">
        <v>342</v>
      </c>
      <c r="B346" s="69">
        <v>5</v>
      </c>
      <c r="C346" s="19"/>
      <c r="D346" s="19"/>
      <c r="E346" s="19"/>
      <c r="F346" s="19"/>
      <c r="G346" s="19"/>
      <c r="H346" s="19"/>
      <c r="I346" s="19"/>
      <c r="J346" s="19"/>
      <c r="K346" s="19"/>
      <c r="L346" s="19"/>
      <c r="M346" s="19">
        <v>0</v>
      </c>
      <c r="N346" s="68"/>
      <c r="O346" s="68"/>
      <c r="P346" s="68"/>
      <c r="Q346" s="68"/>
      <c r="R346" s="68"/>
      <c r="S346" s="68"/>
      <c r="T346" s="68">
        <v>0</v>
      </c>
    </row>
    <row r="347" spans="1:20" s="43" customFormat="1">
      <c r="A347">
        <v>343</v>
      </c>
      <c r="B347" s="69">
        <v>5</v>
      </c>
      <c r="C347" s="19">
        <v>760</v>
      </c>
      <c r="D347" s="19">
        <v>182294</v>
      </c>
      <c r="E347" s="19"/>
      <c r="F347" s="19">
        <v>-90</v>
      </c>
      <c r="G347" s="19"/>
      <c r="H347" s="19"/>
      <c r="I347" s="19"/>
      <c r="J347" s="19"/>
      <c r="K347" s="19"/>
      <c r="L347" s="19"/>
      <c r="M347" s="19">
        <v>532.16942199999994</v>
      </c>
      <c r="N347" s="68"/>
      <c r="O347" s="68"/>
      <c r="P347" s="68"/>
      <c r="Q347" s="68"/>
      <c r="R347" s="68">
        <v>14641</v>
      </c>
      <c r="S347" s="68">
        <v>940</v>
      </c>
      <c r="T347" s="68">
        <v>15581</v>
      </c>
    </row>
    <row r="348" spans="1:20" s="43" customFormat="1">
      <c r="A348">
        <v>344</v>
      </c>
      <c r="B348" s="93">
        <v>5</v>
      </c>
      <c r="C348" s="19">
        <v>5093</v>
      </c>
      <c r="D348" s="19">
        <v>1386285</v>
      </c>
      <c r="E348" s="19"/>
      <c r="F348" s="19">
        <v>-52</v>
      </c>
      <c r="G348" s="19"/>
      <c r="H348" s="19"/>
      <c r="I348" s="19"/>
      <c r="J348" s="19"/>
      <c r="K348" s="19"/>
      <c r="L348" s="19"/>
      <c r="M348" s="19">
        <v>4679.3907049999998</v>
      </c>
      <c r="N348" s="68"/>
      <c r="O348" s="68"/>
      <c r="P348" s="68"/>
      <c r="Q348" s="68"/>
      <c r="R348" s="68">
        <v>80915</v>
      </c>
      <c r="S348" s="68">
        <v>5098</v>
      </c>
      <c r="T348" s="68">
        <v>86013</v>
      </c>
    </row>
    <row r="349" spans="1:20" s="43" customFormat="1">
      <c r="A349">
        <v>345</v>
      </c>
      <c r="B349" s="69">
        <v>5</v>
      </c>
      <c r="C349" s="19">
        <v>423</v>
      </c>
      <c r="D349" s="19">
        <v>96188</v>
      </c>
      <c r="E349" s="19"/>
      <c r="F349" s="19">
        <v>-65</v>
      </c>
      <c r="G349" s="19"/>
      <c r="H349" s="19"/>
      <c r="I349" s="19"/>
      <c r="J349" s="19"/>
      <c r="K349" s="19"/>
      <c r="L349" s="19"/>
      <c r="M349" s="19">
        <v>263.28964399999995</v>
      </c>
      <c r="N349" s="68"/>
      <c r="O349" s="68"/>
      <c r="P349" s="68"/>
      <c r="Q349" s="68"/>
      <c r="R349" s="68">
        <v>8268</v>
      </c>
      <c r="S349" s="68">
        <v>644</v>
      </c>
      <c r="T349" s="68">
        <v>8912</v>
      </c>
    </row>
    <row r="350" spans="1:20" s="43" customFormat="1">
      <c r="A350">
        <v>346</v>
      </c>
      <c r="B350" s="69">
        <v>5</v>
      </c>
      <c r="C350" s="19"/>
      <c r="D350" s="19"/>
      <c r="E350" s="19"/>
      <c r="F350" s="19"/>
      <c r="G350" s="19"/>
      <c r="H350" s="19"/>
      <c r="I350" s="19"/>
      <c r="J350" s="19"/>
      <c r="K350" s="19"/>
      <c r="L350" s="19"/>
      <c r="M350" s="19">
        <v>0</v>
      </c>
      <c r="N350" s="68"/>
      <c r="O350" s="68"/>
      <c r="P350" s="68"/>
      <c r="Q350" s="68"/>
      <c r="R350" s="68"/>
      <c r="S350" s="68"/>
      <c r="T350" s="68">
        <v>0</v>
      </c>
    </row>
    <row r="351" spans="1:20" s="43" customFormat="1">
      <c r="A351">
        <v>347</v>
      </c>
      <c r="B351" s="93">
        <v>5</v>
      </c>
      <c r="C351" s="19">
        <v>1101</v>
      </c>
      <c r="D351" s="19">
        <v>313902</v>
      </c>
      <c r="E351" s="19"/>
      <c r="F351" s="19">
        <v>-96</v>
      </c>
      <c r="G351" s="19"/>
      <c r="H351" s="19"/>
      <c r="I351" s="19"/>
      <c r="J351" s="19"/>
      <c r="K351" s="19"/>
      <c r="L351" s="19"/>
      <c r="M351" s="19"/>
      <c r="N351" s="68"/>
      <c r="O351" s="68"/>
      <c r="P351" s="68"/>
      <c r="Q351" s="68"/>
      <c r="R351" s="68">
        <v>18687</v>
      </c>
      <c r="S351" s="68"/>
      <c r="T351" s="68">
        <v>18687</v>
      </c>
    </row>
    <row r="352" spans="1:20" s="43" customFormat="1">
      <c r="A352">
        <v>348</v>
      </c>
      <c r="B352" s="93">
        <v>5</v>
      </c>
      <c r="C352" s="19">
        <v>645</v>
      </c>
      <c r="D352" s="19">
        <v>212924</v>
      </c>
      <c r="E352" s="19"/>
      <c r="F352" s="19">
        <v>-23</v>
      </c>
      <c r="G352" s="19"/>
      <c r="H352" s="19"/>
      <c r="I352" s="19"/>
      <c r="J352" s="19"/>
      <c r="K352" s="19"/>
      <c r="L352" s="19"/>
      <c r="M352" s="19">
        <v>704</v>
      </c>
      <c r="N352" s="68"/>
      <c r="O352" s="68"/>
      <c r="P352" s="68"/>
      <c r="Q352" s="68"/>
      <c r="R352" s="68">
        <v>15705</v>
      </c>
      <c r="S352" s="68">
        <v>1643</v>
      </c>
      <c r="T352" s="68">
        <v>17348</v>
      </c>
    </row>
    <row r="353" spans="1:20" s="43" customFormat="1">
      <c r="A353">
        <v>349</v>
      </c>
      <c r="B353" s="93">
        <v>5</v>
      </c>
      <c r="C353" s="19">
        <v>488</v>
      </c>
      <c r="D353" s="19">
        <v>2078460</v>
      </c>
      <c r="E353" s="19"/>
      <c r="F353" s="19"/>
      <c r="G353" s="19"/>
      <c r="H353" s="19"/>
      <c r="I353" s="19"/>
      <c r="J353" s="19"/>
      <c r="K353" s="19"/>
      <c r="L353" s="19"/>
      <c r="M353" s="19">
        <v>7094</v>
      </c>
      <c r="N353" s="68"/>
      <c r="O353" s="68"/>
      <c r="P353" s="68"/>
      <c r="Q353" s="68"/>
      <c r="R353" s="68">
        <v>113109</v>
      </c>
      <c r="S353" s="68">
        <v>26790</v>
      </c>
      <c r="T353" s="68">
        <v>139899</v>
      </c>
    </row>
    <row r="354" spans="1:20" s="43" customFormat="1">
      <c r="A354">
        <v>350</v>
      </c>
      <c r="B354" s="93">
        <v>5</v>
      </c>
      <c r="C354" s="19"/>
      <c r="D354" s="19"/>
      <c r="E354" s="19"/>
      <c r="F354" s="19"/>
      <c r="G354" s="19"/>
      <c r="H354" s="19"/>
      <c r="I354" s="19"/>
      <c r="J354" s="19"/>
      <c r="K354" s="19"/>
      <c r="L354" s="19"/>
      <c r="M354" s="19">
        <v>2643</v>
      </c>
      <c r="N354" s="68"/>
      <c r="O354" s="68"/>
      <c r="P354" s="68"/>
      <c r="Q354" s="68"/>
      <c r="R354" s="68">
        <v>59671</v>
      </c>
      <c r="S354" s="68"/>
      <c r="T354" s="68">
        <v>59671</v>
      </c>
    </row>
    <row r="355" spans="1:20" s="43" customFormat="1">
      <c r="A355">
        <v>351</v>
      </c>
      <c r="B355" s="93">
        <v>5</v>
      </c>
      <c r="C355" s="19"/>
      <c r="D355" s="19"/>
      <c r="E355" s="19"/>
      <c r="F355" s="19"/>
      <c r="G355" s="19"/>
      <c r="H355" s="19"/>
      <c r="I355" s="19"/>
      <c r="J355" s="19"/>
      <c r="K355" s="19"/>
      <c r="L355" s="19"/>
      <c r="M355" s="19"/>
      <c r="N355" s="68"/>
      <c r="O355" s="68"/>
      <c r="P355" s="68"/>
      <c r="Q355" s="68"/>
      <c r="R355" s="68">
        <v>60880</v>
      </c>
      <c r="S355" s="68">
        <v>5555</v>
      </c>
      <c r="T355" s="68">
        <v>66435</v>
      </c>
    </row>
    <row r="356" spans="1:20" s="43" customFormat="1" ht="15" customHeight="1">
      <c r="A356">
        <v>352</v>
      </c>
      <c r="B356" s="93">
        <v>5</v>
      </c>
      <c r="C356" s="19"/>
      <c r="D356" s="19"/>
      <c r="E356" s="19"/>
      <c r="F356" s="19"/>
      <c r="G356" s="19"/>
      <c r="H356" s="19"/>
      <c r="I356" s="19"/>
      <c r="J356" s="19"/>
      <c r="K356" s="19"/>
      <c r="L356" s="19"/>
      <c r="M356" s="19"/>
      <c r="N356" s="68"/>
      <c r="O356" s="68"/>
      <c r="P356" s="68"/>
      <c r="Q356" s="68"/>
      <c r="R356" s="68">
        <v>85315</v>
      </c>
      <c r="S356" s="68">
        <v>4478</v>
      </c>
      <c r="T356" s="68">
        <v>89793</v>
      </c>
    </row>
    <row r="357" spans="1:20" s="43" customFormat="1" ht="15" customHeight="1">
      <c r="A357">
        <v>353</v>
      </c>
      <c r="B357" s="93">
        <v>5</v>
      </c>
      <c r="C357" s="19"/>
      <c r="D357" s="19"/>
      <c r="E357" s="19"/>
      <c r="F357" s="19"/>
      <c r="G357" s="19"/>
      <c r="H357" s="19"/>
      <c r="I357" s="19"/>
      <c r="J357" s="19"/>
      <c r="K357" s="19"/>
      <c r="L357" s="19"/>
      <c r="M357" s="19"/>
      <c r="N357" s="68"/>
      <c r="O357" s="68"/>
      <c r="P357" s="68"/>
      <c r="Q357" s="68"/>
      <c r="R357" s="68">
        <v>45288</v>
      </c>
      <c r="S357" s="68">
        <v>5947</v>
      </c>
      <c r="T357" s="68">
        <v>51235</v>
      </c>
    </row>
    <row r="358" spans="1:20" s="43" customFormat="1" ht="15" customHeight="1">
      <c r="A358">
        <v>354</v>
      </c>
      <c r="B358" s="69">
        <v>5</v>
      </c>
      <c r="C358" s="19"/>
      <c r="D358" s="19"/>
      <c r="E358" s="19"/>
      <c r="F358" s="19"/>
      <c r="G358" s="19"/>
      <c r="H358" s="19"/>
      <c r="I358" s="19"/>
      <c r="J358" s="19"/>
      <c r="K358" s="19"/>
      <c r="L358" s="19"/>
      <c r="M358" s="19"/>
      <c r="N358" s="68"/>
      <c r="O358" s="68"/>
      <c r="P358" s="68"/>
      <c r="Q358" s="68"/>
      <c r="R358" s="68"/>
      <c r="S358" s="68"/>
      <c r="T358" s="68"/>
    </row>
    <row r="359" spans="1:20" s="43" customFormat="1" ht="15" customHeight="1">
      <c r="A359">
        <v>355</v>
      </c>
      <c r="B359" s="93">
        <v>5</v>
      </c>
      <c r="C359" s="19"/>
      <c r="D359" s="19"/>
      <c r="E359" s="19"/>
      <c r="F359" s="19"/>
      <c r="G359" s="19"/>
      <c r="H359" s="19"/>
      <c r="I359" s="19"/>
      <c r="J359" s="19"/>
      <c r="K359" s="19"/>
      <c r="L359" s="19"/>
      <c r="M359" s="19"/>
      <c r="N359" s="68"/>
      <c r="O359" s="68"/>
      <c r="P359" s="68"/>
      <c r="Q359" s="68"/>
      <c r="R359" s="68">
        <v>48917</v>
      </c>
      <c r="S359" s="68">
        <v>5672</v>
      </c>
      <c r="T359" s="68">
        <v>54589</v>
      </c>
    </row>
    <row r="360" spans="1:20" s="43" customFormat="1" ht="15" customHeight="1">
      <c r="A360">
        <v>356</v>
      </c>
      <c r="B360" s="69">
        <v>5</v>
      </c>
      <c r="C360" s="19"/>
      <c r="D360" s="19"/>
      <c r="E360" s="19"/>
      <c r="F360" s="19"/>
      <c r="G360" s="19"/>
      <c r="H360" s="19"/>
      <c r="I360" s="19"/>
      <c r="J360" s="19"/>
      <c r="K360" s="19"/>
      <c r="L360" s="19"/>
      <c r="M360" s="19"/>
      <c r="N360" s="68"/>
      <c r="O360" s="68"/>
      <c r="P360" s="68"/>
      <c r="Q360" s="68"/>
      <c r="R360" s="68">
        <v>71292</v>
      </c>
      <c r="S360" s="68">
        <v>9539</v>
      </c>
      <c r="T360" s="68">
        <v>80831</v>
      </c>
    </row>
    <row r="361" spans="1:20" s="43" customFormat="1" ht="12" customHeight="1">
      <c r="A361">
        <v>357</v>
      </c>
      <c r="B361" s="93">
        <v>5</v>
      </c>
      <c r="C361" s="19"/>
      <c r="D361" s="19"/>
      <c r="E361" s="19"/>
      <c r="F361" s="19"/>
      <c r="G361" s="19"/>
      <c r="H361" s="19"/>
      <c r="I361" s="19"/>
      <c r="J361" s="19"/>
      <c r="K361" s="19"/>
      <c r="L361" s="19"/>
      <c r="M361" s="19"/>
      <c r="N361" s="68"/>
      <c r="O361" s="68"/>
      <c r="P361" s="68"/>
      <c r="Q361" s="68"/>
      <c r="R361" s="68">
        <v>55235</v>
      </c>
      <c r="S361" s="68">
        <v>345</v>
      </c>
      <c r="T361" s="68">
        <v>55580</v>
      </c>
    </row>
    <row r="362" spans="1:20" s="43" customFormat="1" ht="12" customHeight="1">
      <c r="A362">
        <v>358</v>
      </c>
      <c r="B362" s="94">
        <v>5</v>
      </c>
      <c r="C362" s="19"/>
      <c r="D362" s="19"/>
      <c r="E362" s="19"/>
      <c r="F362" s="19"/>
      <c r="G362" s="19"/>
      <c r="H362" s="19"/>
      <c r="I362" s="19"/>
      <c r="J362" s="19"/>
      <c r="K362" s="19"/>
      <c r="L362" s="19"/>
      <c r="M362" s="19"/>
      <c r="N362" s="68"/>
      <c r="O362" s="68"/>
      <c r="P362" s="68"/>
      <c r="Q362" s="68"/>
      <c r="R362" s="68">
        <v>63801</v>
      </c>
      <c r="S362" s="68">
        <v>3137</v>
      </c>
      <c r="T362" s="68">
        <v>66938</v>
      </c>
    </row>
    <row r="363" spans="1:20" s="43" customFormat="1" ht="12" customHeight="1">
      <c r="A363">
        <v>359</v>
      </c>
      <c r="B363" s="94">
        <v>5</v>
      </c>
      <c r="C363" s="19">
        <v>1137</v>
      </c>
      <c r="D363" s="19">
        <v>568158</v>
      </c>
      <c r="E363" s="19"/>
      <c r="F363" s="19"/>
      <c r="G363" s="19"/>
      <c r="H363" s="19"/>
      <c r="I363" s="19"/>
      <c r="J363" s="19"/>
      <c r="K363" s="19"/>
      <c r="L363" s="19"/>
      <c r="M363" s="19">
        <v>1940</v>
      </c>
      <c r="N363" s="68"/>
      <c r="O363" s="68"/>
      <c r="P363" s="68"/>
      <c r="Q363" s="68"/>
      <c r="R363" s="68">
        <v>35793</v>
      </c>
      <c r="S363" s="68">
        <v>10830</v>
      </c>
      <c r="T363" s="68">
        <v>46624</v>
      </c>
    </row>
    <row r="364" spans="1:20" s="43" customFormat="1" ht="12" customHeight="1">
      <c r="A364">
        <v>360</v>
      </c>
      <c r="B364" s="69">
        <v>5</v>
      </c>
      <c r="C364" s="19">
        <v>871</v>
      </c>
      <c r="D364" s="19">
        <v>314357</v>
      </c>
      <c r="E364" s="19">
        <v>-126</v>
      </c>
      <c r="F364" s="19"/>
      <c r="G364" s="19"/>
      <c r="H364" s="19"/>
      <c r="I364" s="19"/>
      <c r="J364" s="19"/>
      <c r="K364" s="19"/>
      <c r="L364" s="19"/>
      <c r="M364" s="19">
        <v>947</v>
      </c>
      <c r="N364" s="68"/>
      <c r="O364" s="68"/>
      <c r="P364" s="68"/>
      <c r="Q364" s="68"/>
      <c r="R364" s="68">
        <v>15325</v>
      </c>
      <c r="S364" s="68">
        <v>1185</v>
      </c>
      <c r="T364" s="68">
        <v>16510</v>
      </c>
    </row>
    <row r="365" spans="1:20" s="43" customFormat="1" ht="12" customHeight="1">
      <c r="A365">
        <v>361</v>
      </c>
      <c r="B365" s="69">
        <v>5</v>
      </c>
      <c r="C365" s="19">
        <v>822</v>
      </c>
      <c r="D365" s="19">
        <v>258099</v>
      </c>
      <c r="E365" s="19">
        <v>-103</v>
      </c>
      <c r="F365" s="19"/>
      <c r="G365" s="19"/>
      <c r="H365" s="19"/>
      <c r="I365" s="19"/>
      <c r="J365" s="19"/>
      <c r="K365" s="19"/>
      <c r="L365" s="19"/>
      <c r="M365" s="19">
        <v>778</v>
      </c>
      <c r="N365" s="68"/>
      <c r="O365" s="68"/>
      <c r="P365" s="68"/>
      <c r="Q365" s="68"/>
      <c r="R365" s="68">
        <v>13913</v>
      </c>
      <c r="S365" s="68">
        <v>562</v>
      </c>
      <c r="T365" s="68">
        <v>14475</v>
      </c>
    </row>
    <row r="366" spans="1:20" s="43" customFormat="1" ht="12" customHeight="1">
      <c r="A366">
        <v>362</v>
      </c>
      <c r="B366" s="69">
        <v>5</v>
      </c>
      <c r="C366" s="19"/>
      <c r="D366" s="19">
        <v>879039</v>
      </c>
      <c r="E366" s="19"/>
      <c r="F366" s="19"/>
      <c r="G366" s="19"/>
      <c r="H366" s="19"/>
      <c r="I366" s="19"/>
      <c r="J366" s="19"/>
      <c r="K366" s="19"/>
      <c r="L366" s="19"/>
      <c r="M366" s="19">
        <v>3000</v>
      </c>
      <c r="N366" s="68"/>
      <c r="O366" s="68"/>
      <c r="P366" s="68"/>
      <c r="Q366" s="68"/>
      <c r="R366" s="68">
        <v>35809</v>
      </c>
      <c r="S366" s="68"/>
      <c r="T366" s="68">
        <v>35809</v>
      </c>
    </row>
    <row r="367" spans="1:20" s="43" customFormat="1">
      <c r="A367">
        <v>363</v>
      </c>
      <c r="B367" s="69">
        <v>5</v>
      </c>
      <c r="C367" s="19">
        <v>31</v>
      </c>
      <c r="D367" s="19">
        <v>127837</v>
      </c>
      <c r="E367" s="19"/>
      <c r="F367" s="19"/>
      <c r="G367" s="19"/>
      <c r="H367" s="19"/>
      <c r="I367" s="19"/>
      <c r="J367" s="19"/>
      <c r="K367" s="19"/>
      <c r="L367" s="19"/>
      <c r="M367" s="19">
        <v>436</v>
      </c>
      <c r="N367" s="68"/>
      <c r="O367" s="68"/>
      <c r="P367" s="68"/>
      <c r="Q367" s="68"/>
      <c r="R367" s="68">
        <v>6686</v>
      </c>
      <c r="S367" s="68">
        <v>4796</v>
      </c>
      <c r="T367" s="68">
        <v>11482</v>
      </c>
    </row>
    <row r="368" spans="1:20" s="43" customFormat="1">
      <c r="A368">
        <v>364</v>
      </c>
      <c r="B368" s="69">
        <v>5</v>
      </c>
      <c r="C368" s="19">
        <v>1519</v>
      </c>
      <c r="D368" s="19">
        <v>331706</v>
      </c>
      <c r="E368" s="19"/>
      <c r="F368" s="19"/>
      <c r="G368" s="19"/>
      <c r="H368" s="19"/>
      <c r="I368" s="19"/>
      <c r="J368" s="19"/>
      <c r="K368" s="19"/>
      <c r="L368" s="19"/>
      <c r="M368" s="19">
        <v>1132</v>
      </c>
      <c r="N368" s="68"/>
      <c r="O368" s="68"/>
      <c r="P368" s="68"/>
      <c r="Q368" s="68"/>
      <c r="R368" s="68">
        <v>26386</v>
      </c>
      <c r="S368" s="68"/>
      <c r="T368" s="68">
        <v>26386</v>
      </c>
    </row>
    <row r="369" spans="1:20" s="43" customFormat="1">
      <c r="A369">
        <v>365</v>
      </c>
      <c r="B369" s="93">
        <v>5</v>
      </c>
      <c r="C369" s="19">
        <v>452</v>
      </c>
      <c r="D369" s="19">
        <v>81758</v>
      </c>
      <c r="E369" s="19"/>
      <c r="F369" s="19"/>
      <c r="G369" s="19"/>
      <c r="H369" s="19"/>
      <c r="I369" s="19"/>
      <c r="J369" s="19"/>
      <c r="K369" s="19"/>
      <c r="L369" s="19"/>
      <c r="M369" s="19">
        <v>279</v>
      </c>
      <c r="N369" s="68"/>
      <c r="O369" s="68"/>
      <c r="P369" s="68"/>
      <c r="Q369" s="68"/>
      <c r="R369" s="68">
        <v>7892</v>
      </c>
      <c r="S369" s="68"/>
      <c r="T369" s="68">
        <v>7892</v>
      </c>
    </row>
    <row r="370" spans="1:20" s="43" customFormat="1">
      <c r="A370">
        <v>366</v>
      </c>
      <c r="B370" s="93">
        <v>5</v>
      </c>
      <c r="C370" s="19"/>
      <c r="D370" s="19">
        <v>3406906.0000000009</v>
      </c>
      <c r="E370" s="19"/>
      <c r="F370" s="19"/>
      <c r="G370" s="19"/>
      <c r="H370" s="19"/>
      <c r="I370" s="19"/>
      <c r="J370" s="19"/>
      <c r="K370" s="19"/>
      <c r="L370" s="19"/>
      <c r="M370" s="19">
        <v>11627.770178000002</v>
      </c>
      <c r="N370" s="68"/>
      <c r="O370" s="68"/>
      <c r="P370" s="68"/>
      <c r="Q370" s="68"/>
      <c r="R370" s="68">
        <v>222236</v>
      </c>
      <c r="S370" s="68">
        <v>74350</v>
      </c>
      <c r="T370" s="68">
        <v>296586</v>
      </c>
    </row>
    <row r="371" spans="1:20" s="43" customFormat="1">
      <c r="A371">
        <v>367</v>
      </c>
      <c r="B371" s="69">
        <v>5</v>
      </c>
      <c r="C371" s="19">
        <v>6711</v>
      </c>
      <c r="D371" s="19">
        <v>2045234</v>
      </c>
      <c r="E371" s="19">
        <v>-2689</v>
      </c>
      <c r="F371" s="19"/>
      <c r="G371" s="19"/>
      <c r="H371" s="19"/>
      <c r="I371" s="19"/>
      <c r="J371" s="19"/>
      <c r="K371" s="19"/>
      <c r="L371" s="19"/>
      <c r="M371" s="19">
        <v>4291.3836419999998</v>
      </c>
      <c r="N371" s="68"/>
      <c r="O371" s="68"/>
      <c r="P371" s="68"/>
      <c r="Q371" s="68"/>
      <c r="R371" s="68">
        <v>83858</v>
      </c>
      <c r="S371" s="68"/>
      <c r="T371" s="68">
        <v>83858</v>
      </c>
    </row>
    <row r="372" spans="1:20" s="43" customFormat="1">
      <c r="A372">
        <v>368</v>
      </c>
      <c r="B372" s="69">
        <v>5</v>
      </c>
      <c r="C372" s="19">
        <v>1335</v>
      </c>
      <c r="D372" s="19">
        <v>429281</v>
      </c>
      <c r="E372" s="19"/>
      <c r="F372" s="19">
        <v>-98.6</v>
      </c>
      <c r="G372" s="19"/>
      <c r="H372" s="19"/>
      <c r="I372" s="19"/>
      <c r="J372" s="19"/>
      <c r="K372" s="19"/>
      <c r="L372" s="19"/>
      <c r="M372" s="19">
        <v>1367</v>
      </c>
      <c r="N372" s="68"/>
      <c r="O372" s="68"/>
      <c r="P372" s="68"/>
      <c r="Q372" s="68"/>
      <c r="R372" s="68">
        <v>27432</v>
      </c>
      <c r="S372" s="68"/>
      <c r="T372" s="68">
        <v>27432</v>
      </c>
    </row>
    <row r="373" spans="1:20" s="43" customFormat="1">
      <c r="A373">
        <v>369</v>
      </c>
      <c r="B373" s="93">
        <v>5</v>
      </c>
      <c r="C373" s="19">
        <v>273</v>
      </c>
      <c r="D373" s="19">
        <v>283233</v>
      </c>
      <c r="E373" s="19"/>
      <c r="F373" s="19"/>
      <c r="G373" s="19"/>
      <c r="H373" s="19"/>
      <c r="I373" s="19"/>
      <c r="J373" s="19"/>
      <c r="K373" s="19"/>
      <c r="L373" s="19"/>
      <c r="M373" s="19">
        <v>967</v>
      </c>
      <c r="N373" s="68"/>
      <c r="O373" s="68"/>
      <c r="P373" s="68"/>
      <c r="Q373" s="68"/>
      <c r="R373" s="68">
        <v>9664</v>
      </c>
      <c r="S373" s="68"/>
      <c r="T373" s="68">
        <v>9664</v>
      </c>
    </row>
    <row r="374" spans="1:20" s="43" customFormat="1" ht="15" customHeight="1">
      <c r="A374">
        <v>370</v>
      </c>
      <c r="B374" s="69">
        <v>5</v>
      </c>
      <c r="C374" s="19">
        <v>3967</v>
      </c>
      <c r="D374" s="19">
        <v>1607328</v>
      </c>
      <c r="E374" s="19"/>
      <c r="F374" s="19">
        <v>-8334</v>
      </c>
      <c r="G374" s="19"/>
      <c r="H374" s="19"/>
      <c r="I374" s="19"/>
      <c r="J374" s="19"/>
      <c r="K374" s="19"/>
      <c r="L374" s="19"/>
      <c r="M374" s="19">
        <v>4652</v>
      </c>
      <c r="N374" s="68"/>
      <c r="O374" s="68"/>
      <c r="P374" s="68"/>
      <c r="Q374" s="68"/>
      <c r="R374" s="68">
        <v>77253</v>
      </c>
      <c r="S374" s="68"/>
      <c r="T374" s="68">
        <v>77253</v>
      </c>
    </row>
    <row r="375" spans="1:20" s="43" customFormat="1" ht="15" customHeight="1">
      <c r="A375">
        <v>371</v>
      </c>
      <c r="B375" s="69">
        <v>5</v>
      </c>
      <c r="C375" s="19">
        <v>37</v>
      </c>
      <c r="D375" s="19">
        <v>136160</v>
      </c>
      <c r="E375" s="19"/>
      <c r="F375" s="19"/>
      <c r="G375" s="19"/>
      <c r="H375" s="19"/>
      <c r="I375" s="19"/>
      <c r="J375" s="19"/>
      <c r="K375" s="19"/>
      <c r="L375" s="19"/>
      <c r="M375" s="19">
        <v>465</v>
      </c>
      <c r="N375" s="68"/>
      <c r="O375" s="68"/>
      <c r="P375" s="68"/>
      <c r="Q375" s="68"/>
      <c r="R375" s="68">
        <v>3019</v>
      </c>
      <c r="S375" s="68"/>
      <c r="T375" s="68">
        <v>3019</v>
      </c>
    </row>
    <row r="376" spans="1:20" s="43" customFormat="1" ht="15" customHeight="1">
      <c r="A376">
        <v>372</v>
      </c>
      <c r="B376" s="69">
        <v>5</v>
      </c>
      <c r="C376" s="19">
        <v>576</v>
      </c>
      <c r="D376" s="19">
        <v>1851358</v>
      </c>
      <c r="E376" s="19"/>
      <c r="F376" s="19"/>
      <c r="G376" s="19"/>
      <c r="H376" s="19"/>
      <c r="I376" s="19"/>
      <c r="J376" s="19"/>
      <c r="K376" s="19"/>
      <c r="L376" s="19"/>
      <c r="M376" s="19">
        <v>6318.6848540000001</v>
      </c>
      <c r="N376" s="68"/>
      <c r="O376" s="68"/>
      <c r="P376" s="68"/>
      <c r="Q376" s="68"/>
      <c r="R376" s="68">
        <v>149525</v>
      </c>
      <c r="S376" s="68">
        <v>19948</v>
      </c>
      <c r="T376" s="68">
        <v>169473</v>
      </c>
    </row>
    <row r="377" spans="1:20" s="43" customFormat="1" ht="12" customHeight="1">
      <c r="A377">
        <v>373</v>
      </c>
      <c r="B377" s="93">
        <v>5</v>
      </c>
      <c r="C377" s="19">
        <v>5531</v>
      </c>
      <c r="D377" s="19">
        <v>2794994</v>
      </c>
      <c r="E377" s="19"/>
      <c r="F377" s="19"/>
      <c r="G377" s="19"/>
      <c r="H377" s="19"/>
      <c r="I377" s="19"/>
      <c r="J377" s="19"/>
      <c r="K377" s="19"/>
      <c r="L377" s="19"/>
      <c r="M377" s="19">
        <v>-1702</v>
      </c>
      <c r="N377" s="68"/>
      <c r="O377" s="68"/>
      <c r="P377" s="68"/>
      <c r="Q377" s="68"/>
      <c r="R377" s="68">
        <v>198872</v>
      </c>
      <c r="S377" s="68"/>
      <c r="T377" s="68">
        <v>198872</v>
      </c>
    </row>
    <row r="378" spans="1:20" s="43" customFormat="1" ht="12" customHeight="1">
      <c r="A378">
        <v>374</v>
      </c>
      <c r="B378" s="93">
        <v>5</v>
      </c>
      <c r="C378" s="19">
        <v>1743</v>
      </c>
      <c r="D378" s="19">
        <v>640281</v>
      </c>
      <c r="E378" s="19">
        <v>-332</v>
      </c>
      <c r="F378" s="19"/>
      <c r="G378" s="19"/>
      <c r="H378" s="19"/>
      <c r="I378" s="19"/>
      <c r="J378" s="19"/>
      <c r="K378" s="19"/>
      <c r="L378" s="19">
        <v>-4</v>
      </c>
      <c r="M378" s="19">
        <v>1861</v>
      </c>
      <c r="N378" s="68"/>
      <c r="O378" s="68"/>
      <c r="P378" s="68"/>
      <c r="Q378" s="68"/>
      <c r="R378" s="68">
        <v>33364</v>
      </c>
      <c r="S378" s="68"/>
      <c r="T378" s="68">
        <v>33364</v>
      </c>
    </row>
    <row r="379" spans="1:20" s="43" customFormat="1" ht="12" customHeight="1">
      <c r="A379">
        <v>375</v>
      </c>
      <c r="B379" s="93">
        <v>5</v>
      </c>
      <c r="C379" s="19">
        <v>145</v>
      </c>
      <c r="D379" s="19">
        <v>127238</v>
      </c>
      <c r="E379" s="19"/>
      <c r="F379" s="19"/>
      <c r="G379" s="19"/>
      <c r="H379" s="19"/>
      <c r="I379" s="19"/>
      <c r="J379" s="19"/>
      <c r="K379" s="19"/>
      <c r="L379" s="19"/>
      <c r="M379" s="19">
        <v>434</v>
      </c>
      <c r="N379" s="68"/>
      <c r="O379" s="68"/>
      <c r="P379" s="68"/>
      <c r="Q379" s="68"/>
      <c r="R379" s="68">
        <v>4653</v>
      </c>
      <c r="S379" s="68"/>
      <c r="T379" s="68">
        <v>4653</v>
      </c>
    </row>
    <row r="380" spans="1:20" s="43" customFormat="1" ht="12" customHeight="1">
      <c r="A380">
        <v>376</v>
      </c>
      <c r="B380" s="93">
        <v>5</v>
      </c>
      <c r="C380" s="19">
        <v>88</v>
      </c>
      <c r="D380" s="19">
        <v>424260</v>
      </c>
      <c r="E380" s="19"/>
      <c r="F380" s="19"/>
      <c r="G380" s="19"/>
      <c r="H380" s="19"/>
      <c r="I380" s="19"/>
      <c r="J380" s="19"/>
      <c r="K380" s="19"/>
      <c r="L380" s="19"/>
      <c r="M380" s="19">
        <v>1224</v>
      </c>
      <c r="N380" s="68"/>
      <c r="O380" s="68"/>
      <c r="P380" s="68"/>
      <c r="Q380" s="68"/>
      <c r="R380" s="68">
        <v>23562</v>
      </c>
      <c r="S380" s="68">
        <v>4135</v>
      </c>
      <c r="T380" s="68">
        <v>27697</v>
      </c>
    </row>
    <row r="381" spans="1:20" s="43" customFormat="1" ht="12" customHeight="1">
      <c r="A381">
        <v>377</v>
      </c>
      <c r="B381" s="93">
        <v>5</v>
      </c>
      <c r="C381" s="19">
        <v>131</v>
      </c>
      <c r="D381" s="19">
        <v>756106</v>
      </c>
      <c r="E381" s="19"/>
      <c r="F381" s="19"/>
      <c r="G381" s="19"/>
      <c r="H381" s="19"/>
      <c r="I381" s="19"/>
      <c r="J381" s="19"/>
      <c r="K381" s="19"/>
      <c r="L381" s="19"/>
      <c r="M381" s="19">
        <v>2581</v>
      </c>
      <c r="N381" s="68"/>
      <c r="O381" s="68"/>
      <c r="P381" s="68"/>
      <c r="Q381" s="68"/>
      <c r="R381" s="68">
        <v>69708</v>
      </c>
      <c r="S381" s="68">
        <v>2985</v>
      </c>
      <c r="T381" s="68">
        <v>72693</v>
      </c>
    </row>
    <row r="382" spans="1:20" s="43" customFormat="1" ht="12" customHeight="1">
      <c r="A382">
        <v>378</v>
      </c>
      <c r="B382" s="93">
        <v>5</v>
      </c>
      <c r="C382" s="19"/>
      <c r="D382" s="19">
        <v>1109250</v>
      </c>
      <c r="E382" s="19"/>
      <c r="F382" s="19">
        <v>8097</v>
      </c>
      <c r="G382" s="19"/>
      <c r="H382" s="19"/>
      <c r="I382" s="19"/>
      <c r="J382" s="19"/>
      <c r="K382" s="19"/>
      <c r="L382" s="19"/>
      <c r="M382" s="19"/>
      <c r="N382" s="68"/>
      <c r="O382" s="68"/>
      <c r="P382" s="68"/>
      <c r="Q382" s="68"/>
      <c r="R382" s="68">
        <v>136039</v>
      </c>
      <c r="S382" s="68">
        <v>1267</v>
      </c>
      <c r="T382" s="68">
        <v>137306</v>
      </c>
    </row>
    <row r="383" spans="1:20" s="43" customFormat="1" ht="12" customHeight="1">
      <c r="A383">
        <v>379</v>
      </c>
      <c r="B383" s="93">
        <v>5</v>
      </c>
      <c r="C383" s="19">
        <v>320</v>
      </c>
      <c r="D383" s="19">
        <v>870335</v>
      </c>
      <c r="E383" s="19"/>
      <c r="F383" s="19"/>
      <c r="G383" s="19"/>
      <c r="H383" s="19"/>
      <c r="I383" s="19"/>
      <c r="J383" s="19"/>
      <c r="K383" s="19"/>
      <c r="L383" s="19"/>
      <c r="M383" s="19"/>
      <c r="N383" s="68"/>
      <c r="O383" s="68"/>
      <c r="P383" s="68"/>
      <c r="Q383" s="68"/>
      <c r="R383" s="68">
        <v>51364</v>
      </c>
      <c r="S383" s="68">
        <v>15705</v>
      </c>
      <c r="T383" s="68">
        <v>67069</v>
      </c>
    </row>
    <row r="384" spans="1:20" s="43" customFormat="1" ht="15" customHeight="1">
      <c r="A384">
        <v>380</v>
      </c>
      <c r="B384" s="93">
        <v>5</v>
      </c>
      <c r="C384" s="19"/>
      <c r="D384" s="19"/>
      <c r="E384" s="19"/>
      <c r="F384" s="19"/>
      <c r="G384" s="19"/>
      <c r="H384" s="19"/>
      <c r="I384" s="19"/>
      <c r="J384" s="19"/>
      <c r="K384" s="19"/>
      <c r="L384" s="19"/>
      <c r="M384" s="19"/>
      <c r="N384" s="68"/>
      <c r="O384" s="68"/>
      <c r="P384" s="68"/>
      <c r="Q384" s="68"/>
      <c r="R384" s="68"/>
      <c r="S384" s="68">
        <v>1900</v>
      </c>
      <c r="T384" s="68">
        <v>1900</v>
      </c>
    </row>
    <row r="385" spans="1:20" s="43" customFormat="1" ht="15" customHeight="1">
      <c r="A385">
        <v>381</v>
      </c>
      <c r="B385" s="69">
        <v>5</v>
      </c>
      <c r="C385" s="19">
        <v>410</v>
      </c>
      <c r="D385" s="19">
        <v>1172907</v>
      </c>
      <c r="E385" s="19"/>
      <c r="F385" s="19">
        <v>-126</v>
      </c>
      <c r="G385" s="19"/>
      <c r="H385" s="19"/>
      <c r="I385" s="19"/>
      <c r="J385" s="19"/>
      <c r="K385" s="19"/>
      <c r="L385" s="19"/>
      <c r="M385" s="19">
        <v>3878</v>
      </c>
      <c r="N385" s="68"/>
      <c r="O385" s="68"/>
      <c r="P385" s="68"/>
      <c r="Q385" s="68"/>
      <c r="R385" s="68">
        <v>60420</v>
      </c>
      <c r="S385" s="68"/>
      <c r="T385" s="68">
        <v>60420</v>
      </c>
    </row>
    <row r="386" spans="1:20" s="43" customFormat="1" ht="15" customHeight="1">
      <c r="A386">
        <v>382</v>
      </c>
      <c r="B386" s="93">
        <v>5</v>
      </c>
      <c r="C386" s="19">
        <v>647</v>
      </c>
      <c r="D386" s="19">
        <v>2104955</v>
      </c>
      <c r="E386" s="19"/>
      <c r="F386" s="19">
        <v>-1099</v>
      </c>
      <c r="G386" s="19"/>
      <c r="H386" s="19"/>
      <c r="I386" s="19"/>
      <c r="J386" s="19"/>
      <c r="K386" s="19"/>
      <c r="L386" s="19"/>
      <c r="M386" s="19">
        <v>6085</v>
      </c>
      <c r="N386" s="68">
        <v>90330</v>
      </c>
      <c r="O386" s="68">
        <v>-7284</v>
      </c>
      <c r="P386" s="68"/>
      <c r="Q386" s="68"/>
      <c r="R386" s="68">
        <v>150095</v>
      </c>
      <c r="S386" s="68">
        <v>17492</v>
      </c>
      <c r="T386" s="68">
        <v>167586</v>
      </c>
    </row>
    <row r="387" spans="1:20" s="43" customFormat="1">
      <c r="A387">
        <v>383</v>
      </c>
      <c r="B387" s="93">
        <v>5</v>
      </c>
      <c r="C387" s="19">
        <v>67</v>
      </c>
      <c r="D387" s="19">
        <v>223714</v>
      </c>
      <c r="E387" s="19"/>
      <c r="F387" s="19">
        <v>-215.6</v>
      </c>
      <c r="G387" s="19"/>
      <c r="H387" s="19"/>
      <c r="I387" s="19"/>
      <c r="J387" s="19"/>
      <c r="K387" s="19"/>
      <c r="L387" s="19"/>
      <c r="M387" s="19">
        <v>547.74348796000004</v>
      </c>
      <c r="N387" s="68"/>
      <c r="O387" s="68"/>
      <c r="P387" s="68"/>
      <c r="Q387" s="68"/>
      <c r="R387" s="68"/>
      <c r="S387" s="68"/>
      <c r="T387" s="68">
        <v>10835</v>
      </c>
    </row>
    <row r="388" spans="1:20" s="43" customFormat="1">
      <c r="A388">
        <v>384</v>
      </c>
      <c r="B388" s="93">
        <v>5</v>
      </c>
      <c r="C388" s="19">
        <v>5.0999999999999996</v>
      </c>
      <c r="D388" s="19">
        <v>15866</v>
      </c>
      <c r="E388" s="19"/>
      <c r="F388" s="19">
        <v>0</v>
      </c>
      <c r="G388" s="19"/>
      <c r="H388" s="19"/>
      <c r="I388" s="19"/>
      <c r="J388" s="19"/>
      <c r="K388" s="19"/>
      <c r="L388" s="19"/>
      <c r="M388" s="19">
        <v>54</v>
      </c>
      <c r="N388" s="68"/>
      <c r="O388" s="68"/>
      <c r="P388" s="68"/>
      <c r="Q388" s="68"/>
      <c r="R388" s="68">
        <v>1078</v>
      </c>
      <c r="S388" s="68"/>
      <c r="T388" s="68">
        <v>1078</v>
      </c>
    </row>
    <row r="389" spans="1:20" s="43" customFormat="1" ht="12" customHeight="1">
      <c r="A389">
        <v>385</v>
      </c>
      <c r="B389" s="69">
        <v>5</v>
      </c>
      <c r="C389" s="19">
        <v>8.4</v>
      </c>
      <c r="D389" s="19">
        <v>53923</v>
      </c>
      <c r="E389" s="19"/>
      <c r="F389" s="19">
        <v>0</v>
      </c>
      <c r="G389" s="19"/>
      <c r="H389" s="19"/>
      <c r="I389" s="19"/>
      <c r="J389" s="19"/>
      <c r="K389" s="19"/>
      <c r="L389" s="19"/>
      <c r="M389" s="19">
        <v>184</v>
      </c>
      <c r="N389" s="68"/>
      <c r="O389" s="68"/>
      <c r="P389" s="68"/>
      <c r="Q389" s="68"/>
      <c r="R389" s="68">
        <v>2153</v>
      </c>
      <c r="S389" s="68"/>
      <c r="T389" s="68">
        <v>2153</v>
      </c>
    </row>
    <row r="390" spans="1:20" s="43" customFormat="1" ht="12" customHeight="1">
      <c r="A390">
        <v>386</v>
      </c>
      <c r="B390" s="93">
        <v>5</v>
      </c>
      <c r="C390" s="19">
        <v>13.7</v>
      </c>
      <c r="D390" s="19">
        <v>120327</v>
      </c>
      <c r="E390" s="19"/>
      <c r="F390" s="19">
        <v>0</v>
      </c>
      <c r="G390" s="19"/>
      <c r="H390" s="19"/>
      <c r="I390" s="19"/>
      <c r="J390" s="19"/>
      <c r="K390" s="19"/>
      <c r="L390" s="19"/>
      <c r="M390" s="19">
        <v>411</v>
      </c>
      <c r="N390" s="68"/>
      <c r="O390" s="68"/>
      <c r="P390" s="68"/>
      <c r="Q390" s="68"/>
      <c r="R390" s="68">
        <v>4048</v>
      </c>
      <c r="S390" s="68"/>
      <c r="T390" s="68">
        <v>4048</v>
      </c>
    </row>
    <row r="391" spans="1:20" s="43" customFormat="1" ht="12" customHeight="1">
      <c r="A391">
        <v>387</v>
      </c>
      <c r="B391" s="93">
        <v>5</v>
      </c>
      <c r="C391" s="19">
        <v>4.8</v>
      </c>
      <c r="D391" s="19">
        <v>30599</v>
      </c>
      <c r="E391" s="19"/>
      <c r="F391" s="19">
        <v>0</v>
      </c>
      <c r="G391" s="19"/>
      <c r="H391" s="19"/>
      <c r="I391" s="19"/>
      <c r="J391" s="19"/>
      <c r="K391" s="19"/>
      <c r="L391" s="19"/>
      <c r="M391" s="19">
        <v>104</v>
      </c>
      <c r="N391" s="68"/>
      <c r="O391" s="68"/>
      <c r="P391" s="68"/>
      <c r="Q391" s="68"/>
      <c r="R391" s="68">
        <v>1230</v>
      </c>
      <c r="S391" s="68"/>
      <c r="T391" s="68">
        <v>1230</v>
      </c>
    </row>
    <row r="392" spans="1:20" s="43" customFormat="1">
      <c r="A392">
        <v>388</v>
      </c>
      <c r="B392" s="93">
        <v>5</v>
      </c>
      <c r="C392" s="19">
        <v>43.6</v>
      </c>
      <c r="D392" s="19">
        <v>140859</v>
      </c>
      <c r="E392" s="19"/>
      <c r="F392" s="19">
        <v>0</v>
      </c>
      <c r="G392" s="19"/>
      <c r="H392" s="19"/>
      <c r="I392" s="19"/>
      <c r="J392" s="19"/>
      <c r="K392" s="19"/>
      <c r="L392" s="19"/>
      <c r="M392" s="19">
        <v>481</v>
      </c>
      <c r="N392" s="68"/>
      <c r="O392" s="68"/>
      <c r="P392" s="68"/>
      <c r="Q392" s="68"/>
      <c r="R392" s="68">
        <v>9934</v>
      </c>
      <c r="S392" s="68"/>
      <c r="T392" s="68">
        <v>9934</v>
      </c>
    </row>
    <row r="393" spans="1:20" s="43" customFormat="1">
      <c r="A393">
        <v>389</v>
      </c>
      <c r="B393" s="93">
        <v>5</v>
      </c>
      <c r="C393" s="19">
        <v>96.8</v>
      </c>
      <c r="D393" s="19">
        <v>414394</v>
      </c>
      <c r="E393" s="19"/>
      <c r="F393" s="19">
        <v>0</v>
      </c>
      <c r="G393" s="19"/>
      <c r="H393" s="19"/>
      <c r="I393" s="19"/>
      <c r="J393" s="19"/>
      <c r="K393" s="19"/>
      <c r="L393" s="19"/>
      <c r="M393" s="19">
        <v>1414</v>
      </c>
      <c r="N393" s="68"/>
      <c r="O393" s="68"/>
      <c r="P393" s="68"/>
      <c r="Q393" s="68"/>
      <c r="R393" s="68">
        <v>19804</v>
      </c>
      <c r="S393" s="68">
        <v>5972</v>
      </c>
      <c r="T393" s="68">
        <v>25776</v>
      </c>
    </row>
    <row r="394" spans="1:20" s="43" customFormat="1" ht="12" customHeight="1">
      <c r="A394">
        <v>390</v>
      </c>
      <c r="B394" s="93">
        <v>5</v>
      </c>
      <c r="C394" s="19">
        <v>413</v>
      </c>
      <c r="D394" s="19">
        <v>1284608</v>
      </c>
      <c r="E394" s="19"/>
      <c r="F394" s="19"/>
      <c r="G394" s="19"/>
      <c r="H394" s="19"/>
      <c r="I394" s="19"/>
      <c r="J394" s="19"/>
      <c r="K394" s="19"/>
      <c r="L394" s="19"/>
      <c r="M394" s="19">
        <v>4384</v>
      </c>
      <c r="N394" s="68"/>
      <c r="O394" s="68"/>
      <c r="P394" s="68"/>
      <c r="Q394" s="68"/>
      <c r="R394" s="68">
        <v>101692</v>
      </c>
      <c r="S394" s="68">
        <v>9841</v>
      </c>
      <c r="T394" s="68">
        <v>111533</v>
      </c>
    </row>
    <row r="395" spans="1:20" s="43" customFormat="1">
      <c r="A395">
        <v>391</v>
      </c>
      <c r="B395" s="93">
        <v>5</v>
      </c>
      <c r="C395" s="19"/>
      <c r="D395" s="19">
        <v>364070</v>
      </c>
      <c r="E395" s="19"/>
      <c r="F395" s="19">
        <v>1167.4000000000001</v>
      </c>
      <c r="G395" s="19"/>
      <c r="H395" s="19"/>
      <c r="I395" s="19"/>
      <c r="J395" s="19"/>
      <c r="K395" s="19"/>
      <c r="L395" s="19"/>
      <c r="M395" s="19">
        <v>2410</v>
      </c>
      <c r="N395" s="68"/>
      <c r="O395" s="68"/>
      <c r="P395" s="68"/>
      <c r="Q395" s="68"/>
      <c r="R395" s="68">
        <v>16264</v>
      </c>
      <c r="S395" s="68"/>
      <c r="T395" s="68">
        <v>16264</v>
      </c>
    </row>
    <row r="396" spans="1:20" s="43" customFormat="1" ht="15" customHeight="1">
      <c r="A396">
        <v>392</v>
      </c>
      <c r="B396" s="93">
        <v>5</v>
      </c>
      <c r="C396" s="19">
        <v>5959</v>
      </c>
      <c r="D396" s="19">
        <v>1722454</v>
      </c>
      <c r="E396" s="19"/>
      <c r="F396" s="19"/>
      <c r="G396" s="19"/>
      <c r="H396" s="19"/>
      <c r="I396" s="19"/>
      <c r="J396" s="19"/>
      <c r="K396" s="19"/>
      <c r="L396" s="19"/>
      <c r="M396" s="19">
        <v>5879</v>
      </c>
      <c r="N396" s="68"/>
      <c r="O396" s="68"/>
      <c r="P396" s="68"/>
      <c r="Q396" s="68"/>
      <c r="R396" s="68">
        <v>119299</v>
      </c>
      <c r="S396" s="68"/>
      <c r="T396" s="68">
        <v>119299</v>
      </c>
    </row>
    <row r="397" spans="1:20" s="43" customFormat="1" ht="15" customHeight="1">
      <c r="A397">
        <v>393</v>
      </c>
      <c r="B397" s="93">
        <v>5</v>
      </c>
      <c r="C397" s="19">
        <v>717</v>
      </c>
      <c r="D397" s="19">
        <v>759513</v>
      </c>
      <c r="E397" s="19"/>
      <c r="F397" s="19">
        <v>-77.8</v>
      </c>
      <c r="G397" s="19"/>
      <c r="H397" s="19"/>
      <c r="I397" s="19"/>
      <c r="J397" s="19">
        <v>259</v>
      </c>
      <c r="K397" s="19"/>
      <c r="L397" s="19"/>
      <c r="M397" s="19">
        <v>2518</v>
      </c>
      <c r="N397" s="68"/>
      <c r="O397" s="68"/>
      <c r="P397" s="68"/>
      <c r="Q397" s="68"/>
      <c r="R397" s="68">
        <v>65890</v>
      </c>
      <c r="S397" s="68">
        <v>1700</v>
      </c>
      <c r="T397" s="68">
        <v>67589</v>
      </c>
    </row>
    <row r="398" spans="1:20" s="43" customFormat="1" ht="15" customHeight="1">
      <c r="A398">
        <v>394</v>
      </c>
      <c r="B398" s="93">
        <v>5</v>
      </c>
      <c r="C398" s="19">
        <v>342</v>
      </c>
      <c r="D398" s="19">
        <v>110182</v>
      </c>
      <c r="E398" s="19"/>
      <c r="F398" s="19">
        <v>-18.100000000000001</v>
      </c>
      <c r="G398" s="19"/>
      <c r="H398" s="19"/>
      <c r="I398" s="19"/>
      <c r="J398" s="19"/>
      <c r="K398" s="19"/>
      <c r="L398" s="19"/>
      <c r="M398" s="19">
        <v>358</v>
      </c>
      <c r="N398" s="68"/>
      <c r="O398" s="68"/>
      <c r="P398" s="68"/>
      <c r="Q398" s="68"/>
      <c r="R398" s="68">
        <v>11014</v>
      </c>
      <c r="S398" s="68">
        <v>414</v>
      </c>
      <c r="T398" s="68">
        <v>11428</v>
      </c>
    </row>
    <row r="399" spans="1:20" s="43" customFormat="1" ht="15" customHeight="1">
      <c r="A399">
        <v>395</v>
      </c>
      <c r="B399" s="93">
        <v>5</v>
      </c>
      <c r="C399" s="19">
        <v>561</v>
      </c>
      <c r="D399" s="19">
        <v>1790306</v>
      </c>
      <c r="E399" s="19"/>
      <c r="F399" s="19">
        <v>-1408.2</v>
      </c>
      <c r="G399" s="19"/>
      <c r="H399" s="19"/>
      <c r="I399" s="19"/>
      <c r="J399" s="19"/>
      <c r="K399" s="19"/>
      <c r="L399" s="19"/>
      <c r="M399" s="19">
        <v>4704</v>
      </c>
      <c r="N399" s="68"/>
      <c r="O399" s="68"/>
      <c r="P399" s="68"/>
      <c r="Q399" s="68"/>
      <c r="R399" s="68">
        <v>248955</v>
      </c>
      <c r="S399" s="68"/>
      <c r="T399" s="68">
        <v>248955</v>
      </c>
    </row>
    <row r="400" spans="1:20" s="43" customFormat="1" ht="15" customHeight="1">
      <c r="A400">
        <v>396</v>
      </c>
      <c r="B400" s="93">
        <v>5</v>
      </c>
      <c r="C400" s="19"/>
      <c r="D400" s="19">
        <v>56464</v>
      </c>
      <c r="E400" s="19"/>
      <c r="F400" s="19">
        <v>0</v>
      </c>
      <c r="G400" s="19"/>
      <c r="H400" s="19"/>
      <c r="I400" s="19"/>
      <c r="J400" s="19"/>
      <c r="K400" s="19"/>
      <c r="L400" s="19"/>
      <c r="M400" s="19">
        <v>192.66307295999999</v>
      </c>
      <c r="N400" s="68"/>
      <c r="O400" s="68"/>
      <c r="P400" s="68"/>
      <c r="Q400" s="68"/>
      <c r="R400" s="68">
        <v>5421</v>
      </c>
      <c r="S400" s="68"/>
      <c r="T400" s="68">
        <v>5421</v>
      </c>
    </row>
    <row r="401" spans="1:20" s="43" customFormat="1" ht="15" customHeight="1">
      <c r="A401">
        <v>397</v>
      </c>
      <c r="B401" s="69">
        <v>5</v>
      </c>
      <c r="C401" s="19"/>
      <c r="D401" s="19">
        <v>509431</v>
      </c>
      <c r="E401" s="19"/>
      <c r="F401" s="19"/>
      <c r="G401" s="19"/>
      <c r="H401" s="19"/>
      <c r="I401" s="19"/>
      <c r="J401" s="19"/>
      <c r="K401" s="19"/>
      <c r="L401" s="19"/>
      <c r="M401" s="19">
        <v>1739</v>
      </c>
      <c r="N401" s="68"/>
      <c r="O401" s="68"/>
      <c r="P401" s="68"/>
      <c r="Q401" s="68"/>
      <c r="R401" s="68">
        <v>51065</v>
      </c>
      <c r="S401" s="68"/>
      <c r="T401" s="68">
        <v>51065</v>
      </c>
    </row>
    <row r="402" spans="1:20" s="43" customFormat="1" ht="15" customHeight="1">
      <c r="A402">
        <v>398</v>
      </c>
      <c r="B402" s="93">
        <v>5</v>
      </c>
      <c r="C402" s="19"/>
      <c r="D402" s="19">
        <v>583749</v>
      </c>
      <c r="E402" s="19"/>
      <c r="F402" s="19"/>
      <c r="G402" s="19"/>
      <c r="H402" s="19"/>
      <c r="I402" s="19"/>
      <c r="J402" s="19"/>
      <c r="K402" s="19"/>
      <c r="L402" s="19"/>
      <c r="M402" s="19">
        <v>1992</v>
      </c>
      <c r="N402" s="68"/>
      <c r="O402" s="68"/>
      <c r="P402" s="68"/>
      <c r="Q402" s="68"/>
      <c r="R402" s="68">
        <v>61109</v>
      </c>
      <c r="S402" s="68"/>
      <c r="T402" s="68">
        <v>61109</v>
      </c>
    </row>
    <row r="403" spans="1:20" s="43" customFormat="1" ht="15" customHeight="1">
      <c r="A403">
        <v>399</v>
      </c>
      <c r="B403" s="93">
        <v>5</v>
      </c>
      <c r="C403" s="19">
        <v>376</v>
      </c>
      <c r="D403" s="19">
        <v>1462082</v>
      </c>
      <c r="E403" s="19"/>
      <c r="F403" s="19"/>
      <c r="G403" s="19"/>
      <c r="H403" s="19"/>
      <c r="I403" s="19"/>
      <c r="J403" s="19"/>
      <c r="K403" s="19"/>
      <c r="L403" s="19"/>
      <c r="M403" s="19">
        <v>4990</v>
      </c>
      <c r="N403" s="68"/>
      <c r="O403" s="68"/>
      <c r="P403" s="68"/>
      <c r="Q403" s="68"/>
      <c r="R403" s="68">
        <v>175130</v>
      </c>
      <c r="S403" s="68">
        <v>8647</v>
      </c>
      <c r="T403" s="68">
        <v>183778</v>
      </c>
    </row>
    <row r="404" spans="1:20" s="43" customFormat="1" ht="15" customHeight="1">
      <c r="A404">
        <v>400</v>
      </c>
      <c r="B404" s="93">
        <v>5</v>
      </c>
      <c r="C404" s="19">
        <v>636</v>
      </c>
      <c r="D404" s="19">
        <v>1968780</v>
      </c>
      <c r="E404" s="19"/>
      <c r="F404" s="19"/>
      <c r="G404" s="19"/>
      <c r="H404" s="19"/>
      <c r="I404" s="19"/>
      <c r="J404" s="19"/>
      <c r="K404" s="19"/>
      <c r="L404" s="19"/>
      <c r="M404" s="19">
        <v>6719</v>
      </c>
      <c r="N404" s="68"/>
      <c r="O404" s="68"/>
      <c r="P404" s="68"/>
      <c r="Q404" s="68"/>
      <c r="R404" s="68">
        <v>112117</v>
      </c>
      <c r="S404" s="68">
        <v>6289</v>
      </c>
      <c r="T404" s="68">
        <v>118407</v>
      </c>
    </row>
    <row r="405" spans="1:20" s="43" customFormat="1" ht="15" customHeight="1">
      <c r="A405">
        <v>401</v>
      </c>
      <c r="B405" s="93">
        <v>5</v>
      </c>
      <c r="C405" s="19">
        <v>25587</v>
      </c>
      <c r="D405" s="19">
        <v>15053839</v>
      </c>
      <c r="E405" s="19"/>
      <c r="F405" s="19">
        <v>-6811</v>
      </c>
      <c r="G405" s="19"/>
      <c r="H405" s="19"/>
      <c r="I405" s="19"/>
      <c r="J405" s="19"/>
      <c r="K405" s="19"/>
      <c r="L405" s="19"/>
      <c r="M405" s="19">
        <v>44567</v>
      </c>
      <c r="N405" s="68"/>
      <c r="O405" s="68"/>
      <c r="P405" s="68"/>
      <c r="Q405" s="68"/>
      <c r="R405" s="68">
        <v>868321</v>
      </c>
      <c r="S405" s="68">
        <v>110440</v>
      </c>
      <c r="T405" s="68">
        <v>978761</v>
      </c>
    </row>
    <row r="406" spans="1:20" s="43" customFormat="1" ht="15" customHeight="1">
      <c r="A406">
        <v>402</v>
      </c>
      <c r="B406" s="93">
        <v>5</v>
      </c>
      <c r="C406" s="19">
        <v>24.47</v>
      </c>
      <c r="D406" s="19">
        <v>106343</v>
      </c>
      <c r="E406" s="19"/>
      <c r="F406" s="19"/>
      <c r="G406" s="19"/>
      <c r="H406" s="19"/>
      <c r="I406" s="19"/>
      <c r="J406" s="19"/>
      <c r="K406" s="19"/>
      <c r="L406" s="19"/>
      <c r="M406" s="19">
        <v>362.94865899999996</v>
      </c>
      <c r="N406" s="68">
        <v>8936</v>
      </c>
      <c r="O406" s="68"/>
      <c r="P406" s="68"/>
      <c r="Q406" s="68"/>
      <c r="R406" s="68"/>
      <c r="S406" s="68"/>
      <c r="T406" s="68">
        <v>8936</v>
      </c>
    </row>
    <row r="407" spans="1:20" s="43" customFormat="1" ht="15" customHeight="1">
      <c r="A407">
        <v>403</v>
      </c>
      <c r="B407" s="93">
        <v>5</v>
      </c>
      <c r="C407" s="19">
        <v>231</v>
      </c>
      <c r="D407" s="19">
        <v>1073098</v>
      </c>
      <c r="E407" s="19"/>
      <c r="F407" s="19">
        <v>-1236</v>
      </c>
      <c r="G407" s="19"/>
      <c r="H407" s="19"/>
      <c r="I407" s="19"/>
      <c r="J407" s="19"/>
      <c r="K407" s="19"/>
      <c r="L407" s="19"/>
      <c r="M407" s="19">
        <v>2426</v>
      </c>
      <c r="N407" s="68"/>
      <c r="O407" s="68"/>
      <c r="P407" s="68"/>
      <c r="Q407" s="68"/>
      <c r="R407" s="68">
        <v>85331</v>
      </c>
      <c r="S407" s="68">
        <v>1775</v>
      </c>
      <c r="T407" s="68">
        <v>87106</v>
      </c>
    </row>
    <row r="408" spans="1:20" s="43" customFormat="1" ht="12" customHeight="1">
      <c r="A408">
        <v>404</v>
      </c>
      <c r="B408" s="93">
        <v>5</v>
      </c>
      <c r="C408" s="19">
        <v>4118.3999999999996</v>
      </c>
      <c r="D408" s="19">
        <v>1475523</v>
      </c>
      <c r="E408" s="19"/>
      <c r="F408" s="19"/>
      <c r="G408" s="19"/>
      <c r="H408" s="19"/>
      <c r="I408" s="19"/>
      <c r="J408" s="19"/>
      <c r="K408" s="19"/>
      <c r="L408" s="19"/>
      <c r="M408" s="19">
        <v>5035.9599989999997</v>
      </c>
      <c r="N408" s="68"/>
      <c r="O408" s="68"/>
      <c r="P408" s="68"/>
      <c r="Q408" s="68"/>
      <c r="R408" s="68">
        <v>110461</v>
      </c>
      <c r="S408" s="68">
        <v>17944</v>
      </c>
      <c r="T408" s="68">
        <v>128405</v>
      </c>
    </row>
    <row r="409" spans="1:20" s="43" customFormat="1" ht="12" customHeight="1">
      <c r="A409">
        <v>405</v>
      </c>
      <c r="B409" s="93">
        <v>5</v>
      </c>
      <c r="C409" s="19"/>
      <c r="D409" s="19">
        <v>311093</v>
      </c>
      <c r="E409" s="19"/>
      <c r="F409" s="19"/>
      <c r="G409" s="19"/>
      <c r="H409" s="19"/>
      <c r="I409" s="19"/>
      <c r="J409" s="19"/>
      <c r="K409" s="19"/>
      <c r="L409" s="19"/>
      <c r="M409" s="19">
        <v>1062</v>
      </c>
      <c r="N409" s="68"/>
      <c r="O409" s="68"/>
      <c r="P409" s="68"/>
      <c r="Q409" s="68"/>
      <c r="R409" s="68">
        <v>21378</v>
      </c>
      <c r="S409" s="68"/>
      <c r="T409" s="68">
        <v>21378</v>
      </c>
    </row>
    <row r="410" spans="1:20" s="43" customFormat="1" ht="12" customHeight="1">
      <c r="A410">
        <v>406</v>
      </c>
      <c r="B410" s="93">
        <v>5</v>
      </c>
      <c r="C410" s="19"/>
      <c r="D410" s="19">
        <v>29937</v>
      </c>
      <c r="E410" s="19"/>
      <c r="F410" s="19"/>
      <c r="G410" s="19"/>
      <c r="H410" s="19"/>
      <c r="I410" s="19"/>
      <c r="J410" s="19"/>
      <c r="K410" s="19"/>
      <c r="L410" s="19"/>
      <c r="M410" s="19">
        <v>102</v>
      </c>
      <c r="N410" s="68"/>
      <c r="O410" s="68"/>
      <c r="P410" s="68"/>
      <c r="Q410" s="68"/>
      <c r="R410" s="68">
        <v>2427</v>
      </c>
      <c r="S410" s="68">
        <v>2603</v>
      </c>
      <c r="T410" s="68">
        <v>5031</v>
      </c>
    </row>
    <row r="411" spans="1:20" s="43" customFormat="1" ht="12" customHeight="1">
      <c r="A411">
        <v>407</v>
      </c>
      <c r="B411" s="69">
        <v>5</v>
      </c>
      <c r="C411" s="19"/>
      <c r="D411" s="19">
        <v>1209513</v>
      </c>
      <c r="E411" s="19"/>
      <c r="F411" s="19"/>
      <c r="G411" s="19"/>
      <c r="H411" s="19"/>
      <c r="I411" s="19"/>
      <c r="J411" s="19"/>
      <c r="K411" s="19"/>
      <c r="L411" s="19"/>
      <c r="M411" s="19">
        <v>4127</v>
      </c>
      <c r="N411" s="68"/>
      <c r="O411" s="68"/>
      <c r="P411" s="68"/>
      <c r="Q411" s="68"/>
      <c r="R411" s="68">
        <v>48249</v>
      </c>
      <c r="S411" s="68"/>
      <c r="T411" s="68">
        <v>48249</v>
      </c>
    </row>
    <row r="412" spans="1:20" s="43" customFormat="1" ht="12" customHeight="1">
      <c r="A412">
        <v>408</v>
      </c>
      <c r="B412" s="93">
        <v>5</v>
      </c>
      <c r="C412" s="19">
        <v>96</v>
      </c>
      <c r="D412" s="19">
        <v>111016</v>
      </c>
      <c r="E412" s="19"/>
      <c r="F412" s="19"/>
      <c r="G412" s="19"/>
      <c r="H412" s="19"/>
      <c r="I412" s="19"/>
      <c r="J412" s="19"/>
      <c r="K412" s="19"/>
      <c r="L412" s="19"/>
      <c r="M412" s="19">
        <v>378.89760799999999</v>
      </c>
      <c r="N412" s="68"/>
      <c r="O412" s="68"/>
      <c r="P412" s="68"/>
      <c r="Q412" s="68"/>
      <c r="R412" s="68">
        <v>11563</v>
      </c>
      <c r="S412" s="68"/>
      <c r="T412" s="68">
        <v>11563</v>
      </c>
    </row>
    <row r="413" spans="1:20" s="43" customFormat="1" ht="12" customHeight="1">
      <c r="A413">
        <v>409</v>
      </c>
      <c r="B413" s="93">
        <v>5</v>
      </c>
      <c r="C413" s="19">
        <v>3508</v>
      </c>
      <c r="D413" s="19">
        <v>1011919</v>
      </c>
      <c r="E413" s="19"/>
      <c r="F413" s="19"/>
      <c r="G413" s="19"/>
      <c r="H413" s="19"/>
      <c r="I413" s="19"/>
      <c r="J413" s="19"/>
      <c r="K413" s="19"/>
      <c r="L413" s="19"/>
      <c r="M413" s="19">
        <v>3454</v>
      </c>
      <c r="N413" s="68"/>
      <c r="O413" s="68"/>
      <c r="P413" s="68"/>
      <c r="Q413" s="68"/>
      <c r="R413" s="68">
        <v>121430</v>
      </c>
      <c r="S413" s="68"/>
      <c r="T413" s="68">
        <v>121430</v>
      </c>
    </row>
    <row r="414" spans="1:20" s="43" customFormat="1" ht="12" customHeight="1">
      <c r="A414">
        <v>410</v>
      </c>
      <c r="B414" s="93">
        <v>5</v>
      </c>
      <c r="C414" s="19">
        <v>1216</v>
      </c>
      <c r="D414" s="19">
        <v>3867243</v>
      </c>
      <c r="E414" s="19"/>
      <c r="F414" s="19"/>
      <c r="G414" s="19"/>
      <c r="H414" s="19"/>
      <c r="I414" s="19"/>
      <c r="J414" s="19"/>
      <c r="K414" s="19"/>
      <c r="L414" s="19"/>
      <c r="M414" s="19">
        <v>13199</v>
      </c>
      <c r="N414" s="68"/>
      <c r="O414" s="68"/>
      <c r="P414" s="68"/>
      <c r="Q414" s="68"/>
      <c r="R414" s="68">
        <v>276848</v>
      </c>
      <c r="S414" s="68"/>
      <c r="T414" s="68">
        <v>276848</v>
      </c>
    </row>
    <row r="415" spans="1:20" s="43" customFormat="1" ht="12" customHeight="1">
      <c r="A415">
        <v>411</v>
      </c>
      <c r="B415" s="69">
        <v>5</v>
      </c>
      <c r="C415" s="19">
        <v>1812</v>
      </c>
      <c r="D415" s="19">
        <v>593518</v>
      </c>
      <c r="E415" s="19"/>
      <c r="F415" s="19"/>
      <c r="G415" s="19"/>
      <c r="H415" s="19"/>
      <c r="I415" s="19"/>
      <c r="J415" s="19"/>
      <c r="K415" s="19"/>
      <c r="L415" s="19"/>
      <c r="M415" s="19">
        <v>2026</v>
      </c>
      <c r="N415" s="68"/>
      <c r="O415" s="68"/>
      <c r="P415" s="68"/>
      <c r="Q415" s="68"/>
      <c r="R415" s="68">
        <v>39373</v>
      </c>
      <c r="S415" s="68">
        <v>7301</v>
      </c>
      <c r="T415" s="68">
        <v>46674</v>
      </c>
    </row>
    <row r="416" spans="1:20" s="43" customFormat="1" ht="12" customHeight="1">
      <c r="A416">
        <v>412</v>
      </c>
      <c r="B416" s="93">
        <v>5</v>
      </c>
      <c r="C416" s="19">
        <v>744</v>
      </c>
      <c r="D416" s="19">
        <v>800383</v>
      </c>
      <c r="E416" s="19"/>
      <c r="F416" s="19"/>
      <c r="G416" s="19"/>
      <c r="H416" s="19"/>
      <c r="I416" s="19"/>
      <c r="J416" s="19"/>
      <c r="K416" s="19"/>
      <c r="L416" s="19"/>
      <c r="M416" s="19">
        <v>2732</v>
      </c>
      <c r="N416" s="68">
        <v>128405</v>
      </c>
      <c r="O416" s="68"/>
      <c r="P416" s="68"/>
      <c r="Q416" s="68">
        <v>4735</v>
      </c>
      <c r="R416" s="68">
        <v>133141</v>
      </c>
      <c r="S416" s="68"/>
      <c r="T416" s="68">
        <v>133141</v>
      </c>
    </row>
    <row r="417" spans="1:20" s="43" customFormat="1" ht="12" customHeight="1">
      <c r="A417">
        <v>413</v>
      </c>
      <c r="B417" s="93">
        <v>5</v>
      </c>
      <c r="C417" s="19">
        <v>824</v>
      </c>
      <c r="D417" s="19">
        <v>3196922</v>
      </c>
      <c r="E417" s="19"/>
      <c r="F417" s="19"/>
      <c r="G417" s="19"/>
      <c r="H417" s="19"/>
      <c r="I417" s="19"/>
      <c r="J417" s="19"/>
      <c r="K417" s="19"/>
      <c r="L417" s="19"/>
      <c r="M417" s="19">
        <v>10911</v>
      </c>
      <c r="N417" s="68"/>
      <c r="O417" s="68"/>
      <c r="P417" s="68"/>
      <c r="Q417" s="68"/>
      <c r="R417" s="68">
        <v>147520</v>
      </c>
      <c r="S417" s="68">
        <v>9159</v>
      </c>
      <c r="T417" s="68">
        <v>156679</v>
      </c>
    </row>
    <row r="418" spans="1:20" s="43" customFormat="1" ht="12" customHeight="1">
      <c r="A418">
        <v>414</v>
      </c>
      <c r="B418" s="93">
        <v>5</v>
      </c>
      <c r="C418" s="19"/>
      <c r="D418" s="19">
        <v>2750778</v>
      </c>
      <c r="E418" s="19"/>
      <c r="F418" s="19">
        <v>-1261</v>
      </c>
      <c r="G418" s="19"/>
      <c r="H418" s="19"/>
      <c r="I418" s="19"/>
      <c r="J418" s="19"/>
      <c r="K418" s="19"/>
      <c r="L418" s="19"/>
      <c r="M418" s="19">
        <v>8130</v>
      </c>
      <c r="N418" s="68"/>
      <c r="O418" s="68"/>
      <c r="P418" s="68"/>
      <c r="Q418" s="68"/>
      <c r="R418" s="68">
        <v>217325</v>
      </c>
      <c r="S418" s="68">
        <v>14543</v>
      </c>
      <c r="T418" s="68">
        <v>231868</v>
      </c>
    </row>
    <row r="419" spans="1:20" s="43" customFormat="1" ht="12" customHeight="1">
      <c r="A419">
        <v>415</v>
      </c>
      <c r="B419" s="93">
        <v>5</v>
      </c>
      <c r="C419" s="19">
        <v>4074</v>
      </c>
      <c r="D419" s="19">
        <v>1657190</v>
      </c>
      <c r="E419" s="19"/>
      <c r="F419" s="19"/>
      <c r="G419" s="19"/>
      <c r="H419" s="19"/>
      <c r="I419" s="19"/>
      <c r="J419" s="19"/>
      <c r="K419" s="19"/>
      <c r="L419" s="19"/>
      <c r="M419" s="19">
        <v>5656</v>
      </c>
      <c r="N419" s="68"/>
      <c r="O419" s="68"/>
      <c r="P419" s="68"/>
      <c r="Q419" s="68"/>
      <c r="R419" s="68">
        <v>221523</v>
      </c>
      <c r="S419" s="68">
        <v>51624</v>
      </c>
      <c r="T419" s="68">
        <v>273147</v>
      </c>
    </row>
    <row r="420" spans="1:20" s="43" customFormat="1">
      <c r="A420">
        <v>416</v>
      </c>
      <c r="B420" s="93">
        <v>5</v>
      </c>
      <c r="C420" s="19"/>
      <c r="D420" s="19">
        <v>1133642</v>
      </c>
      <c r="E420" s="19"/>
      <c r="F420" s="19"/>
      <c r="G420" s="19"/>
      <c r="H420" s="19"/>
      <c r="I420" s="19"/>
      <c r="J420" s="19"/>
      <c r="K420" s="19"/>
      <c r="L420" s="19"/>
      <c r="M420" s="19">
        <v>3869.1201459999997</v>
      </c>
      <c r="N420" s="68">
        <v>50379</v>
      </c>
      <c r="O420" s="68"/>
      <c r="P420" s="68"/>
      <c r="Q420" s="68"/>
      <c r="R420" s="68">
        <v>50379</v>
      </c>
      <c r="S420" s="68"/>
      <c r="T420" s="68">
        <v>50379</v>
      </c>
    </row>
    <row r="421" spans="1:20" s="43" customFormat="1" ht="15" customHeight="1">
      <c r="A421">
        <v>417</v>
      </c>
      <c r="B421" s="93">
        <v>5</v>
      </c>
      <c r="C421" s="19">
        <v>376</v>
      </c>
      <c r="D421" s="19">
        <v>1462082</v>
      </c>
      <c r="E421" s="19"/>
      <c r="F421" s="19"/>
      <c r="G421" s="19"/>
      <c r="H421" s="19"/>
      <c r="I421" s="19"/>
      <c r="J421" s="19"/>
      <c r="K421" s="19"/>
      <c r="L421" s="19"/>
      <c r="M421" s="19">
        <v>4990</v>
      </c>
      <c r="N421" s="68"/>
      <c r="O421" s="68"/>
      <c r="P421" s="68"/>
      <c r="Q421" s="68"/>
      <c r="R421" s="68">
        <v>175130</v>
      </c>
      <c r="S421" s="68">
        <v>8647</v>
      </c>
      <c r="T421" s="68">
        <v>183778</v>
      </c>
    </row>
    <row r="422" spans="1:20" s="43" customFormat="1" ht="12" customHeight="1">
      <c r="A422">
        <v>418</v>
      </c>
      <c r="B422" s="93">
        <v>5</v>
      </c>
      <c r="C422" s="19"/>
      <c r="D422" s="19">
        <v>44483</v>
      </c>
      <c r="E422" s="19"/>
      <c r="F422" s="19">
        <v>6</v>
      </c>
      <c r="G422" s="19"/>
      <c r="H422" s="19"/>
      <c r="I422" s="19"/>
      <c r="J422" s="19"/>
      <c r="K422" s="19"/>
      <c r="L422" s="19"/>
      <c r="M422" s="19">
        <v>158</v>
      </c>
      <c r="N422" s="68">
        <v>4024</v>
      </c>
      <c r="O422" s="68">
        <v>56</v>
      </c>
      <c r="P422" s="68"/>
      <c r="Q422" s="68"/>
      <c r="R422" s="68">
        <v>4080</v>
      </c>
      <c r="S422" s="68"/>
      <c r="T422" s="68">
        <v>4080</v>
      </c>
    </row>
    <row r="423" spans="1:20" s="43" customFormat="1">
      <c r="A423">
        <v>419</v>
      </c>
      <c r="B423" s="93">
        <v>5</v>
      </c>
      <c r="C423" s="19"/>
      <c r="D423" s="19">
        <v>191083</v>
      </c>
      <c r="E423" s="19">
        <v>391.86</v>
      </c>
      <c r="F423" s="19"/>
      <c r="G423" s="19"/>
      <c r="H423" s="19"/>
      <c r="I423" s="19"/>
      <c r="J423" s="19">
        <v>67390</v>
      </c>
      <c r="K423" s="19"/>
      <c r="L423" s="19">
        <v>1201</v>
      </c>
      <c r="M423" s="19">
        <v>1853</v>
      </c>
      <c r="N423" s="68">
        <v>13058</v>
      </c>
      <c r="O423" s="68"/>
      <c r="P423" s="68"/>
      <c r="Q423" s="68"/>
      <c r="R423" s="68">
        <v>33345</v>
      </c>
      <c r="S423" s="68"/>
      <c r="T423" s="68">
        <v>33345</v>
      </c>
    </row>
    <row r="424" spans="1:20" s="43" customFormat="1">
      <c r="A424">
        <v>420</v>
      </c>
      <c r="B424" s="93">
        <v>5</v>
      </c>
      <c r="C424" s="19">
        <v>0</v>
      </c>
      <c r="D424" s="19">
        <v>203136</v>
      </c>
      <c r="E424" s="19"/>
      <c r="F424" s="19"/>
      <c r="G424" s="19"/>
      <c r="H424" s="19"/>
      <c r="I424" s="19"/>
      <c r="J424" s="19"/>
      <c r="K424" s="19"/>
      <c r="L424" s="19"/>
      <c r="M424" s="19">
        <v>693</v>
      </c>
      <c r="N424" s="68"/>
      <c r="O424" s="68"/>
      <c r="P424" s="68"/>
      <c r="Q424" s="68"/>
      <c r="R424" s="68">
        <v>14282</v>
      </c>
      <c r="S424" s="68"/>
      <c r="T424" s="68">
        <v>14282</v>
      </c>
    </row>
    <row r="425" spans="1:20" s="43" customFormat="1">
      <c r="A425">
        <v>421</v>
      </c>
      <c r="B425" s="93">
        <v>5</v>
      </c>
      <c r="C425" s="19">
        <v>0</v>
      </c>
      <c r="D425" s="19">
        <v>20220</v>
      </c>
      <c r="E425" s="19"/>
      <c r="F425" s="19"/>
      <c r="G425" s="19"/>
      <c r="H425" s="19"/>
      <c r="I425" s="19"/>
      <c r="J425" s="19"/>
      <c r="K425" s="19"/>
      <c r="L425" s="19"/>
      <c r="M425" s="19">
        <v>69</v>
      </c>
      <c r="N425" s="68"/>
      <c r="O425" s="68"/>
      <c r="P425" s="68"/>
      <c r="Q425" s="68"/>
      <c r="R425" s="68">
        <v>1422</v>
      </c>
      <c r="S425" s="68"/>
      <c r="T425" s="68">
        <v>1422</v>
      </c>
    </row>
    <row r="426" spans="1:20" s="43" customFormat="1" ht="12" customHeight="1">
      <c r="A426">
        <v>422</v>
      </c>
      <c r="B426" s="93">
        <v>5</v>
      </c>
      <c r="C426" s="19">
        <v>0</v>
      </c>
      <c r="D426" s="19">
        <v>12540</v>
      </c>
      <c r="E426" s="19"/>
      <c r="F426" s="19"/>
      <c r="G426" s="19"/>
      <c r="H426" s="19"/>
      <c r="I426" s="19"/>
      <c r="J426" s="19"/>
      <c r="K426" s="19"/>
      <c r="L426" s="19"/>
      <c r="M426" s="19">
        <v>43</v>
      </c>
      <c r="N426" s="68"/>
      <c r="O426" s="68"/>
      <c r="P426" s="68"/>
      <c r="Q426" s="68"/>
      <c r="R426" s="68">
        <v>882</v>
      </c>
      <c r="S426" s="68"/>
      <c r="T426" s="68">
        <v>882</v>
      </c>
    </row>
    <row r="427" spans="1:20" s="43" customFormat="1" ht="12" customHeight="1">
      <c r="A427">
        <v>423</v>
      </c>
      <c r="B427" s="93">
        <v>5</v>
      </c>
      <c r="C427" s="19">
        <v>807</v>
      </c>
      <c r="D427" s="19">
        <v>338453</v>
      </c>
      <c r="E427" s="19"/>
      <c r="F427" s="19"/>
      <c r="G427" s="19"/>
      <c r="H427" s="19"/>
      <c r="I427" s="19"/>
      <c r="J427" s="19"/>
      <c r="K427" s="19"/>
      <c r="L427" s="19"/>
      <c r="M427" s="19">
        <v>1155</v>
      </c>
      <c r="N427" s="68"/>
      <c r="O427" s="68"/>
      <c r="P427" s="68"/>
      <c r="Q427" s="68"/>
      <c r="R427" s="68">
        <v>27878</v>
      </c>
      <c r="S427" s="68"/>
      <c r="T427" s="68">
        <v>27878</v>
      </c>
    </row>
    <row r="428" spans="1:20" s="43" customFormat="1" ht="12" customHeight="1">
      <c r="A428">
        <v>424</v>
      </c>
      <c r="B428" s="93">
        <v>5</v>
      </c>
      <c r="C428" s="19">
        <v>0</v>
      </c>
      <c r="D428" s="19">
        <v>8246</v>
      </c>
      <c r="E428" s="19"/>
      <c r="F428" s="19"/>
      <c r="G428" s="19"/>
      <c r="H428" s="19"/>
      <c r="I428" s="19"/>
      <c r="J428" s="19"/>
      <c r="K428" s="19"/>
      <c r="L428" s="19"/>
      <c r="M428" s="19">
        <v>28</v>
      </c>
      <c r="N428" s="68"/>
      <c r="O428" s="68"/>
      <c r="P428" s="68"/>
      <c r="Q428" s="68"/>
      <c r="R428" s="68">
        <v>580</v>
      </c>
      <c r="S428" s="68"/>
      <c r="T428" s="68">
        <v>580</v>
      </c>
    </row>
    <row r="429" spans="1:20" s="43" customFormat="1" ht="12" customHeight="1">
      <c r="A429">
        <v>425</v>
      </c>
      <c r="B429" s="69">
        <v>5</v>
      </c>
      <c r="C429" s="19">
        <v>26</v>
      </c>
      <c r="D429" s="19">
        <v>160222</v>
      </c>
      <c r="E429" s="19"/>
      <c r="F429" s="19"/>
      <c r="G429" s="19"/>
      <c r="H429" s="19"/>
      <c r="I429" s="19"/>
      <c r="J429" s="19"/>
      <c r="K429" s="19"/>
      <c r="L429" s="19"/>
      <c r="M429" s="19">
        <v>547</v>
      </c>
      <c r="N429" s="68"/>
      <c r="O429" s="68"/>
      <c r="P429" s="68"/>
      <c r="Q429" s="68"/>
      <c r="R429" s="68">
        <v>11394</v>
      </c>
      <c r="S429" s="68"/>
      <c r="T429" s="68">
        <v>11394</v>
      </c>
    </row>
    <row r="430" spans="1:20" s="43" customFormat="1">
      <c r="A430">
        <v>426</v>
      </c>
      <c r="B430" s="69">
        <v>5</v>
      </c>
      <c r="C430" s="19">
        <v>25</v>
      </c>
      <c r="D430" s="19">
        <v>821000</v>
      </c>
      <c r="E430" s="19"/>
      <c r="F430" s="19"/>
      <c r="G430" s="19"/>
      <c r="H430" s="19"/>
      <c r="I430" s="19"/>
      <c r="J430" s="19"/>
      <c r="K430" s="19"/>
      <c r="L430" s="19"/>
      <c r="M430" s="19">
        <v>2802.0729999999999</v>
      </c>
      <c r="N430" s="68"/>
      <c r="O430" s="68"/>
      <c r="P430" s="68"/>
      <c r="Q430" s="68"/>
      <c r="R430" s="68">
        <v>48596</v>
      </c>
      <c r="S430" s="68"/>
      <c r="T430" s="68">
        <v>48596</v>
      </c>
    </row>
    <row r="431" spans="1:20" s="43" customFormat="1">
      <c r="A431">
        <v>427</v>
      </c>
      <c r="B431" s="93">
        <v>5</v>
      </c>
      <c r="C431" s="19">
        <v>9894</v>
      </c>
      <c r="D431" s="19">
        <v>6567921</v>
      </c>
      <c r="E431" s="19"/>
      <c r="F431" s="19"/>
      <c r="G431" s="19"/>
      <c r="H431" s="19"/>
      <c r="I431" s="19"/>
      <c r="J431" s="19"/>
      <c r="K431" s="19"/>
      <c r="L431" s="19"/>
      <c r="M431" s="19"/>
      <c r="N431" s="68"/>
      <c r="O431" s="68"/>
      <c r="P431" s="68"/>
      <c r="Q431" s="68"/>
      <c r="R431" s="68">
        <v>270971</v>
      </c>
      <c r="S431" s="68">
        <v>49430</v>
      </c>
      <c r="T431" s="68">
        <v>320401</v>
      </c>
    </row>
    <row r="432" spans="1:20" s="43" customFormat="1">
      <c r="A432">
        <v>428</v>
      </c>
      <c r="B432" s="93">
        <v>5</v>
      </c>
      <c r="C432" s="19">
        <v>2876</v>
      </c>
      <c r="D432" s="19">
        <v>767266</v>
      </c>
      <c r="E432" s="19"/>
      <c r="F432" s="19"/>
      <c r="G432" s="19"/>
      <c r="H432" s="19"/>
      <c r="I432" s="19"/>
      <c r="J432" s="19"/>
      <c r="K432" s="19"/>
      <c r="L432" s="19"/>
      <c r="M432" s="19">
        <v>2619</v>
      </c>
      <c r="N432" s="68">
        <v>172991</v>
      </c>
      <c r="O432" s="68"/>
      <c r="P432" s="68"/>
      <c r="Q432" s="68"/>
      <c r="R432" s="68">
        <v>172991</v>
      </c>
      <c r="S432" s="68">
        <v>10711</v>
      </c>
      <c r="T432" s="68">
        <v>183703</v>
      </c>
    </row>
    <row r="433" spans="1:20" s="43" customFormat="1">
      <c r="A433">
        <v>429</v>
      </c>
      <c r="B433" s="93">
        <v>5</v>
      </c>
      <c r="C433" s="19"/>
      <c r="D433" s="19">
        <v>3730129</v>
      </c>
      <c r="E433" s="19"/>
      <c r="F433" s="19"/>
      <c r="G433" s="19"/>
      <c r="H433" s="19"/>
      <c r="I433" s="19"/>
      <c r="J433" s="19"/>
      <c r="K433" s="19"/>
      <c r="L433" s="19"/>
      <c r="M433" s="19">
        <v>12731</v>
      </c>
      <c r="N433" s="68">
        <v>162675</v>
      </c>
      <c r="O433" s="68"/>
      <c r="P433" s="68"/>
      <c r="Q433" s="68"/>
      <c r="R433" s="68">
        <v>162675</v>
      </c>
      <c r="S433" s="68">
        <v>2590</v>
      </c>
      <c r="T433" s="68">
        <v>165265</v>
      </c>
    </row>
    <row r="434" spans="1:20" s="43" customFormat="1" ht="15" customHeight="1">
      <c r="A434">
        <v>430</v>
      </c>
      <c r="B434" s="93">
        <v>5</v>
      </c>
      <c r="C434" s="19">
        <v>18922</v>
      </c>
      <c r="D434" s="19">
        <v>4401172</v>
      </c>
      <c r="E434" s="19"/>
      <c r="F434" s="19"/>
      <c r="G434" s="19"/>
      <c r="H434" s="19"/>
      <c r="I434" s="19"/>
      <c r="J434" s="19"/>
      <c r="K434" s="19"/>
      <c r="L434" s="19"/>
      <c r="M434" s="19">
        <v>15021</v>
      </c>
      <c r="N434" s="68"/>
      <c r="O434" s="68"/>
      <c r="P434" s="68"/>
      <c r="Q434" s="68"/>
      <c r="R434" s="68">
        <v>392717</v>
      </c>
      <c r="S434" s="68">
        <v>62595</v>
      </c>
      <c r="T434" s="68">
        <v>455312</v>
      </c>
    </row>
    <row r="435" spans="1:20" s="43" customFormat="1" ht="15" customHeight="1">
      <c r="A435">
        <v>431</v>
      </c>
      <c r="B435" s="93">
        <v>5</v>
      </c>
      <c r="C435" s="19">
        <v>16312</v>
      </c>
      <c r="D435" s="19">
        <v>5031600</v>
      </c>
      <c r="E435" s="19"/>
      <c r="F435" s="19">
        <v>-774</v>
      </c>
      <c r="G435" s="19"/>
      <c r="H435" s="19"/>
      <c r="I435" s="19"/>
      <c r="J435" s="19"/>
      <c r="K435" s="19"/>
      <c r="L435" s="19"/>
      <c r="M435" s="19">
        <v>16398</v>
      </c>
      <c r="N435" s="68">
        <v>285878</v>
      </c>
      <c r="O435" s="68">
        <v>-5638</v>
      </c>
      <c r="P435" s="68"/>
      <c r="Q435" s="68">
        <v>30892</v>
      </c>
      <c r="R435" s="68">
        <v>311133</v>
      </c>
      <c r="S435" s="68">
        <v>23138</v>
      </c>
      <c r="T435" s="68">
        <v>334270</v>
      </c>
    </row>
    <row r="436" spans="1:20" s="43" customFormat="1" ht="15" customHeight="1">
      <c r="A436">
        <v>432</v>
      </c>
      <c r="B436" s="93">
        <v>5</v>
      </c>
      <c r="C436" s="19">
        <v>7867</v>
      </c>
      <c r="D436" s="19">
        <v>5209126</v>
      </c>
      <c r="E436" s="19">
        <v>1130</v>
      </c>
      <c r="F436" s="19">
        <v>-311</v>
      </c>
      <c r="G436" s="19"/>
      <c r="H436" s="19"/>
      <c r="I436" s="19"/>
      <c r="J436" s="19"/>
      <c r="K436" s="19"/>
      <c r="L436" s="19"/>
      <c r="M436" s="19">
        <v>18603</v>
      </c>
      <c r="N436" s="68"/>
      <c r="O436" s="68"/>
      <c r="P436" s="68"/>
      <c r="Q436" s="68"/>
      <c r="R436" s="68">
        <v>261334</v>
      </c>
      <c r="S436" s="68"/>
      <c r="T436" s="68">
        <v>261334</v>
      </c>
    </row>
    <row r="437" spans="1:20" s="43" customFormat="1" ht="15" customHeight="1">
      <c r="A437">
        <v>433</v>
      </c>
      <c r="B437" s="93">
        <v>5</v>
      </c>
      <c r="C437" s="19">
        <v>2419</v>
      </c>
      <c r="D437" s="19">
        <v>773791</v>
      </c>
      <c r="E437" s="19"/>
      <c r="F437" s="19"/>
      <c r="G437" s="19"/>
      <c r="H437" s="19"/>
      <c r="I437" s="19"/>
      <c r="J437" s="19"/>
      <c r="K437" s="19"/>
      <c r="L437" s="19"/>
      <c r="M437" s="19">
        <v>2641</v>
      </c>
      <c r="N437" s="68"/>
      <c r="O437" s="68"/>
      <c r="P437" s="68"/>
      <c r="Q437" s="68"/>
      <c r="R437" s="68">
        <v>111758</v>
      </c>
      <c r="S437" s="68">
        <v>7383</v>
      </c>
      <c r="T437" s="68">
        <v>119141</v>
      </c>
    </row>
    <row r="438" spans="1:20" s="43" customFormat="1" ht="15" customHeight="1">
      <c r="A438">
        <v>434</v>
      </c>
      <c r="B438" s="69">
        <v>5</v>
      </c>
      <c r="C438" s="19">
        <v>2547</v>
      </c>
      <c r="D438" s="19">
        <v>1186141</v>
      </c>
      <c r="E438" s="19"/>
      <c r="F438" s="19"/>
      <c r="G438" s="19"/>
      <c r="H438" s="19"/>
      <c r="I438" s="19"/>
      <c r="J438" s="19"/>
      <c r="K438" s="19"/>
      <c r="L438" s="19"/>
      <c r="M438" s="19">
        <v>4048</v>
      </c>
      <c r="N438" s="68"/>
      <c r="O438" s="68"/>
      <c r="P438" s="68"/>
      <c r="Q438" s="68"/>
      <c r="R438" s="68">
        <v>164224</v>
      </c>
      <c r="S438" s="68">
        <v>11437</v>
      </c>
      <c r="T438" s="68">
        <v>175661</v>
      </c>
    </row>
    <row r="439" spans="1:20" s="43" customFormat="1" ht="12" customHeight="1">
      <c r="A439">
        <v>435</v>
      </c>
      <c r="B439" s="93">
        <v>5</v>
      </c>
      <c r="C439" s="19">
        <v>443</v>
      </c>
      <c r="D439" s="19">
        <v>485426</v>
      </c>
      <c r="E439" s="19"/>
      <c r="F439" s="19"/>
      <c r="G439" s="19"/>
      <c r="H439" s="19"/>
      <c r="I439" s="19"/>
      <c r="J439" s="19"/>
      <c r="K439" s="19"/>
      <c r="L439" s="19"/>
      <c r="M439" s="19">
        <v>1657</v>
      </c>
      <c r="N439" s="68"/>
      <c r="O439" s="68"/>
      <c r="P439" s="68"/>
      <c r="Q439" s="68"/>
      <c r="R439" s="68">
        <v>26010</v>
      </c>
      <c r="S439" s="68"/>
      <c r="T439" s="68">
        <v>26010</v>
      </c>
    </row>
    <row r="440" spans="1:20" s="43" customFormat="1" ht="12" customHeight="1">
      <c r="A440">
        <v>436</v>
      </c>
      <c r="B440" s="93">
        <v>5</v>
      </c>
      <c r="C440" s="19">
        <v>4591</v>
      </c>
      <c r="D440" s="19">
        <v>1834287</v>
      </c>
      <c r="E440" s="19"/>
      <c r="F440" s="19">
        <v>-3380</v>
      </c>
      <c r="G440" s="19"/>
      <c r="H440" s="19"/>
      <c r="I440" s="19"/>
      <c r="J440" s="19"/>
      <c r="K440" s="19"/>
      <c r="L440" s="19"/>
      <c r="M440" s="19">
        <v>2881</v>
      </c>
      <c r="N440" s="68">
        <v>54914</v>
      </c>
      <c r="O440" s="68">
        <v>-26825</v>
      </c>
      <c r="P440" s="68"/>
      <c r="Q440" s="68">
        <v>21261</v>
      </c>
      <c r="R440" s="68">
        <v>49350</v>
      </c>
      <c r="S440" s="68">
        <v>29300</v>
      </c>
      <c r="T440" s="68">
        <v>78650</v>
      </c>
    </row>
    <row r="441" spans="1:20" s="43" customFormat="1" ht="12" customHeight="1">
      <c r="A441">
        <v>437</v>
      </c>
      <c r="B441" s="93">
        <v>5</v>
      </c>
      <c r="C441" s="19">
        <v>0</v>
      </c>
      <c r="D441" s="19">
        <v>568483</v>
      </c>
      <c r="E441" s="19"/>
      <c r="F441" s="19">
        <v>-701</v>
      </c>
      <c r="G441" s="19"/>
      <c r="H441" s="19"/>
      <c r="I441" s="19"/>
      <c r="J441" s="19"/>
      <c r="K441" s="19"/>
      <c r="L441" s="19"/>
      <c r="M441" s="19">
        <v>1239</v>
      </c>
      <c r="N441" s="68">
        <v>17019</v>
      </c>
      <c r="O441" s="68">
        <v>-5562</v>
      </c>
      <c r="P441" s="68"/>
      <c r="Q441" s="68"/>
      <c r="R441" s="68">
        <v>11457</v>
      </c>
      <c r="S441" s="68">
        <v>2278</v>
      </c>
      <c r="T441" s="68">
        <v>13735</v>
      </c>
    </row>
    <row r="442" spans="1:20" s="43" customFormat="1" ht="12" customHeight="1">
      <c r="A442">
        <v>438</v>
      </c>
      <c r="B442" s="69">
        <v>5</v>
      </c>
      <c r="C442" s="19">
        <v>6116</v>
      </c>
      <c r="D442" s="19">
        <v>1761690</v>
      </c>
      <c r="E442" s="19"/>
      <c r="F442" s="19">
        <v>0</v>
      </c>
      <c r="G442" s="19"/>
      <c r="H442" s="19"/>
      <c r="I442" s="19"/>
      <c r="J442" s="19"/>
      <c r="K442" s="19"/>
      <c r="L442" s="19"/>
      <c r="M442" s="19">
        <v>6013</v>
      </c>
      <c r="N442" s="68"/>
      <c r="O442" s="68"/>
      <c r="P442" s="68"/>
      <c r="Q442" s="68"/>
      <c r="R442" s="68">
        <v>178717</v>
      </c>
      <c r="S442" s="68">
        <v>61698</v>
      </c>
      <c r="T442" s="68">
        <v>240415</v>
      </c>
    </row>
    <row r="443" spans="1:20" s="43" customFormat="1" ht="12" customHeight="1">
      <c r="A443">
        <v>439</v>
      </c>
      <c r="B443" s="69">
        <v>5</v>
      </c>
      <c r="C443" s="19">
        <v>437</v>
      </c>
      <c r="D443" s="19">
        <v>1863463</v>
      </c>
      <c r="E443" s="19"/>
      <c r="F443" s="19"/>
      <c r="G443" s="19"/>
      <c r="H443" s="19"/>
      <c r="I443" s="19"/>
      <c r="J443" s="19"/>
      <c r="K443" s="19"/>
      <c r="L443" s="19"/>
      <c r="M443" s="19">
        <v>6360</v>
      </c>
      <c r="N443" s="68"/>
      <c r="O443" s="68"/>
      <c r="P443" s="68"/>
      <c r="Q443" s="68"/>
      <c r="R443" s="68">
        <v>186710</v>
      </c>
      <c r="S443" s="68"/>
      <c r="T443" s="68">
        <v>186710</v>
      </c>
    </row>
    <row r="444" spans="1:20" s="43" customFormat="1" ht="12" customHeight="1">
      <c r="A444">
        <v>440</v>
      </c>
      <c r="B444" s="93">
        <v>5</v>
      </c>
      <c r="C444" s="19"/>
      <c r="D444" s="19">
        <v>726254</v>
      </c>
      <c r="E444" s="19"/>
      <c r="F444" s="19"/>
      <c r="G444" s="19"/>
      <c r="H444" s="19"/>
      <c r="I444" s="19"/>
      <c r="J444" s="19"/>
      <c r="K444" s="19"/>
      <c r="L444" s="19"/>
      <c r="M444" s="19">
        <v>2479</v>
      </c>
      <c r="N444" s="68"/>
      <c r="O444" s="68"/>
      <c r="P444" s="68"/>
      <c r="Q444" s="68"/>
      <c r="R444" s="68">
        <v>80216</v>
      </c>
      <c r="S444" s="68">
        <v>18712</v>
      </c>
      <c r="T444" s="68">
        <v>98928</v>
      </c>
    </row>
    <row r="445" spans="1:20" s="43" customFormat="1">
      <c r="A445">
        <v>441</v>
      </c>
      <c r="B445" s="93">
        <v>5</v>
      </c>
      <c r="C445" s="19">
        <v>10325</v>
      </c>
      <c r="D445" s="19">
        <v>7638739</v>
      </c>
      <c r="E445" s="19"/>
      <c r="F445" s="19">
        <v>-1109</v>
      </c>
      <c r="G445" s="19"/>
      <c r="H445" s="19"/>
      <c r="I445" s="19"/>
      <c r="J445" s="19"/>
      <c r="K445" s="19"/>
      <c r="L445" s="19"/>
      <c r="M445" s="19">
        <v>24962.016206999997</v>
      </c>
      <c r="N445" s="68"/>
      <c r="O445" s="68"/>
      <c r="P445" s="68"/>
      <c r="Q445" s="68"/>
      <c r="R445" s="68">
        <v>421851</v>
      </c>
      <c r="S445" s="68">
        <v>21600</v>
      </c>
      <c r="T445" s="68">
        <v>443451</v>
      </c>
    </row>
    <row r="446" spans="1:20" s="43" customFormat="1">
      <c r="A446">
        <v>442</v>
      </c>
      <c r="B446" s="93">
        <v>5</v>
      </c>
      <c r="C446" s="19">
        <v>1160</v>
      </c>
      <c r="D446" s="19">
        <v>8337471</v>
      </c>
      <c r="E446" s="19"/>
      <c r="F446" s="19"/>
      <c r="G446" s="19"/>
      <c r="H446" s="19"/>
      <c r="I446" s="19"/>
      <c r="J446" s="19"/>
      <c r="K446" s="19"/>
      <c r="L446" s="19"/>
      <c r="M446" s="19">
        <v>28456</v>
      </c>
      <c r="N446" s="68">
        <v>207351</v>
      </c>
      <c r="O446" s="68"/>
      <c r="P446" s="68"/>
      <c r="Q446" s="68">
        <v>197290</v>
      </c>
      <c r="R446" s="68">
        <v>207351</v>
      </c>
      <c r="S446" s="68">
        <v>36772</v>
      </c>
      <c r="T446" s="68">
        <v>404641</v>
      </c>
    </row>
    <row r="447" spans="1:20" s="43" customFormat="1" ht="12" customHeight="1">
      <c r="A447">
        <v>443</v>
      </c>
      <c r="B447" s="93">
        <v>5</v>
      </c>
      <c r="C447" s="19"/>
      <c r="D447" s="19">
        <v>1006872</v>
      </c>
      <c r="E447" s="19"/>
      <c r="F447" s="19">
        <v>-698</v>
      </c>
      <c r="G447" s="19"/>
      <c r="H447" s="19"/>
      <c r="I447" s="19"/>
      <c r="J447" s="19"/>
      <c r="K447" s="19"/>
      <c r="L447" s="19"/>
      <c r="M447" s="19">
        <v>2739</v>
      </c>
      <c r="N447" s="68"/>
      <c r="O447" s="68"/>
      <c r="P447" s="68"/>
      <c r="Q447" s="68"/>
      <c r="R447" s="68">
        <v>39467</v>
      </c>
      <c r="S447" s="68"/>
      <c r="T447" s="68">
        <v>39467</v>
      </c>
    </row>
    <row r="448" spans="1:20" s="43" customFormat="1" ht="12" customHeight="1">
      <c r="A448">
        <v>444</v>
      </c>
      <c r="B448" s="93">
        <v>5</v>
      </c>
      <c r="C448" s="19">
        <v>1633</v>
      </c>
      <c r="D448" s="19">
        <v>5742185</v>
      </c>
      <c r="E448" s="19"/>
      <c r="F448" s="19"/>
      <c r="G448" s="19"/>
      <c r="H448" s="19"/>
      <c r="I448" s="19"/>
      <c r="J448" s="19"/>
      <c r="K448" s="19"/>
      <c r="L448" s="19"/>
      <c r="M448" s="19">
        <v>19598</v>
      </c>
      <c r="N448" s="68"/>
      <c r="O448" s="68"/>
      <c r="P448" s="68"/>
      <c r="Q448" s="68"/>
      <c r="R448" s="68">
        <v>829278</v>
      </c>
      <c r="S448" s="68">
        <v>48623</v>
      </c>
      <c r="T448" s="68">
        <v>877901</v>
      </c>
    </row>
    <row r="449" spans="1:20" s="43" customFormat="1" ht="12" customHeight="1">
      <c r="A449">
        <v>445</v>
      </c>
      <c r="B449" s="93">
        <v>5</v>
      </c>
      <c r="C449" s="19"/>
      <c r="D449" s="19">
        <v>266440</v>
      </c>
      <c r="E449" s="19"/>
      <c r="F449" s="19"/>
      <c r="G449" s="19"/>
      <c r="H449" s="19"/>
      <c r="I449" s="19"/>
      <c r="J449" s="19"/>
      <c r="K449" s="19"/>
      <c r="L449" s="19"/>
      <c r="M449" s="19">
        <v>909</v>
      </c>
      <c r="N449" s="68">
        <v>27667</v>
      </c>
      <c r="O449" s="68"/>
      <c r="P449" s="68"/>
      <c r="Q449" s="68"/>
      <c r="R449" s="68">
        <v>27667</v>
      </c>
      <c r="S449" s="68"/>
      <c r="T449" s="68">
        <v>27667</v>
      </c>
    </row>
    <row r="450" spans="1:20" s="43" customFormat="1" ht="12" customHeight="1">
      <c r="A450">
        <v>446</v>
      </c>
      <c r="B450" s="93">
        <v>5</v>
      </c>
      <c r="C450" s="19">
        <v>399</v>
      </c>
      <c r="D450" s="19">
        <v>121035</v>
      </c>
      <c r="E450" s="19"/>
      <c r="F450" s="19"/>
      <c r="G450" s="19"/>
      <c r="H450" s="19"/>
      <c r="I450" s="19"/>
      <c r="J450" s="19"/>
      <c r="K450" s="19"/>
      <c r="L450" s="19"/>
      <c r="M450" s="19">
        <v>413</v>
      </c>
      <c r="N450" s="68">
        <v>6729</v>
      </c>
      <c r="O450" s="68"/>
      <c r="P450" s="68"/>
      <c r="Q450" s="68">
        <v>3335</v>
      </c>
      <c r="R450" s="68">
        <v>10064</v>
      </c>
      <c r="S450" s="68">
        <v>5965</v>
      </c>
      <c r="T450" s="68">
        <v>16029</v>
      </c>
    </row>
    <row r="451" spans="1:20" s="43" customFormat="1">
      <c r="A451">
        <v>447</v>
      </c>
      <c r="B451" s="93">
        <v>5</v>
      </c>
      <c r="C451" s="19"/>
      <c r="D451" s="19">
        <v>1737534</v>
      </c>
      <c r="E451" s="19"/>
      <c r="F451" s="19"/>
      <c r="G451" s="19"/>
      <c r="H451" s="19"/>
      <c r="I451" s="19"/>
      <c r="J451" s="19"/>
      <c r="K451" s="19"/>
      <c r="L451" s="19"/>
      <c r="M451" s="19">
        <v>5928</v>
      </c>
      <c r="N451" s="68">
        <v>90213</v>
      </c>
      <c r="O451" s="68"/>
      <c r="P451" s="68"/>
      <c r="Q451" s="68"/>
      <c r="R451" s="68">
        <v>90213</v>
      </c>
      <c r="S451" s="68">
        <v>28039</v>
      </c>
      <c r="T451" s="68">
        <v>118251</v>
      </c>
    </row>
    <row r="452" spans="1:20" s="43" customFormat="1">
      <c r="A452">
        <v>448</v>
      </c>
      <c r="B452" s="93">
        <v>5</v>
      </c>
      <c r="C452" s="19"/>
      <c r="D452" s="19">
        <v>798084</v>
      </c>
      <c r="E452" s="19"/>
      <c r="F452" s="19">
        <v>-6541</v>
      </c>
      <c r="G452" s="19"/>
      <c r="H452" s="19"/>
      <c r="I452" s="19"/>
      <c r="J452" s="19"/>
      <c r="K452" s="19"/>
      <c r="L452" s="19">
        <v>84235</v>
      </c>
      <c r="M452" s="19">
        <v>80418</v>
      </c>
      <c r="N452" s="68"/>
      <c r="O452" s="68"/>
      <c r="P452" s="68"/>
      <c r="Q452" s="68"/>
      <c r="R452" s="68">
        <v>920752</v>
      </c>
      <c r="S452" s="68"/>
      <c r="T452" s="68">
        <v>920752</v>
      </c>
    </row>
    <row r="453" spans="1:20" s="43" customFormat="1">
      <c r="A453">
        <v>449</v>
      </c>
      <c r="B453" s="93">
        <v>5</v>
      </c>
      <c r="C453" s="19"/>
      <c r="D453" s="19">
        <v>428475</v>
      </c>
      <c r="E453" s="19"/>
      <c r="F453" s="19">
        <v>0</v>
      </c>
      <c r="G453" s="19"/>
      <c r="H453" s="19"/>
      <c r="I453" s="19"/>
      <c r="J453" s="19"/>
      <c r="K453" s="19"/>
      <c r="L453" s="19"/>
      <c r="M453" s="19">
        <v>1462</v>
      </c>
      <c r="N453" s="68"/>
      <c r="O453" s="68"/>
      <c r="P453" s="68"/>
      <c r="Q453" s="68"/>
      <c r="R453" s="68">
        <v>37900</v>
      </c>
      <c r="S453" s="68"/>
      <c r="T453" s="68">
        <v>37900</v>
      </c>
    </row>
    <row r="454" spans="1:20" s="43" customFormat="1" ht="12" customHeight="1">
      <c r="A454">
        <v>450</v>
      </c>
      <c r="B454" s="93">
        <v>5</v>
      </c>
      <c r="C454" s="19"/>
      <c r="D454" s="19">
        <v>939227</v>
      </c>
      <c r="E454" s="19"/>
      <c r="F454" s="19">
        <v>0</v>
      </c>
      <c r="G454" s="19"/>
      <c r="H454" s="19"/>
      <c r="I454" s="19"/>
      <c r="J454" s="19"/>
      <c r="K454" s="19"/>
      <c r="L454" s="19"/>
      <c r="M454" s="19">
        <v>3206</v>
      </c>
      <c r="N454" s="68"/>
      <c r="O454" s="68"/>
      <c r="P454" s="68"/>
      <c r="Q454" s="68"/>
      <c r="R454" s="68">
        <v>82053</v>
      </c>
      <c r="S454" s="68"/>
      <c r="T454" s="68">
        <v>82053</v>
      </c>
    </row>
    <row r="455" spans="1:20" s="43" customFormat="1" ht="15" customHeight="1">
      <c r="A455">
        <v>451</v>
      </c>
      <c r="B455" s="93">
        <v>5</v>
      </c>
      <c r="C455" s="19">
        <v>2459</v>
      </c>
      <c r="D455" s="19">
        <v>716509</v>
      </c>
      <c r="E455" s="19"/>
      <c r="F455" s="19">
        <v>-165</v>
      </c>
      <c r="G455" s="19"/>
      <c r="H455" s="19"/>
      <c r="I455" s="19"/>
      <c r="J455" s="19"/>
      <c r="K455" s="19"/>
      <c r="L455" s="19"/>
      <c r="M455" s="19">
        <v>2281</v>
      </c>
      <c r="N455" s="68"/>
      <c r="O455" s="68"/>
      <c r="P455" s="68"/>
      <c r="Q455" s="68"/>
      <c r="R455" s="68">
        <v>81676</v>
      </c>
      <c r="S455" s="68">
        <v>5630</v>
      </c>
      <c r="T455" s="68">
        <v>87306</v>
      </c>
    </row>
    <row r="456" spans="1:20" s="43" customFormat="1" ht="15" customHeight="1">
      <c r="A456">
        <v>452</v>
      </c>
      <c r="B456" s="93">
        <v>5</v>
      </c>
      <c r="C456" s="19">
        <v>1781</v>
      </c>
      <c r="D456" s="19">
        <v>864063</v>
      </c>
      <c r="E456" s="19"/>
      <c r="F456" s="19">
        <v>0</v>
      </c>
      <c r="G456" s="19"/>
      <c r="H456" s="19"/>
      <c r="I456" s="19"/>
      <c r="J456" s="19"/>
      <c r="K456" s="19"/>
      <c r="L456" s="19"/>
      <c r="M456" s="19">
        <v>2949</v>
      </c>
      <c r="N456" s="68"/>
      <c r="O456" s="68"/>
      <c r="P456" s="68"/>
      <c r="Q456" s="68"/>
      <c r="R456" s="68">
        <v>80476</v>
      </c>
      <c r="S456" s="68">
        <v>356</v>
      </c>
      <c r="T456" s="68">
        <v>80833</v>
      </c>
    </row>
    <row r="457" spans="1:20" s="43" customFormat="1" ht="15" customHeight="1">
      <c r="A457">
        <v>453</v>
      </c>
      <c r="B457" s="93">
        <v>5</v>
      </c>
      <c r="C457" s="19">
        <v>0</v>
      </c>
      <c r="D457" s="19">
        <v>411044</v>
      </c>
      <c r="E457" s="19"/>
      <c r="F457" s="19">
        <v>0</v>
      </c>
      <c r="G457" s="19"/>
      <c r="H457" s="19"/>
      <c r="I457" s="19"/>
      <c r="J457" s="19"/>
      <c r="K457" s="19"/>
      <c r="L457" s="19"/>
      <c r="M457" s="19">
        <v>1403</v>
      </c>
      <c r="N457" s="68"/>
      <c r="O457" s="68"/>
      <c r="P457" s="68"/>
      <c r="Q457" s="68"/>
      <c r="R457" s="68">
        <v>45519</v>
      </c>
      <c r="S457" s="68">
        <v>-515</v>
      </c>
      <c r="T457" s="68">
        <v>45044</v>
      </c>
    </row>
    <row r="458" spans="1:20" s="43" customFormat="1" ht="12" customHeight="1">
      <c r="A458">
        <v>454</v>
      </c>
      <c r="B458" s="93">
        <v>5</v>
      </c>
      <c r="C458" s="19">
        <v>3237</v>
      </c>
      <c r="D458" s="19">
        <v>1344135</v>
      </c>
      <c r="E458" s="19"/>
      <c r="F458" s="19">
        <v>0</v>
      </c>
      <c r="G458" s="19"/>
      <c r="H458" s="19"/>
      <c r="I458" s="19"/>
      <c r="J458" s="19"/>
      <c r="K458" s="19"/>
      <c r="L458" s="19"/>
      <c r="M458" s="19">
        <v>4588</v>
      </c>
      <c r="N458" s="68"/>
      <c r="O458" s="68"/>
      <c r="P458" s="68"/>
      <c r="Q458" s="68"/>
      <c r="R458" s="68">
        <v>128988</v>
      </c>
      <c r="S458" s="68">
        <v>2682</v>
      </c>
      <c r="T458" s="68">
        <v>131670</v>
      </c>
    </row>
    <row r="459" spans="1:20" s="43" customFormat="1" ht="12" customHeight="1">
      <c r="A459">
        <v>455</v>
      </c>
      <c r="B459" s="93">
        <v>5</v>
      </c>
      <c r="C459" s="19"/>
      <c r="D459" s="19">
        <v>285715</v>
      </c>
      <c r="E459" s="19"/>
      <c r="F459" s="19"/>
      <c r="G459" s="19"/>
      <c r="H459" s="19"/>
      <c r="I459" s="19"/>
      <c r="J459" s="19"/>
      <c r="K459" s="19"/>
      <c r="L459" s="19"/>
      <c r="M459" s="19">
        <v>975.14529499999992</v>
      </c>
      <c r="N459" s="68"/>
      <c r="O459" s="68"/>
      <c r="P459" s="68"/>
      <c r="Q459" s="68"/>
      <c r="R459" s="68"/>
      <c r="S459" s="68"/>
      <c r="T459" s="68">
        <v>12730</v>
      </c>
    </row>
    <row r="460" spans="1:20" s="43" customFormat="1" ht="12" customHeight="1">
      <c r="A460">
        <v>456</v>
      </c>
      <c r="B460" s="93">
        <v>5</v>
      </c>
      <c r="C460" s="19">
        <v>5383</v>
      </c>
      <c r="D460" s="19">
        <v>1439161</v>
      </c>
      <c r="E460" s="19">
        <v>-733</v>
      </c>
      <c r="F460" s="19"/>
      <c r="G460" s="19"/>
      <c r="H460" s="19"/>
      <c r="I460" s="19"/>
      <c r="J460" s="19"/>
      <c r="K460" s="19"/>
      <c r="L460" s="19"/>
      <c r="M460" s="19">
        <v>4178.8564929999993</v>
      </c>
      <c r="N460" s="68">
        <v>146786</v>
      </c>
      <c r="O460" s="68"/>
      <c r="P460" s="68"/>
      <c r="Q460" s="68">
        <v>20067</v>
      </c>
      <c r="R460" s="68">
        <v>136444</v>
      </c>
      <c r="S460" s="68">
        <v>12999</v>
      </c>
      <c r="T460" s="68">
        <v>149443</v>
      </c>
    </row>
    <row r="461" spans="1:20" s="43" customFormat="1" ht="12" customHeight="1">
      <c r="A461">
        <v>457</v>
      </c>
      <c r="B461" s="93">
        <v>5</v>
      </c>
      <c r="C461" s="19"/>
      <c r="D461" s="19">
        <v>796317.7</v>
      </c>
      <c r="E461" s="19"/>
      <c r="F461" s="19"/>
      <c r="G461" s="19"/>
      <c r="H461" s="19"/>
      <c r="I461" s="19"/>
      <c r="J461" s="19"/>
      <c r="K461" s="19"/>
      <c r="L461" s="19"/>
      <c r="M461" s="19">
        <v>2717.04</v>
      </c>
      <c r="N461" s="68"/>
      <c r="O461" s="68"/>
      <c r="P461" s="68"/>
      <c r="Q461" s="68"/>
      <c r="R461" s="68">
        <v>67761</v>
      </c>
      <c r="S461" s="68">
        <v>7153</v>
      </c>
      <c r="T461" s="68">
        <v>74913</v>
      </c>
    </row>
    <row r="462" spans="1:20" s="43" customFormat="1" ht="12" customHeight="1">
      <c r="A462">
        <v>458</v>
      </c>
      <c r="B462" s="93">
        <v>5</v>
      </c>
      <c r="C462" s="19">
        <v>54</v>
      </c>
      <c r="D462" s="19">
        <v>444322</v>
      </c>
      <c r="E462" s="19"/>
      <c r="F462" s="19"/>
      <c r="G462" s="19"/>
      <c r="H462" s="19"/>
      <c r="I462" s="19"/>
      <c r="J462" s="19"/>
      <c r="K462" s="19"/>
      <c r="L462" s="19"/>
      <c r="M462" s="19">
        <v>1516</v>
      </c>
      <c r="N462" s="68"/>
      <c r="O462" s="68"/>
      <c r="P462" s="68"/>
      <c r="Q462" s="68"/>
      <c r="R462" s="68">
        <v>34895</v>
      </c>
      <c r="S462" s="68"/>
      <c r="T462" s="68">
        <v>34895</v>
      </c>
    </row>
    <row r="463" spans="1:20" s="43" customFormat="1">
      <c r="A463">
        <v>459</v>
      </c>
      <c r="B463" s="93">
        <v>5</v>
      </c>
      <c r="C463" s="19"/>
      <c r="D463" s="19">
        <v>464124</v>
      </c>
      <c r="E463" s="19"/>
      <c r="F463" s="19"/>
      <c r="G463" s="19"/>
      <c r="H463" s="19"/>
      <c r="I463" s="19"/>
      <c r="J463" s="19"/>
      <c r="K463" s="19"/>
      <c r="L463" s="19"/>
      <c r="M463" s="19">
        <v>1584</v>
      </c>
      <c r="N463" s="68"/>
      <c r="O463" s="68"/>
      <c r="P463" s="68"/>
      <c r="Q463" s="68"/>
      <c r="R463" s="68">
        <v>36450</v>
      </c>
      <c r="S463" s="68"/>
      <c r="T463" s="68">
        <v>36450</v>
      </c>
    </row>
    <row r="464" spans="1:20" s="43" customFormat="1" ht="12" customHeight="1">
      <c r="A464">
        <v>460</v>
      </c>
      <c r="B464" s="93">
        <v>5</v>
      </c>
      <c r="C464" s="19">
        <v>149</v>
      </c>
      <c r="D464" s="19">
        <v>64604</v>
      </c>
      <c r="E464" s="19"/>
      <c r="F464" s="19">
        <v>-22</v>
      </c>
      <c r="G464" s="19"/>
      <c r="H464" s="19"/>
      <c r="I464" s="19"/>
      <c r="J464" s="19"/>
      <c r="K464" s="19"/>
      <c r="L464" s="19"/>
      <c r="M464" s="19">
        <v>199</v>
      </c>
      <c r="N464" s="68">
        <v>6597</v>
      </c>
      <c r="O464" s="68">
        <v>-406</v>
      </c>
      <c r="P464" s="68"/>
      <c r="Q464" s="68">
        <v>1443</v>
      </c>
      <c r="R464" s="68">
        <v>7634</v>
      </c>
      <c r="S464" s="68">
        <v>186</v>
      </c>
      <c r="T464" s="68">
        <v>7821</v>
      </c>
    </row>
    <row r="465" spans="1:20" s="43" customFormat="1">
      <c r="A465">
        <v>461</v>
      </c>
      <c r="B465" s="93">
        <v>5</v>
      </c>
      <c r="C465" s="19"/>
      <c r="D465" s="19">
        <v>266440</v>
      </c>
      <c r="E465" s="19"/>
      <c r="F465" s="19"/>
      <c r="G465" s="19"/>
      <c r="H465" s="19"/>
      <c r="I465" s="19"/>
      <c r="J465" s="19"/>
      <c r="K465" s="19"/>
      <c r="L465" s="19"/>
      <c r="M465" s="19">
        <v>909</v>
      </c>
      <c r="N465" s="68">
        <v>27667</v>
      </c>
      <c r="O465" s="68"/>
      <c r="P465" s="68"/>
      <c r="Q465" s="68"/>
      <c r="R465" s="68">
        <v>27667</v>
      </c>
      <c r="S465" s="68"/>
      <c r="T465" s="68">
        <v>27667</v>
      </c>
    </row>
    <row r="466" spans="1:20" s="43" customFormat="1">
      <c r="A466">
        <v>462</v>
      </c>
      <c r="B466" s="93">
        <v>5</v>
      </c>
      <c r="C466" s="19">
        <v>399</v>
      </c>
      <c r="D466" s="19">
        <v>121035</v>
      </c>
      <c r="E466" s="19"/>
      <c r="F466" s="19"/>
      <c r="G466" s="19"/>
      <c r="H466" s="19"/>
      <c r="I466" s="19"/>
      <c r="J466" s="19"/>
      <c r="K466" s="19"/>
      <c r="L466" s="19"/>
      <c r="M466" s="19">
        <v>413</v>
      </c>
      <c r="N466" s="68">
        <v>6729</v>
      </c>
      <c r="O466" s="68"/>
      <c r="P466" s="68"/>
      <c r="Q466" s="68"/>
      <c r="R466" s="68">
        <v>10064</v>
      </c>
      <c r="S466" s="68">
        <v>5965</v>
      </c>
      <c r="T466" s="68">
        <v>16029</v>
      </c>
    </row>
    <row r="467" spans="1:20" s="43" customFormat="1" ht="12" customHeight="1">
      <c r="A467">
        <v>463</v>
      </c>
      <c r="B467" s="93">
        <v>5</v>
      </c>
      <c r="C467" s="19"/>
      <c r="D467" s="19">
        <v>1737534</v>
      </c>
      <c r="E467" s="19"/>
      <c r="F467" s="19"/>
      <c r="G467" s="19"/>
      <c r="H467" s="19"/>
      <c r="I467" s="19"/>
      <c r="J467" s="19"/>
      <c r="K467" s="19"/>
      <c r="L467" s="19"/>
      <c r="M467" s="19">
        <v>5928</v>
      </c>
      <c r="N467" s="68">
        <v>90213</v>
      </c>
      <c r="O467" s="68"/>
      <c r="P467" s="68"/>
      <c r="Q467" s="68"/>
      <c r="R467" s="68">
        <v>90213</v>
      </c>
      <c r="S467" s="68">
        <v>28039</v>
      </c>
      <c r="T467" s="68">
        <v>118251</v>
      </c>
    </row>
    <row r="468" spans="1:20" s="43" customFormat="1">
      <c r="A468">
        <v>464</v>
      </c>
      <c r="B468" s="93">
        <v>5</v>
      </c>
      <c r="C468" s="19">
        <v>133</v>
      </c>
      <c r="D468" s="19">
        <v>681216</v>
      </c>
      <c r="E468" s="19"/>
      <c r="F468" s="19">
        <v>-808</v>
      </c>
      <c r="G468" s="19"/>
      <c r="H468" s="19"/>
      <c r="I468" s="19"/>
      <c r="J468" s="19"/>
      <c r="K468" s="19"/>
      <c r="L468" s="19"/>
      <c r="M468" s="19">
        <v>1516.9902079999997</v>
      </c>
      <c r="N468" s="68"/>
      <c r="O468" s="68"/>
      <c r="P468" s="68"/>
      <c r="Q468" s="68"/>
      <c r="R468" s="68">
        <v>48758</v>
      </c>
      <c r="S468" s="68"/>
      <c r="T468" s="68">
        <v>48758</v>
      </c>
    </row>
    <row r="469" spans="1:20" s="43" customFormat="1" ht="12" customHeight="1">
      <c r="A469">
        <v>465</v>
      </c>
      <c r="B469" s="93">
        <v>5</v>
      </c>
      <c r="C469" s="19">
        <v>8.1</v>
      </c>
      <c r="D469" s="19">
        <v>807479</v>
      </c>
      <c r="E469" s="19"/>
      <c r="F469" s="19">
        <v>-255</v>
      </c>
      <c r="G469" s="19"/>
      <c r="H469" s="19"/>
      <c r="I469" s="19"/>
      <c r="J469" s="19"/>
      <c r="K469" s="19"/>
      <c r="L469" s="19"/>
      <c r="M469" s="19">
        <v>2500.925827</v>
      </c>
      <c r="N469" s="68"/>
      <c r="O469" s="68"/>
      <c r="P469" s="68"/>
      <c r="Q469" s="68"/>
      <c r="R469" s="68">
        <v>56898</v>
      </c>
      <c r="S469" s="68"/>
      <c r="T469" s="68">
        <v>56898</v>
      </c>
    </row>
    <row r="470" spans="1:20" s="43" customFormat="1" ht="12" customHeight="1">
      <c r="A470">
        <v>466</v>
      </c>
      <c r="B470" s="93">
        <v>5</v>
      </c>
      <c r="C470" s="19"/>
      <c r="D470" s="19">
        <v>272520</v>
      </c>
      <c r="E470" s="19"/>
      <c r="F470" s="19">
        <v>-326</v>
      </c>
      <c r="G470" s="19"/>
      <c r="H470" s="19"/>
      <c r="I470" s="19"/>
      <c r="J470" s="19"/>
      <c r="K470" s="19"/>
      <c r="L470" s="19"/>
      <c r="M470" s="19">
        <v>604.11075999999991</v>
      </c>
      <c r="N470" s="68"/>
      <c r="O470" s="68"/>
      <c r="P470" s="68"/>
      <c r="Q470" s="68"/>
      <c r="R470" s="68">
        <v>16489</v>
      </c>
      <c r="S470" s="68"/>
      <c r="T470" s="68">
        <v>16489</v>
      </c>
    </row>
    <row r="471" spans="1:20" s="43" customFormat="1" ht="12" customHeight="1">
      <c r="A471">
        <v>467</v>
      </c>
      <c r="B471" s="93">
        <v>6</v>
      </c>
      <c r="C471" s="19">
        <v>0</v>
      </c>
      <c r="D471" s="19">
        <v>291000</v>
      </c>
      <c r="E471" s="19"/>
      <c r="F471" s="19">
        <v>-23534</v>
      </c>
      <c r="G471" s="19"/>
      <c r="H471" s="19"/>
      <c r="I471" s="19">
        <v>0</v>
      </c>
      <c r="J471" s="19"/>
      <c r="K471" s="19"/>
      <c r="L471" s="19">
        <v>13827</v>
      </c>
      <c r="M471" s="19">
        <v>161858</v>
      </c>
      <c r="N471" s="68"/>
      <c r="O471" s="68"/>
      <c r="P471" s="68"/>
      <c r="Q471" s="68"/>
      <c r="R471" s="68">
        <v>4627</v>
      </c>
      <c r="S471" s="68"/>
      <c r="T471" s="68">
        <v>4627</v>
      </c>
    </row>
    <row r="472" spans="1:20" s="43" customFormat="1">
      <c r="A472">
        <v>468</v>
      </c>
      <c r="B472" s="93">
        <v>6</v>
      </c>
      <c r="C472" s="19">
        <v>395</v>
      </c>
      <c r="D472" s="19">
        <v>1200682</v>
      </c>
      <c r="E472" s="19"/>
      <c r="F472" s="19">
        <v>0</v>
      </c>
      <c r="G472" s="19"/>
      <c r="H472" s="19"/>
      <c r="I472" s="19">
        <v>0</v>
      </c>
      <c r="J472" s="19"/>
      <c r="K472" s="19"/>
      <c r="L472" s="19">
        <v>0</v>
      </c>
      <c r="M472" s="19">
        <v>4099</v>
      </c>
      <c r="N472" s="68"/>
      <c r="O472" s="68"/>
      <c r="P472" s="68"/>
      <c r="Q472" s="68"/>
      <c r="R472" s="68">
        <v>141072</v>
      </c>
      <c r="S472" s="68"/>
      <c r="T472" s="68">
        <v>141072</v>
      </c>
    </row>
    <row r="473" spans="1:20" s="43" customFormat="1" ht="12" customHeight="1">
      <c r="A473">
        <v>469</v>
      </c>
      <c r="B473" s="93">
        <v>6</v>
      </c>
      <c r="C473" s="19">
        <v>597</v>
      </c>
      <c r="D473" s="19">
        <v>50034</v>
      </c>
      <c r="E473" s="19"/>
      <c r="F473" s="19">
        <v>1193</v>
      </c>
      <c r="G473" s="19"/>
      <c r="H473" s="19"/>
      <c r="I473" s="19"/>
      <c r="J473" s="19"/>
      <c r="K473" s="19"/>
      <c r="L473" s="19"/>
      <c r="M473" s="19">
        <v>1363.766042</v>
      </c>
      <c r="N473" s="68"/>
      <c r="O473" s="68"/>
      <c r="P473" s="68"/>
      <c r="Q473" s="68"/>
      <c r="R473" s="68">
        <v>11595</v>
      </c>
      <c r="S473" s="68"/>
      <c r="T473" s="68">
        <v>11595</v>
      </c>
    </row>
    <row r="474" spans="1:20" s="43" customFormat="1">
      <c r="A474">
        <v>470</v>
      </c>
      <c r="B474" s="93">
        <v>6</v>
      </c>
      <c r="C474" s="19">
        <v>12</v>
      </c>
      <c r="D474" s="19">
        <v>-122</v>
      </c>
      <c r="E474" s="19"/>
      <c r="F474" s="19">
        <v>144</v>
      </c>
      <c r="G474" s="19"/>
      <c r="H474" s="19"/>
      <c r="I474" s="19"/>
      <c r="J474" s="19"/>
      <c r="K474" s="19"/>
      <c r="L474" s="19"/>
      <c r="M474" s="19">
        <v>143</v>
      </c>
      <c r="N474" s="68"/>
      <c r="O474" s="68"/>
      <c r="P474" s="68"/>
      <c r="Q474" s="68"/>
      <c r="R474" s="68">
        <v>902</v>
      </c>
      <c r="S474" s="68"/>
      <c r="T474" s="68">
        <v>902</v>
      </c>
    </row>
    <row r="475" spans="1:20" s="43" customFormat="1">
      <c r="A475">
        <v>471</v>
      </c>
      <c r="B475" s="93">
        <v>6</v>
      </c>
      <c r="C475" s="19"/>
      <c r="D475" s="19">
        <v>380471</v>
      </c>
      <c r="E475" s="19"/>
      <c r="F475" s="19">
        <v>4102</v>
      </c>
      <c r="G475" s="19"/>
      <c r="H475" s="19"/>
      <c r="I475" s="19"/>
      <c r="J475" s="19"/>
      <c r="K475" s="19"/>
      <c r="L475" s="19"/>
      <c r="M475" s="19"/>
      <c r="N475" s="68"/>
      <c r="O475" s="68"/>
      <c r="P475" s="68"/>
      <c r="Q475" s="68"/>
      <c r="R475" s="68">
        <v>44425</v>
      </c>
      <c r="S475" s="68"/>
      <c r="T475" s="68">
        <v>44425</v>
      </c>
    </row>
    <row r="476" spans="1:20" s="43" customFormat="1" ht="12" customHeight="1">
      <c r="A476">
        <v>472</v>
      </c>
      <c r="B476" s="93">
        <v>6</v>
      </c>
      <c r="C476" s="19"/>
      <c r="D476" s="19">
        <v>0</v>
      </c>
      <c r="E476" s="19"/>
      <c r="F476" s="19">
        <v>273.10000000000002</v>
      </c>
      <c r="G476" s="19"/>
      <c r="H476" s="19"/>
      <c r="I476" s="19"/>
      <c r="J476" s="19"/>
      <c r="K476" s="19"/>
      <c r="L476" s="19"/>
      <c r="M476" s="19">
        <v>273.10000000000002</v>
      </c>
      <c r="N476" s="68"/>
      <c r="O476" s="68"/>
      <c r="P476" s="68"/>
      <c r="Q476" s="68"/>
      <c r="R476" s="68">
        <v>3780</v>
      </c>
      <c r="S476" s="68"/>
      <c r="T476" s="68">
        <v>3780</v>
      </c>
    </row>
    <row r="477" spans="1:20" s="43" customFormat="1" ht="12" customHeight="1">
      <c r="A477">
        <v>473</v>
      </c>
      <c r="B477" s="93">
        <v>6</v>
      </c>
      <c r="C477" s="19"/>
      <c r="D477" s="19">
        <v>1583824</v>
      </c>
      <c r="E477" s="19"/>
      <c r="F477" s="19"/>
      <c r="G477" s="19"/>
      <c r="H477" s="19"/>
      <c r="I477" s="19"/>
      <c r="J477" s="19"/>
      <c r="K477" s="19"/>
      <c r="L477" s="19"/>
      <c r="M477" s="19">
        <v>5404</v>
      </c>
      <c r="N477" s="68"/>
      <c r="O477" s="68"/>
      <c r="P477" s="68"/>
      <c r="Q477" s="68"/>
      <c r="R477" s="68">
        <v>63180</v>
      </c>
      <c r="S477" s="68"/>
      <c r="T477" s="68">
        <v>63180</v>
      </c>
    </row>
    <row r="478" spans="1:20" s="43" customFormat="1">
      <c r="A478">
        <v>474</v>
      </c>
      <c r="B478" s="93">
        <v>6</v>
      </c>
      <c r="C478" s="19"/>
      <c r="D478" s="19"/>
      <c r="E478" s="19"/>
      <c r="F478" s="19">
        <v>1296</v>
      </c>
      <c r="G478" s="19"/>
      <c r="H478" s="19"/>
      <c r="I478" s="19"/>
      <c r="J478" s="19"/>
      <c r="K478" s="19"/>
      <c r="L478" s="19"/>
      <c r="M478" s="19">
        <v>1296</v>
      </c>
      <c r="N478" s="68"/>
      <c r="O478" s="68"/>
      <c r="P478" s="68"/>
      <c r="Q478" s="68"/>
      <c r="R478" s="68">
        <v>10078</v>
      </c>
      <c r="S478" s="68"/>
      <c r="T478" s="68">
        <v>10078</v>
      </c>
    </row>
    <row r="479" spans="1:20" s="43" customFormat="1">
      <c r="A479">
        <v>475</v>
      </c>
      <c r="B479" s="93">
        <v>6</v>
      </c>
      <c r="C479" s="19">
        <v>3</v>
      </c>
      <c r="D479" s="19">
        <v>810</v>
      </c>
      <c r="E479" s="19"/>
      <c r="F479" s="19">
        <v>-8</v>
      </c>
      <c r="G479" s="19"/>
      <c r="H479" s="19"/>
      <c r="I479" s="19"/>
      <c r="J479" s="19"/>
      <c r="K479" s="19"/>
      <c r="L479" s="19"/>
      <c r="M479" s="19">
        <v>-5</v>
      </c>
      <c r="N479" s="68">
        <v>83</v>
      </c>
      <c r="O479" s="68">
        <v>-152</v>
      </c>
      <c r="P479" s="68"/>
      <c r="Q479" s="68">
        <v>25</v>
      </c>
      <c r="R479" s="68">
        <v>-44</v>
      </c>
      <c r="S479" s="68">
        <v>2559</v>
      </c>
      <c r="T479" s="68">
        <v>2515</v>
      </c>
    </row>
    <row r="480" spans="1:20" s="43" customFormat="1" ht="12" customHeight="1">
      <c r="A480">
        <v>476</v>
      </c>
      <c r="B480" s="93">
        <v>7</v>
      </c>
      <c r="C480" s="19"/>
      <c r="D480" s="19">
        <v>321170</v>
      </c>
      <c r="E480" s="19"/>
      <c r="F480" s="19">
        <v>190832</v>
      </c>
      <c r="G480" s="19"/>
      <c r="H480" s="19"/>
      <c r="I480" s="19">
        <v>20634</v>
      </c>
      <c r="J480" s="19"/>
      <c r="K480" s="19"/>
      <c r="L480" s="19"/>
      <c r="M480" s="19">
        <v>191928</v>
      </c>
      <c r="N480" s="68"/>
      <c r="O480" s="68"/>
      <c r="P480" s="68"/>
      <c r="Q480" s="68"/>
      <c r="R480" s="68">
        <v>1003483</v>
      </c>
      <c r="S480" s="68">
        <v>133251</v>
      </c>
      <c r="T480" s="68">
        <v>1136734</v>
      </c>
    </row>
    <row r="481" spans="1:20" s="43" customFormat="1" ht="12" customHeight="1">
      <c r="A481">
        <v>477</v>
      </c>
      <c r="B481" s="93">
        <v>7</v>
      </c>
      <c r="C481" s="19"/>
      <c r="D481" s="19">
        <v>-2830616</v>
      </c>
      <c r="E481" s="19">
        <v>25890</v>
      </c>
      <c r="F481" s="19"/>
      <c r="G481" s="19"/>
      <c r="H481" s="19"/>
      <c r="I481" s="19">
        <v>17658</v>
      </c>
      <c r="J481" s="19"/>
      <c r="K481" s="19"/>
      <c r="L481" s="19"/>
      <c r="M481" s="19">
        <v>16229</v>
      </c>
      <c r="N481" s="68"/>
      <c r="O481" s="68"/>
      <c r="P481" s="68"/>
      <c r="Q481" s="68"/>
      <c r="R481" s="68">
        <v>274745</v>
      </c>
      <c r="S481" s="68">
        <v>12381</v>
      </c>
      <c r="T481" s="68">
        <v>287126</v>
      </c>
    </row>
    <row r="482" spans="1:20" s="43" customFormat="1">
      <c r="A482">
        <v>478</v>
      </c>
      <c r="B482" s="69">
        <v>7</v>
      </c>
      <c r="C482" s="19"/>
      <c r="D482" s="19"/>
      <c r="E482" s="19"/>
      <c r="F482" s="19">
        <v>61377</v>
      </c>
      <c r="G482" s="19"/>
      <c r="H482" s="19"/>
      <c r="I482" s="19">
        <v>16999</v>
      </c>
      <c r="J482" s="19"/>
      <c r="K482" s="19"/>
      <c r="L482" s="19"/>
      <c r="M482" s="19">
        <v>61377</v>
      </c>
      <c r="N482" s="68"/>
      <c r="O482" s="68"/>
      <c r="P482" s="68"/>
      <c r="Q482" s="68"/>
      <c r="R482" s="68">
        <v>634241</v>
      </c>
      <c r="S482" s="68"/>
      <c r="T482" s="68">
        <v>634241</v>
      </c>
    </row>
    <row r="483" spans="1:20" s="43" customFormat="1" ht="12" customHeight="1">
      <c r="A483">
        <v>479</v>
      </c>
      <c r="B483" s="93">
        <v>7</v>
      </c>
      <c r="C483" s="19"/>
      <c r="D483" s="19"/>
      <c r="E483" s="19"/>
      <c r="F483" s="19">
        <v>5129.8</v>
      </c>
      <c r="G483" s="19"/>
      <c r="H483" s="19"/>
      <c r="I483" s="19">
        <v>15527</v>
      </c>
      <c r="J483" s="19"/>
      <c r="K483" s="19"/>
      <c r="L483" s="19"/>
      <c r="M483" s="19">
        <v>5130</v>
      </c>
      <c r="N483" s="68"/>
      <c r="O483" s="68"/>
      <c r="P483" s="68"/>
      <c r="Q483" s="68"/>
      <c r="R483" s="68">
        <v>22703</v>
      </c>
      <c r="S483" s="68">
        <v>52338</v>
      </c>
      <c r="T483" s="68">
        <v>75041</v>
      </c>
    </row>
    <row r="484" spans="1:20" s="43" customFormat="1" ht="12" customHeight="1">
      <c r="A484">
        <v>480</v>
      </c>
      <c r="B484" s="93">
        <v>7</v>
      </c>
      <c r="C484" s="19">
        <v>0</v>
      </c>
      <c r="D484" s="19">
        <v>0</v>
      </c>
      <c r="E484" s="19"/>
      <c r="F484" s="19">
        <v>0</v>
      </c>
      <c r="G484" s="19"/>
      <c r="H484" s="19"/>
      <c r="I484" s="19">
        <v>10512</v>
      </c>
      <c r="J484" s="19"/>
      <c r="K484" s="19"/>
      <c r="L484" s="19">
        <v>0</v>
      </c>
      <c r="M484" s="19">
        <v>0</v>
      </c>
      <c r="N484" s="68"/>
      <c r="O484" s="68"/>
      <c r="P484" s="68"/>
      <c r="Q484" s="68"/>
      <c r="R484" s="68">
        <v>22545</v>
      </c>
      <c r="S484" s="68"/>
      <c r="T484" s="68">
        <v>22545</v>
      </c>
    </row>
    <row r="485" spans="1:20" s="43" customFormat="1">
      <c r="A485">
        <v>481</v>
      </c>
      <c r="B485" s="93">
        <v>7</v>
      </c>
      <c r="C485" s="19"/>
      <c r="D485" s="19"/>
      <c r="E485" s="19">
        <v>60683</v>
      </c>
      <c r="F485" s="19"/>
      <c r="G485" s="19"/>
      <c r="H485" s="19"/>
      <c r="I485" s="19">
        <v>8788</v>
      </c>
      <c r="J485" s="19"/>
      <c r="K485" s="19"/>
      <c r="L485" s="19">
        <v>101621</v>
      </c>
      <c r="M485" s="19">
        <v>101621</v>
      </c>
      <c r="N485" s="68"/>
      <c r="O485" s="68"/>
      <c r="P485" s="68"/>
      <c r="Q485" s="68"/>
      <c r="R485" s="68">
        <v>402403</v>
      </c>
      <c r="S485" s="68">
        <v>19014</v>
      </c>
      <c r="T485" s="68">
        <v>421417</v>
      </c>
    </row>
    <row r="486" spans="1:20" s="43" customFormat="1" ht="12" customHeight="1">
      <c r="A486">
        <v>482</v>
      </c>
      <c r="B486" s="93">
        <v>7</v>
      </c>
      <c r="C486" s="19"/>
      <c r="D486" s="19"/>
      <c r="E486" s="19">
        <v>62207</v>
      </c>
      <c r="F486" s="19"/>
      <c r="G486" s="19"/>
      <c r="H486" s="19"/>
      <c r="I486" s="19">
        <v>5493</v>
      </c>
      <c r="J486" s="19"/>
      <c r="K486" s="19"/>
      <c r="L486" s="19"/>
      <c r="M486" s="19">
        <v>62207</v>
      </c>
      <c r="N486" s="68"/>
      <c r="O486" s="68"/>
      <c r="P486" s="68">
        <v>16578</v>
      </c>
      <c r="Q486" s="68"/>
      <c r="R486" s="68">
        <v>396613</v>
      </c>
      <c r="S486" s="68">
        <v>9434</v>
      </c>
      <c r="T486" s="68">
        <v>422624</v>
      </c>
    </row>
    <row r="487" spans="1:20" s="43" customFormat="1" ht="12" customHeight="1">
      <c r="A487">
        <v>483</v>
      </c>
      <c r="B487" s="93">
        <v>7</v>
      </c>
      <c r="C487" s="19"/>
      <c r="D487" s="19">
        <v>0</v>
      </c>
      <c r="E487" s="19"/>
      <c r="F487" s="19">
        <v>3905.3</v>
      </c>
      <c r="G487" s="19"/>
      <c r="H487" s="19"/>
      <c r="I487" s="19">
        <v>3047</v>
      </c>
      <c r="J487" s="19"/>
      <c r="K487" s="19"/>
      <c r="L487" s="19"/>
      <c r="M487" s="19">
        <v>3905</v>
      </c>
      <c r="N487" s="68"/>
      <c r="O487" s="68"/>
      <c r="P487" s="68"/>
      <c r="Q487" s="68"/>
      <c r="R487" s="68">
        <v>36483</v>
      </c>
      <c r="S487" s="68">
        <v>29927</v>
      </c>
      <c r="T487" s="68">
        <v>66410</v>
      </c>
    </row>
    <row r="488" spans="1:20" s="43" customFormat="1" ht="12" customHeight="1">
      <c r="A488">
        <v>484</v>
      </c>
      <c r="B488" s="93">
        <v>7</v>
      </c>
      <c r="C488" s="19">
        <v>0</v>
      </c>
      <c r="D488" s="19">
        <v>-11973</v>
      </c>
      <c r="E488" s="19"/>
      <c r="F488" s="19">
        <v>6569</v>
      </c>
      <c r="G488" s="19"/>
      <c r="H488" s="19"/>
      <c r="I488" s="19">
        <v>1405</v>
      </c>
      <c r="J488" s="19"/>
      <c r="K488" s="19"/>
      <c r="L488" s="19"/>
      <c r="M488" s="19">
        <v>6528</v>
      </c>
      <c r="N488" s="68"/>
      <c r="O488" s="68"/>
      <c r="P488" s="68"/>
      <c r="Q488" s="68"/>
      <c r="R488" s="68">
        <v>68031</v>
      </c>
      <c r="S488" s="68"/>
      <c r="T488" s="68">
        <v>73317</v>
      </c>
    </row>
    <row r="489" spans="1:20" s="43" customFormat="1" ht="15" customHeight="1">
      <c r="A489">
        <v>485</v>
      </c>
      <c r="B489" s="93">
        <v>7</v>
      </c>
      <c r="C489" s="19"/>
      <c r="D489" s="19"/>
      <c r="E489" s="19"/>
      <c r="F489" s="19">
        <v>12858</v>
      </c>
      <c r="G489" s="19"/>
      <c r="H489" s="19"/>
      <c r="I489" s="19">
        <v>1229</v>
      </c>
      <c r="J489" s="19"/>
      <c r="K489" s="19"/>
      <c r="L489" s="19"/>
      <c r="M489" s="19">
        <v>12858</v>
      </c>
      <c r="N489" s="68"/>
      <c r="O489" s="68"/>
      <c r="P489" s="68">
        <v>6380</v>
      </c>
      <c r="Q489" s="68"/>
      <c r="R489" s="68">
        <v>108073</v>
      </c>
      <c r="S489" s="68">
        <v>8484</v>
      </c>
      <c r="T489" s="68">
        <v>122937</v>
      </c>
    </row>
    <row r="490" spans="1:20" s="43" customFormat="1" ht="15" customHeight="1">
      <c r="A490">
        <v>486</v>
      </c>
      <c r="B490" s="93">
        <v>7</v>
      </c>
      <c r="C490" s="19">
        <v>2459</v>
      </c>
      <c r="D490" s="19">
        <v>679197</v>
      </c>
      <c r="E490" s="19"/>
      <c r="F490" s="19">
        <v>42626</v>
      </c>
      <c r="G490" s="19"/>
      <c r="H490" s="19"/>
      <c r="I490" s="19">
        <v>341</v>
      </c>
      <c r="J490" s="19"/>
      <c r="K490" s="19"/>
      <c r="L490" s="19"/>
      <c r="M490" s="19">
        <v>2318.099361</v>
      </c>
      <c r="N490" s="68"/>
      <c r="O490" s="68"/>
      <c r="P490" s="68"/>
      <c r="Q490" s="68"/>
      <c r="R490" s="68">
        <v>226309</v>
      </c>
      <c r="S490" s="68"/>
      <c r="T490" s="68">
        <v>226309</v>
      </c>
    </row>
    <row r="491" spans="1:20" s="43" customFormat="1" ht="15" customHeight="1">
      <c r="A491">
        <v>487</v>
      </c>
      <c r="B491" s="93">
        <v>7</v>
      </c>
      <c r="C491" s="19"/>
      <c r="D491" s="19">
        <v>158477</v>
      </c>
      <c r="E491" s="19">
        <v>14485</v>
      </c>
      <c r="F491" s="19"/>
      <c r="G491" s="19"/>
      <c r="H491" s="19">
        <v>18336</v>
      </c>
      <c r="I491" s="19">
        <v>250</v>
      </c>
      <c r="J491" s="19"/>
      <c r="K491" s="19"/>
      <c r="L491" s="19"/>
      <c r="M491" s="19">
        <v>33362</v>
      </c>
      <c r="N491" s="68">
        <v>25328</v>
      </c>
      <c r="O491" s="68"/>
      <c r="P491" s="68">
        <v>386</v>
      </c>
      <c r="Q491" s="68"/>
      <c r="R491" s="68">
        <v>690634</v>
      </c>
      <c r="S491" s="68"/>
      <c r="T491" s="68">
        <v>690634</v>
      </c>
    </row>
    <row r="492" spans="1:20" s="43" customFormat="1" ht="15" customHeight="1">
      <c r="A492">
        <v>488</v>
      </c>
      <c r="B492" s="93">
        <v>7</v>
      </c>
      <c r="C492" s="19"/>
      <c r="D492" s="19">
        <v>0</v>
      </c>
      <c r="E492" s="19"/>
      <c r="F492" s="19">
        <v>103.5</v>
      </c>
      <c r="G492" s="19"/>
      <c r="H492" s="19"/>
      <c r="I492" s="19">
        <v>158.4</v>
      </c>
      <c r="J492" s="19"/>
      <c r="K492" s="19"/>
      <c r="L492" s="19"/>
      <c r="M492" s="19">
        <v>103.5</v>
      </c>
      <c r="N492" s="68"/>
      <c r="O492" s="68"/>
      <c r="P492" s="68"/>
      <c r="Q492" s="68"/>
      <c r="R492" s="68">
        <v>1995</v>
      </c>
      <c r="S492" s="68">
        <v>420</v>
      </c>
      <c r="T492" s="68">
        <v>2415</v>
      </c>
    </row>
    <row r="493" spans="1:20" s="43" customFormat="1" ht="15" customHeight="1">
      <c r="A493">
        <v>489</v>
      </c>
      <c r="B493" s="93">
        <v>7</v>
      </c>
      <c r="C493" s="19">
        <v>0</v>
      </c>
      <c r="D493" s="19">
        <v>0</v>
      </c>
      <c r="E493" s="19"/>
      <c r="F493" s="19">
        <v>277.2</v>
      </c>
      <c r="G493" s="19"/>
      <c r="H493" s="19"/>
      <c r="I493" s="19">
        <v>0</v>
      </c>
      <c r="J493" s="19"/>
      <c r="K493" s="19"/>
      <c r="L493" s="19"/>
      <c r="M493" s="19">
        <v>277.2</v>
      </c>
      <c r="N493" s="68"/>
      <c r="O493" s="68"/>
      <c r="P493" s="68"/>
      <c r="Q493" s="68"/>
      <c r="R493" s="68">
        <v>1120</v>
      </c>
      <c r="S493" s="68">
        <v>0</v>
      </c>
      <c r="T493" s="68">
        <v>1120</v>
      </c>
    </row>
    <row r="494" spans="1:20" s="43" customFormat="1">
      <c r="A494">
        <v>490</v>
      </c>
      <c r="B494" s="93">
        <v>7</v>
      </c>
      <c r="C494" s="19"/>
      <c r="D494" s="19">
        <v>0</v>
      </c>
      <c r="E494" s="19"/>
      <c r="F494" s="19">
        <v>9780.2999999999993</v>
      </c>
      <c r="G494" s="19"/>
      <c r="H494" s="19"/>
      <c r="I494" s="19">
        <v>0</v>
      </c>
      <c r="J494" s="19"/>
      <c r="K494" s="19"/>
      <c r="L494" s="19"/>
      <c r="M494" s="19">
        <v>9780</v>
      </c>
      <c r="N494" s="68"/>
      <c r="O494" s="68"/>
      <c r="P494" s="68"/>
      <c r="Q494" s="68"/>
      <c r="R494" s="68">
        <v>91366</v>
      </c>
      <c r="S494" s="68">
        <v>0</v>
      </c>
      <c r="T494" s="68">
        <v>91366</v>
      </c>
    </row>
    <row r="495" spans="1:20" s="43" customFormat="1">
      <c r="A495">
        <v>491</v>
      </c>
      <c r="B495" s="93">
        <v>7</v>
      </c>
      <c r="C495" s="19"/>
      <c r="D495" s="19">
        <v>0</v>
      </c>
      <c r="E495" s="19"/>
      <c r="F495" s="19">
        <v>1841</v>
      </c>
      <c r="G495" s="19"/>
      <c r="H495" s="19"/>
      <c r="I495" s="19">
        <v>0</v>
      </c>
      <c r="J495" s="19"/>
      <c r="K495" s="19"/>
      <c r="L495" s="19"/>
      <c r="M495" s="19">
        <v>1841</v>
      </c>
      <c r="N495" s="68"/>
      <c r="O495" s="68"/>
      <c r="P495" s="68"/>
      <c r="Q495" s="68"/>
      <c r="R495" s="68">
        <v>17198</v>
      </c>
      <c r="S495" s="68">
        <v>0</v>
      </c>
      <c r="T495" s="68">
        <v>17198</v>
      </c>
    </row>
    <row r="496" spans="1:20" s="43" customFormat="1">
      <c r="A496">
        <v>492</v>
      </c>
      <c r="B496" s="93">
        <v>7</v>
      </c>
      <c r="C496" s="19">
        <v>540</v>
      </c>
      <c r="D496" s="19">
        <v>167197</v>
      </c>
      <c r="E496" s="19"/>
      <c r="F496" s="19">
        <v>0</v>
      </c>
      <c r="G496" s="19"/>
      <c r="H496" s="19"/>
      <c r="I496" s="19">
        <v>0</v>
      </c>
      <c r="J496" s="19"/>
      <c r="K496" s="19"/>
      <c r="L496" s="19"/>
      <c r="M496" s="19">
        <v>571</v>
      </c>
      <c r="N496" s="68"/>
      <c r="O496" s="68"/>
      <c r="P496" s="68"/>
      <c r="Q496" s="68"/>
      <c r="R496" s="68">
        <v>11721</v>
      </c>
      <c r="S496" s="68"/>
      <c r="T496" s="68">
        <v>11721</v>
      </c>
    </row>
    <row r="497" spans="1:20" s="43" customFormat="1">
      <c r="A497">
        <v>493</v>
      </c>
      <c r="B497" s="69">
        <v>7</v>
      </c>
      <c r="C497" s="19">
        <v>7438</v>
      </c>
      <c r="D497" s="19">
        <v>3428080</v>
      </c>
      <c r="E497" s="19"/>
      <c r="F497" s="19"/>
      <c r="G497" s="19"/>
      <c r="H497" s="19"/>
      <c r="I497" s="19">
        <v>-2595</v>
      </c>
      <c r="J497" s="19"/>
      <c r="K497" s="19"/>
      <c r="L497" s="19"/>
      <c r="M497" s="19">
        <v>11700.037039999999</v>
      </c>
      <c r="N497" s="68"/>
      <c r="O497" s="68"/>
      <c r="P497" s="68"/>
      <c r="Q497" s="68"/>
      <c r="R497" s="68">
        <v>203047</v>
      </c>
      <c r="S497" s="68"/>
      <c r="T497" s="68">
        <v>203047</v>
      </c>
    </row>
    <row r="498" spans="1:20" s="43" customFormat="1">
      <c r="A498">
        <v>494</v>
      </c>
      <c r="B498" s="69">
        <v>7</v>
      </c>
      <c r="C498" s="19"/>
      <c r="D498" s="19"/>
      <c r="E498" s="19"/>
      <c r="F498" s="19">
        <v>5224.7</v>
      </c>
      <c r="G498" s="19"/>
      <c r="H498" s="19"/>
      <c r="I498" s="19"/>
      <c r="J498" s="19"/>
      <c r="K498" s="19"/>
      <c r="L498" s="19"/>
      <c r="M498" s="19">
        <v>5225</v>
      </c>
      <c r="N498" s="68"/>
      <c r="O498" s="68"/>
      <c r="P498" s="68"/>
      <c r="Q498" s="68"/>
      <c r="R498" s="68">
        <v>42608</v>
      </c>
      <c r="S498" s="68">
        <v>0</v>
      </c>
      <c r="T498" s="68">
        <v>42608</v>
      </c>
    </row>
    <row r="499" spans="1:20" s="43" customFormat="1" ht="12" customHeight="1">
      <c r="A499">
        <v>495</v>
      </c>
      <c r="B499" s="93">
        <v>7</v>
      </c>
      <c r="C499" s="19"/>
      <c r="D499" s="19">
        <v>584566</v>
      </c>
      <c r="E499" s="19"/>
      <c r="F499" s="19">
        <v>49479</v>
      </c>
      <c r="G499" s="19"/>
      <c r="H499" s="19"/>
      <c r="I499" s="19"/>
      <c r="J499" s="19"/>
      <c r="K499" s="19"/>
      <c r="L499" s="19"/>
      <c r="M499" s="19">
        <v>51474</v>
      </c>
      <c r="N499" s="68">
        <v>19467</v>
      </c>
      <c r="O499" s="68">
        <v>345302</v>
      </c>
      <c r="P499" s="68"/>
      <c r="Q499" s="68"/>
      <c r="R499" s="68">
        <v>364759</v>
      </c>
      <c r="S499" s="68">
        <v>31377</v>
      </c>
      <c r="T499" s="68">
        <v>396136</v>
      </c>
    </row>
    <row r="500" spans="1:20" s="43" customFormat="1">
      <c r="A500">
        <v>496</v>
      </c>
      <c r="B500" s="69">
        <v>7</v>
      </c>
      <c r="C500" s="19"/>
      <c r="D500" s="19"/>
      <c r="E500" s="19"/>
      <c r="F500" s="19"/>
      <c r="G500" s="19"/>
      <c r="H500" s="19"/>
      <c r="I500" s="19"/>
      <c r="J500" s="19"/>
      <c r="K500" s="19"/>
      <c r="L500" s="19"/>
      <c r="M500" s="19"/>
      <c r="N500" s="68"/>
      <c r="O500" s="68"/>
      <c r="P500" s="68"/>
      <c r="Q500" s="68"/>
      <c r="R500" s="68"/>
      <c r="S500" s="68"/>
      <c r="T500" s="68"/>
    </row>
    <row r="501" spans="1:20" s="43" customFormat="1">
      <c r="A501">
        <v>497</v>
      </c>
      <c r="B501" s="93">
        <v>7</v>
      </c>
      <c r="C501" s="19"/>
      <c r="D501" s="19"/>
      <c r="E501" s="19"/>
      <c r="F501" s="19">
        <v>78.5</v>
      </c>
      <c r="G501" s="19"/>
      <c r="H501" s="19"/>
      <c r="I501" s="19"/>
      <c r="J501" s="19"/>
      <c r="K501" s="19"/>
      <c r="L501" s="19"/>
      <c r="M501" s="19">
        <v>78</v>
      </c>
      <c r="N501" s="68"/>
      <c r="O501" s="68"/>
      <c r="P501" s="68"/>
      <c r="Q501" s="68"/>
      <c r="R501" s="68">
        <v>602</v>
      </c>
      <c r="S501" s="68"/>
      <c r="T501" s="68">
        <v>602</v>
      </c>
    </row>
    <row r="502" spans="1:20" s="43" customFormat="1">
      <c r="A502">
        <v>498</v>
      </c>
      <c r="B502" s="93">
        <v>7</v>
      </c>
      <c r="C502" s="19">
        <v>672</v>
      </c>
      <c r="D502" s="19">
        <v>146201</v>
      </c>
      <c r="E502" s="19"/>
      <c r="F502" s="19">
        <v>-597</v>
      </c>
      <c r="G502" s="19"/>
      <c r="H502" s="19"/>
      <c r="I502" s="19"/>
      <c r="J502" s="19"/>
      <c r="K502" s="19"/>
      <c r="L502" s="19"/>
      <c r="M502" s="19">
        <v>-98</v>
      </c>
      <c r="N502" s="68"/>
      <c r="O502" s="68"/>
      <c r="P502" s="68"/>
      <c r="Q502" s="68"/>
      <c r="R502" s="68">
        <v>8275</v>
      </c>
      <c r="S502" s="68"/>
      <c r="T502" s="68">
        <v>8275</v>
      </c>
    </row>
    <row r="503" spans="1:20" s="43" customFormat="1" ht="12" customHeight="1">
      <c r="A503">
        <v>499</v>
      </c>
      <c r="B503" s="69">
        <v>7</v>
      </c>
      <c r="C503" s="19">
        <v>639</v>
      </c>
      <c r="D503" s="19">
        <v>138248</v>
      </c>
      <c r="E503" s="19"/>
      <c r="F503" s="19">
        <v>-11</v>
      </c>
      <c r="G503" s="19"/>
      <c r="H503" s="19"/>
      <c r="I503" s="19"/>
      <c r="J503" s="19"/>
      <c r="K503" s="19"/>
      <c r="L503" s="19"/>
      <c r="M503" s="19"/>
      <c r="N503" s="68"/>
      <c r="O503" s="68"/>
      <c r="P503" s="68"/>
      <c r="Q503" s="68"/>
      <c r="R503" s="68">
        <v>9195</v>
      </c>
      <c r="S503" s="68"/>
      <c r="T503" s="68">
        <v>9195</v>
      </c>
    </row>
    <row r="504" spans="1:20" s="43" customFormat="1" ht="12" customHeight="1">
      <c r="A504">
        <v>500</v>
      </c>
      <c r="B504" s="93">
        <v>7</v>
      </c>
      <c r="C504" s="19"/>
      <c r="D504" s="19"/>
      <c r="E504" s="19"/>
      <c r="F504" s="19"/>
      <c r="G504" s="19"/>
      <c r="H504" s="19"/>
      <c r="I504" s="19"/>
      <c r="J504" s="19"/>
      <c r="K504" s="19"/>
      <c r="L504" s="19"/>
      <c r="M504" s="19"/>
      <c r="N504" s="68"/>
      <c r="O504" s="68"/>
      <c r="P504" s="68"/>
      <c r="Q504" s="68"/>
      <c r="R504" s="68">
        <v>26166</v>
      </c>
      <c r="S504" s="68"/>
      <c r="T504" s="68">
        <v>26166</v>
      </c>
    </row>
    <row r="505" spans="1:20" s="43" customFormat="1" ht="12" customHeight="1">
      <c r="A505">
        <v>501</v>
      </c>
      <c r="B505" s="93">
        <v>7</v>
      </c>
      <c r="C505" s="19"/>
      <c r="D505" s="19"/>
      <c r="E505" s="19"/>
      <c r="F505" s="19"/>
      <c r="G505" s="19"/>
      <c r="H505" s="19"/>
      <c r="I505" s="19"/>
      <c r="J505" s="19"/>
      <c r="K505" s="19"/>
      <c r="L505" s="19"/>
      <c r="M505" s="19"/>
      <c r="N505" s="68"/>
      <c r="O505" s="68"/>
      <c r="P505" s="68"/>
      <c r="Q505" s="68"/>
      <c r="R505" s="68">
        <v>97142</v>
      </c>
      <c r="S505" s="68"/>
      <c r="T505" s="68">
        <v>97142</v>
      </c>
    </row>
    <row r="506" spans="1:20" s="43" customFormat="1">
      <c r="A506">
        <v>502</v>
      </c>
      <c r="B506" s="93">
        <v>7</v>
      </c>
      <c r="C506" s="19"/>
      <c r="D506" s="19"/>
      <c r="E506" s="19"/>
      <c r="F506" s="19"/>
      <c r="G506" s="19"/>
      <c r="H506" s="19"/>
      <c r="I506" s="19"/>
      <c r="J506" s="19"/>
      <c r="K506" s="19"/>
      <c r="L506" s="19"/>
      <c r="M506" s="19"/>
      <c r="N506" s="68"/>
      <c r="O506" s="68"/>
      <c r="P506" s="68"/>
      <c r="Q506" s="68"/>
      <c r="R506" s="68">
        <v>203413</v>
      </c>
      <c r="S506" s="68"/>
      <c r="T506" s="68">
        <v>203413</v>
      </c>
    </row>
    <row r="507" spans="1:20" s="43" customFormat="1">
      <c r="A507">
        <v>503</v>
      </c>
      <c r="B507" s="93">
        <v>7</v>
      </c>
      <c r="C507" s="19"/>
      <c r="D507" s="19"/>
      <c r="E507" s="19">
        <v>28807</v>
      </c>
      <c r="F507" s="19"/>
      <c r="G507" s="19"/>
      <c r="H507" s="19"/>
      <c r="I507" s="19"/>
      <c r="J507" s="19"/>
      <c r="K507" s="19"/>
      <c r="L507" s="19"/>
      <c r="M507" s="19">
        <v>28807</v>
      </c>
      <c r="N507" s="68"/>
      <c r="O507" s="68"/>
      <c r="P507" s="68"/>
      <c r="Q507" s="68"/>
      <c r="R507" s="68">
        <v>197332</v>
      </c>
      <c r="S507" s="68"/>
      <c r="T507" s="68">
        <v>197332</v>
      </c>
    </row>
    <row r="508" spans="1:20" s="43" customFormat="1">
      <c r="A508">
        <v>504</v>
      </c>
      <c r="B508" s="93">
        <v>7</v>
      </c>
      <c r="C508" s="19"/>
      <c r="D508" s="19"/>
      <c r="E508" s="19">
        <v>6306</v>
      </c>
      <c r="F508" s="19"/>
      <c r="G508" s="19"/>
      <c r="H508" s="19"/>
      <c r="I508" s="19"/>
      <c r="J508" s="19"/>
      <c r="K508" s="19"/>
      <c r="L508" s="19"/>
      <c r="M508" s="19">
        <v>6306</v>
      </c>
      <c r="N508" s="68"/>
      <c r="O508" s="68"/>
      <c r="P508" s="68"/>
      <c r="Q508" s="68"/>
      <c r="R508" s="68">
        <v>60783</v>
      </c>
      <c r="S508" s="68">
        <v>5505</v>
      </c>
      <c r="T508" s="68">
        <v>69790</v>
      </c>
    </row>
    <row r="509" spans="1:20" s="43" customFormat="1">
      <c r="A509">
        <v>505</v>
      </c>
      <c r="B509" s="93">
        <v>7</v>
      </c>
      <c r="C509" s="19"/>
      <c r="D509" s="19"/>
      <c r="E509" s="19"/>
      <c r="F509" s="19">
        <v>2400.5</v>
      </c>
      <c r="G509" s="19"/>
      <c r="H509" s="19"/>
      <c r="I509" s="19"/>
      <c r="J509" s="19"/>
      <c r="K509" s="19"/>
      <c r="L509" s="19"/>
      <c r="M509" s="19">
        <v>2401</v>
      </c>
      <c r="N509" s="68"/>
      <c r="O509" s="68"/>
      <c r="P509" s="68"/>
      <c r="Q509" s="68"/>
      <c r="R509" s="68">
        <v>22001</v>
      </c>
      <c r="S509" s="68"/>
      <c r="T509" s="68">
        <v>22001</v>
      </c>
    </row>
    <row r="510" spans="1:20" s="43" customFormat="1">
      <c r="A510">
        <v>506</v>
      </c>
      <c r="B510" s="93">
        <v>7</v>
      </c>
      <c r="C510" s="19"/>
      <c r="D510" s="19"/>
      <c r="E510" s="19">
        <v>4161</v>
      </c>
      <c r="F510" s="19"/>
      <c r="G510" s="19"/>
      <c r="H510" s="19"/>
      <c r="I510" s="19"/>
      <c r="J510" s="19"/>
      <c r="K510" s="19"/>
      <c r="L510" s="19"/>
      <c r="M510" s="19">
        <v>4161</v>
      </c>
      <c r="N510" s="68"/>
      <c r="O510" s="68"/>
      <c r="P510" s="68"/>
      <c r="Q510" s="68"/>
      <c r="R510" s="68">
        <v>36111</v>
      </c>
      <c r="S510" s="68"/>
      <c r="T510" s="68">
        <v>36111</v>
      </c>
    </row>
    <row r="511" spans="1:20" s="43" customFormat="1">
      <c r="A511">
        <v>507</v>
      </c>
      <c r="B511" s="69">
        <v>7</v>
      </c>
      <c r="C511" s="19"/>
      <c r="D511" s="19">
        <v>74796</v>
      </c>
      <c r="E511" s="19"/>
      <c r="F511" s="19">
        <v>1379.9</v>
      </c>
      <c r="G511" s="19"/>
      <c r="H511" s="19"/>
      <c r="I511" s="19"/>
      <c r="J511" s="19"/>
      <c r="K511" s="19"/>
      <c r="L511" s="19"/>
      <c r="M511" s="19">
        <v>1635</v>
      </c>
      <c r="N511" s="68"/>
      <c r="O511" s="68"/>
      <c r="P511" s="68"/>
      <c r="Q511" s="68"/>
      <c r="R511" s="68">
        <v>6631</v>
      </c>
      <c r="S511" s="68"/>
      <c r="T511" s="68">
        <v>6631</v>
      </c>
    </row>
    <row r="512" spans="1:20" s="43" customFormat="1">
      <c r="A512">
        <v>508</v>
      </c>
      <c r="B512" s="69">
        <v>7</v>
      </c>
      <c r="C512" s="19">
        <v>91</v>
      </c>
      <c r="D512" s="19">
        <v>69464</v>
      </c>
      <c r="E512" s="19"/>
      <c r="F512" s="19"/>
      <c r="G512" s="19"/>
      <c r="H512" s="19"/>
      <c r="I512" s="19"/>
      <c r="J512" s="19"/>
      <c r="K512" s="19"/>
      <c r="L512" s="19"/>
      <c r="M512" s="19">
        <v>237</v>
      </c>
      <c r="N512" s="68"/>
      <c r="O512" s="68"/>
      <c r="P512" s="68"/>
      <c r="Q512" s="68"/>
      <c r="R512" s="68">
        <v>2514</v>
      </c>
      <c r="S512" s="68"/>
      <c r="T512" s="68">
        <v>2514</v>
      </c>
    </row>
    <row r="513" spans="1:20" s="43" customFormat="1">
      <c r="A513">
        <v>509</v>
      </c>
      <c r="B513" s="69">
        <v>7</v>
      </c>
      <c r="C513" s="19"/>
      <c r="D513" s="19">
        <v>6447</v>
      </c>
      <c r="E513" s="19">
        <v>504</v>
      </c>
      <c r="F513" s="19"/>
      <c r="G513" s="19"/>
      <c r="H513" s="19"/>
      <c r="I513" s="19"/>
      <c r="J513" s="19"/>
      <c r="K513" s="19"/>
      <c r="L513" s="19"/>
      <c r="M513" s="19">
        <v>514</v>
      </c>
      <c r="N513" s="68"/>
      <c r="O513" s="68"/>
      <c r="P513" s="68"/>
      <c r="Q513" s="68"/>
      <c r="R513" s="68">
        <v>9850</v>
      </c>
      <c r="S513" s="68"/>
      <c r="T513" s="68">
        <v>9850</v>
      </c>
    </row>
    <row r="514" spans="1:20" s="43" customFormat="1" ht="12" customHeight="1">
      <c r="A514">
        <v>510</v>
      </c>
      <c r="B514" s="93">
        <v>7</v>
      </c>
      <c r="C514" s="19"/>
      <c r="D514" s="19">
        <v>55</v>
      </c>
      <c r="E514" s="19">
        <v>419</v>
      </c>
      <c r="F514" s="19"/>
      <c r="G514" s="19"/>
      <c r="H514" s="19"/>
      <c r="I514" s="19"/>
      <c r="J514" s="19"/>
      <c r="K514" s="19"/>
      <c r="L514" s="19">
        <v>606</v>
      </c>
      <c r="M514" s="19">
        <v>470</v>
      </c>
      <c r="N514" s="68"/>
      <c r="O514" s="68"/>
      <c r="P514" s="68"/>
      <c r="Q514" s="68"/>
      <c r="R514" s="68">
        <v>8720</v>
      </c>
      <c r="S514" s="68"/>
      <c r="T514" s="68">
        <v>8720</v>
      </c>
    </row>
    <row r="515" spans="1:20" s="43" customFormat="1" ht="12" customHeight="1">
      <c r="A515">
        <v>511</v>
      </c>
      <c r="B515" s="69">
        <v>7</v>
      </c>
      <c r="C515" s="19"/>
      <c r="D515" s="19">
        <v>335212</v>
      </c>
      <c r="E515" s="19"/>
      <c r="F515" s="19">
        <v>2021</v>
      </c>
      <c r="G515" s="19"/>
      <c r="H515" s="19"/>
      <c r="I515" s="19"/>
      <c r="J515" s="19"/>
      <c r="K515" s="19"/>
      <c r="L515" s="19"/>
      <c r="M515" s="19"/>
      <c r="N515" s="68"/>
      <c r="O515" s="68"/>
      <c r="P515" s="68"/>
      <c r="Q515" s="68"/>
      <c r="R515" s="68">
        <v>36862</v>
      </c>
      <c r="S515" s="68"/>
      <c r="T515" s="68">
        <v>36862</v>
      </c>
    </row>
    <row r="516" spans="1:20" s="43" customFormat="1">
      <c r="A516">
        <v>512</v>
      </c>
      <c r="B516" s="69">
        <v>7</v>
      </c>
      <c r="C516" s="19">
        <v>0</v>
      </c>
      <c r="D516" s="19">
        <v>0</v>
      </c>
      <c r="E516" s="19"/>
      <c r="F516" s="19">
        <v>712.8</v>
      </c>
      <c r="G516" s="19"/>
      <c r="H516" s="19"/>
      <c r="I516" s="19"/>
      <c r="J516" s="19"/>
      <c r="K516" s="19"/>
      <c r="L516" s="19"/>
      <c r="M516" s="19">
        <v>712.8</v>
      </c>
      <c r="N516" s="68"/>
      <c r="O516" s="68"/>
      <c r="P516" s="68"/>
      <c r="Q516" s="68"/>
      <c r="R516" s="68"/>
      <c r="S516" s="68"/>
      <c r="T516" s="68">
        <v>7256</v>
      </c>
    </row>
    <row r="517" spans="1:20" s="43" customFormat="1" ht="12" customHeight="1">
      <c r="A517">
        <v>513</v>
      </c>
      <c r="B517" s="69">
        <v>7</v>
      </c>
      <c r="C517" s="19">
        <v>0</v>
      </c>
      <c r="D517" s="19">
        <v>0</v>
      </c>
      <c r="E517" s="19"/>
      <c r="F517" s="19">
        <v>396</v>
      </c>
      <c r="G517" s="19"/>
      <c r="H517" s="19"/>
      <c r="I517" s="19"/>
      <c r="J517" s="19"/>
      <c r="K517" s="19"/>
      <c r="L517" s="19"/>
      <c r="M517" s="19">
        <v>40</v>
      </c>
      <c r="N517" s="68"/>
      <c r="O517" s="68"/>
      <c r="P517" s="68"/>
      <c r="Q517" s="68"/>
      <c r="R517" s="68">
        <v>339</v>
      </c>
      <c r="S517" s="68"/>
      <c r="T517" s="68">
        <v>339</v>
      </c>
    </row>
    <row r="518" spans="1:20" s="43" customFormat="1" ht="12" customHeight="1">
      <c r="A518">
        <v>514</v>
      </c>
      <c r="B518" s="69">
        <v>7</v>
      </c>
      <c r="C518" s="19">
        <v>0</v>
      </c>
      <c r="D518" s="19">
        <v>0</v>
      </c>
      <c r="E518" s="19"/>
      <c r="F518" s="19">
        <v>2867</v>
      </c>
      <c r="G518" s="19"/>
      <c r="H518" s="19"/>
      <c r="I518" s="19"/>
      <c r="J518" s="19"/>
      <c r="K518" s="19"/>
      <c r="L518" s="19"/>
      <c r="M518" s="19">
        <v>287</v>
      </c>
      <c r="N518" s="68"/>
      <c r="O518" s="68"/>
      <c r="P518" s="68"/>
      <c r="Q518" s="68"/>
      <c r="R518" s="68">
        <v>1204</v>
      </c>
      <c r="S518" s="68"/>
      <c r="T518" s="68">
        <v>1204</v>
      </c>
    </row>
    <row r="519" spans="1:20" s="43" customFormat="1" ht="12" customHeight="1">
      <c r="A519">
        <v>515</v>
      </c>
      <c r="B519" s="69">
        <v>7</v>
      </c>
      <c r="C519" s="19">
        <v>0</v>
      </c>
      <c r="D519" s="19">
        <v>0</v>
      </c>
      <c r="E519" s="19"/>
      <c r="F519" s="19">
        <v>476</v>
      </c>
      <c r="G519" s="19"/>
      <c r="H519" s="19"/>
      <c r="I519" s="19"/>
      <c r="J519" s="19"/>
      <c r="K519" s="19"/>
      <c r="L519" s="19"/>
      <c r="M519" s="19">
        <v>48</v>
      </c>
      <c r="N519" s="68"/>
      <c r="O519" s="68"/>
      <c r="P519" s="68"/>
      <c r="Q519" s="68"/>
      <c r="R519" s="68">
        <v>295</v>
      </c>
      <c r="S519" s="68"/>
      <c r="T519" s="68">
        <v>295</v>
      </c>
    </row>
    <row r="520" spans="1:20" s="43" customFormat="1" ht="12" customHeight="1">
      <c r="A520">
        <v>516</v>
      </c>
      <c r="B520" s="69">
        <v>7</v>
      </c>
      <c r="C520" s="19"/>
      <c r="D520" s="19"/>
      <c r="E520" s="19"/>
      <c r="F520" s="19">
        <v>14479</v>
      </c>
      <c r="G520" s="19"/>
      <c r="H520" s="19"/>
      <c r="I520" s="19"/>
      <c r="J520" s="19"/>
      <c r="K520" s="19"/>
      <c r="L520" s="19"/>
      <c r="M520" s="19">
        <v>14479</v>
      </c>
      <c r="N520" s="68"/>
      <c r="O520" s="68"/>
      <c r="P520" s="68"/>
      <c r="Q520" s="68"/>
      <c r="R520" s="68">
        <v>69621</v>
      </c>
      <c r="S520" s="68">
        <v>5431</v>
      </c>
      <c r="T520" s="68">
        <v>75052</v>
      </c>
    </row>
    <row r="521" spans="1:20" s="43" customFormat="1" ht="15" customHeight="1">
      <c r="A521">
        <v>517</v>
      </c>
      <c r="B521" s="94">
        <v>7</v>
      </c>
      <c r="C521" s="19"/>
      <c r="D521" s="19"/>
      <c r="E521" s="19"/>
      <c r="F521" s="19">
        <v>4466.7</v>
      </c>
      <c r="G521" s="19"/>
      <c r="H521" s="19"/>
      <c r="I521" s="19"/>
      <c r="J521" s="19"/>
      <c r="K521" s="19"/>
      <c r="L521" s="19"/>
      <c r="M521" s="19">
        <v>4467</v>
      </c>
      <c r="N521" s="68"/>
      <c r="O521" s="68"/>
      <c r="P521" s="68"/>
      <c r="Q521" s="68"/>
      <c r="R521" s="68">
        <v>21173</v>
      </c>
      <c r="S521" s="68">
        <v>0</v>
      </c>
      <c r="T521" s="68">
        <v>21173</v>
      </c>
    </row>
    <row r="522" spans="1:20" s="43" customFormat="1" ht="12" customHeight="1">
      <c r="A522">
        <v>518</v>
      </c>
      <c r="B522" s="69">
        <v>7</v>
      </c>
      <c r="C522" s="19"/>
      <c r="D522" s="19">
        <v>620135</v>
      </c>
      <c r="E522" s="19"/>
      <c r="F522" s="19"/>
      <c r="G522" s="19"/>
      <c r="H522" s="19"/>
      <c r="I522" s="19"/>
      <c r="J522" s="19"/>
      <c r="K522" s="19"/>
      <c r="L522" s="19"/>
      <c r="M522" s="19">
        <v>2117</v>
      </c>
      <c r="N522" s="68"/>
      <c r="O522" s="68"/>
      <c r="P522" s="68"/>
      <c r="Q522" s="68"/>
      <c r="R522" s="68">
        <v>33018</v>
      </c>
      <c r="S522" s="68">
        <v>0</v>
      </c>
      <c r="T522" s="68">
        <v>33018</v>
      </c>
    </row>
    <row r="523" spans="1:20" s="43" customFormat="1" ht="15" customHeight="1">
      <c r="A523">
        <v>519</v>
      </c>
      <c r="B523" s="93">
        <v>7</v>
      </c>
      <c r="C523" s="19"/>
      <c r="D523" s="19"/>
      <c r="E523" s="19"/>
      <c r="F523" s="19">
        <v>4005.3</v>
      </c>
      <c r="G523" s="19"/>
      <c r="H523" s="19">
        <v>9274</v>
      </c>
      <c r="I523" s="19"/>
      <c r="J523" s="19"/>
      <c r="K523" s="19"/>
      <c r="L523" s="19"/>
      <c r="M523" s="19">
        <v>5396.4</v>
      </c>
      <c r="N523" s="68"/>
      <c r="O523" s="68"/>
      <c r="P523" s="68"/>
      <c r="Q523" s="68"/>
      <c r="R523" s="68">
        <v>33333</v>
      </c>
      <c r="S523" s="68"/>
      <c r="T523" s="68">
        <v>33333</v>
      </c>
    </row>
    <row r="524" spans="1:20" s="43" customFormat="1" ht="15" customHeight="1">
      <c r="A524">
        <v>520</v>
      </c>
      <c r="B524" s="93">
        <v>7</v>
      </c>
      <c r="C524" s="19"/>
      <c r="D524" s="19"/>
      <c r="E524" s="19">
        <v>9302</v>
      </c>
      <c r="F524" s="19"/>
      <c r="G524" s="19"/>
      <c r="H524" s="19"/>
      <c r="I524" s="19"/>
      <c r="J524" s="19"/>
      <c r="K524" s="19"/>
      <c r="L524" s="19"/>
      <c r="M524" s="19">
        <v>9302</v>
      </c>
      <c r="N524" s="68"/>
      <c r="O524" s="68"/>
      <c r="P524" s="68"/>
      <c r="Q524" s="68"/>
      <c r="R524" s="68">
        <v>122664.8</v>
      </c>
      <c r="S524" s="68"/>
      <c r="T524" s="68">
        <v>122664.8</v>
      </c>
    </row>
    <row r="525" spans="1:20" s="43" customFormat="1" ht="15" customHeight="1">
      <c r="A525">
        <v>521</v>
      </c>
      <c r="B525" s="69">
        <v>7</v>
      </c>
      <c r="C525" s="19"/>
      <c r="D525" s="19">
        <v>4771</v>
      </c>
      <c r="E525" s="19"/>
      <c r="F525" s="19"/>
      <c r="G525" s="19"/>
      <c r="H525" s="19"/>
      <c r="I525" s="19"/>
      <c r="J525" s="19"/>
      <c r="K525" s="19"/>
      <c r="L525" s="19"/>
      <c r="M525" s="19">
        <v>16.283422999999999</v>
      </c>
      <c r="N525" s="68"/>
      <c r="O525" s="68"/>
      <c r="P525" s="68"/>
      <c r="Q525" s="68"/>
      <c r="R525" s="68">
        <v>817</v>
      </c>
      <c r="S525" s="68"/>
      <c r="T525" s="68">
        <v>817</v>
      </c>
    </row>
    <row r="526" spans="1:20" s="43" customFormat="1" ht="15" customHeight="1">
      <c r="A526">
        <v>522</v>
      </c>
      <c r="B526" s="69">
        <v>7</v>
      </c>
      <c r="C526" s="19"/>
      <c r="D526" s="19"/>
      <c r="E526" s="19">
        <v>18628</v>
      </c>
      <c r="F526" s="19"/>
      <c r="G526" s="19"/>
      <c r="H526" s="19"/>
      <c r="I526" s="19"/>
      <c r="J526" s="19"/>
      <c r="K526" s="19"/>
      <c r="L526" s="19"/>
      <c r="M526" s="19">
        <v>18628</v>
      </c>
      <c r="N526" s="68"/>
      <c r="O526" s="68"/>
      <c r="P526" s="68"/>
      <c r="Q526" s="68"/>
      <c r="R526" s="68">
        <v>202537</v>
      </c>
      <c r="S526" s="68"/>
      <c r="T526" s="68">
        <v>202537</v>
      </c>
    </row>
    <row r="527" spans="1:20" s="43" customFormat="1" ht="12" customHeight="1">
      <c r="A527">
        <v>523</v>
      </c>
      <c r="B527" s="93">
        <v>7</v>
      </c>
      <c r="C527" s="19"/>
      <c r="D527" s="19"/>
      <c r="E527" s="19">
        <v>23950</v>
      </c>
      <c r="F527" s="19"/>
      <c r="G527" s="19"/>
      <c r="H527" s="19"/>
      <c r="I527" s="19"/>
      <c r="J527" s="19"/>
      <c r="K527" s="19"/>
      <c r="L527" s="19"/>
      <c r="M527" s="19">
        <v>23950</v>
      </c>
      <c r="N527" s="68"/>
      <c r="O527" s="68"/>
      <c r="P527" s="68"/>
      <c r="Q527" s="68"/>
      <c r="R527" s="68">
        <v>165736</v>
      </c>
      <c r="S527" s="68"/>
      <c r="T527" s="68">
        <v>165736</v>
      </c>
    </row>
    <row r="528" spans="1:20" s="43" customFormat="1" ht="12" customHeight="1">
      <c r="A528">
        <v>524</v>
      </c>
      <c r="B528" s="93">
        <v>7</v>
      </c>
      <c r="C528" s="19"/>
      <c r="D528" s="19">
        <v>50502</v>
      </c>
      <c r="E528" s="19">
        <v>-2.222</v>
      </c>
      <c r="F528" s="19"/>
      <c r="G528" s="19"/>
      <c r="H528" s="19"/>
      <c r="I528" s="19"/>
      <c r="J528" s="19">
        <v>1233</v>
      </c>
      <c r="K528" s="19"/>
      <c r="L528" s="19">
        <v>13</v>
      </c>
      <c r="M528" s="19">
        <v>184</v>
      </c>
      <c r="N528" s="68">
        <v>3431</v>
      </c>
      <c r="O528" s="68"/>
      <c r="P528" s="68"/>
      <c r="Q528" s="68"/>
      <c r="R528" s="68">
        <v>3581</v>
      </c>
      <c r="S528" s="68"/>
      <c r="T528" s="68">
        <v>3581</v>
      </c>
    </row>
    <row r="529" spans="1:20" s="43" customFormat="1" ht="15" customHeight="1">
      <c r="A529">
        <v>525</v>
      </c>
      <c r="B529" s="93">
        <v>7</v>
      </c>
      <c r="C529" s="19"/>
      <c r="D529" s="19"/>
      <c r="E529" s="19">
        <v>17180</v>
      </c>
      <c r="F529" s="19"/>
      <c r="G529" s="19"/>
      <c r="H529" s="19"/>
      <c r="I529" s="19"/>
      <c r="J529" s="19"/>
      <c r="K529" s="19"/>
      <c r="L529" s="19"/>
      <c r="M529" s="19">
        <v>17180</v>
      </c>
      <c r="N529" s="68"/>
      <c r="O529" s="68"/>
      <c r="P529" s="68"/>
      <c r="Q529" s="68"/>
      <c r="R529" s="68">
        <v>262366</v>
      </c>
      <c r="S529" s="68"/>
      <c r="T529" s="68">
        <v>262366</v>
      </c>
    </row>
    <row r="530" spans="1:20" s="43" customFormat="1" ht="15" customHeight="1">
      <c r="A530">
        <v>526</v>
      </c>
      <c r="B530" s="93">
        <v>7</v>
      </c>
      <c r="C530" s="19"/>
      <c r="D530" s="19">
        <v>0</v>
      </c>
      <c r="E530" s="19"/>
      <c r="F530" s="19">
        <v>7008</v>
      </c>
      <c r="G530" s="19"/>
      <c r="H530" s="19"/>
      <c r="I530" s="19"/>
      <c r="J530" s="19"/>
      <c r="K530" s="19"/>
      <c r="L530" s="19"/>
      <c r="M530" s="19">
        <v>7008</v>
      </c>
      <c r="N530" s="68">
        <v>0</v>
      </c>
      <c r="O530" s="68">
        <v>66804</v>
      </c>
      <c r="P530" s="68"/>
      <c r="Q530" s="68"/>
      <c r="R530" s="68">
        <v>66804</v>
      </c>
      <c r="S530" s="68"/>
      <c r="T530" s="68">
        <v>66804</v>
      </c>
    </row>
    <row r="531" spans="1:20" s="43" customFormat="1" ht="15" customHeight="1">
      <c r="A531">
        <v>527</v>
      </c>
      <c r="B531" s="69">
        <v>7</v>
      </c>
      <c r="C531" s="19"/>
      <c r="D531" s="19"/>
      <c r="E531" s="19"/>
      <c r="F531" s="19">
        <v>4336</v>
      </c>
      <c r="G531" s="19"/>
      <c r="H531" s="19"/>
      <c r="I531" s="19"/>
      <c r="J531" s="19"/>
      <c r="K531" s="19"/>
      <c r="L531" s="19"/>
      <c r="M531" s="19">
        <v>4336</v>
      </c>
      <c r="N531" s="68"/>
      <c r="O531" s="68"/>
      <c r="P531" s="68"/>
      <c r="Q531" s="68"/>
      <c r="R531" s="68">
        <v>46790</v>
      </c>
      <c r="S531" s="68">
        <v>3465</v>
      </c>
      <c r="T531" s="68">
        <v>50255</v>
      </c>
    </row>
    <row r="532" spans="1:20" s="43" customFormat="1">
      <c r="A532">
        <v>528</v>
      </c>
      <c r="B532" s="93">
        <v>7</v>
      </c>
      <c r="C532" s="19">
        <v>0</v>
      </c>
      <c r="D532" s="19">
        <v>0</v>
      </c>
      <c r="E532" s="19"/>
      <c r="F532" s="19">
        <v>215</v>
      </c>
      <c r="G532" s="19"/>
      <c r="H532" s="19"/>
      <c r="I532" s="19"/>
      <c r="J532" s="19"/>
      <c r="K532" s="19"/>
      <c r="L532" s="19"/>
      <c r="M532" s="19">
        <v>215</v>
      </c>
      <c r="N532" s="68"/>
      <c r="O532" s="68"/>
      <c r="P532" s="68"/>
      <c r="Q532" s="68"/>
      <c r="R532" s="68">
        <v>3166</v>
      </c>
      <c r="S532" s="68"/>
      <c r="T532" s="68">
        <v>3166</v>
      </c>
    </row>
    <row r="533" spans="1:20" s="43" customFormat="1" ht="12" customHeight="1">
      <c r="A533">
        <v>529</v>
      </c>
      <c r="B533" s="93">
        <v>7</v>
      </c>
      <c r="C533" s="19"/>
      <c r="D533" s="19">
        <v>0</v>
      </c>
      <c r="E533" s="19"/>
      <c r="F533" s="19">
        <v>2156</v>
      </c>
      <c r="G533" s="19"/>
      <c r="H533" s="19"/>
      <c r="I533" s="19"/>
      <c r="J533" s="19"/>
      <c r="K533" s="19"/>
      <c r="L533" s="19"/>
      <c r="M533" s="19">
        <v>2156</v>
      </c>
      <c r="N533" s="68"/>
      <c r="O533" s="68"/>
      <c r="P533" s="68"/>
      <c r="Q533" s="68"/>
      <c r="R533" s="68">
        <v>24040</v>
      </c>
      <c r="S533" s="68"/>
      <c r="T533" s="68">
        <v>24040</v>
      </c>
    </row>
    <row r="534" spans="1:20" s="43" customFormat="1">
      <c r="A534">
        <v>530</v>
      </c>
      <c r="B534" s="93">
        <v>7</v>
      </c>
      <c r="C534" s="19"/>
      <c r="D534" s="19"/>
      <c r="E534" s="19"/>
      <c r="F534" s="19"/>
      <c r="G534" s="19"/>
      <c r="H534" s="19"/>
      <c r="I534" s="19"/>
      <c r="J534" s="19"/>
      <c r="K534" s="19"/>
      <c r="L534" s="19"/>
      <c r="M534" s="19"/>
      <c r="N534" s="68"/>
      <c r="O534" s="68"/>
      <c r="P534" s="68"/>
      <c r="Q534" s="68"/>
      <c r="R534" s="68"/>
      <c r="S534" s="68"/>
      <c r="T534" s="68">
        <v>1195885</v>
      </c>
    </row>
    <row r="535" spans="1:20" s="43" customFormat="1">
      <c r="A535">
        <v>531</v>
      </c>
      <c r="B535" s="93">
        <v>7</v>
      </c>
      <c r="C535" s="19"/>
      <c r="D535" s="19"/>
      <c r="E535" s="19">
        <v>5724</v>
      </c>
      <c r="F535" s="19">
        <v>-2320</v>
      </c>
      <c r="G535" s="19"/>
      <c r="H535" s="19"/>
      <c r="I535" s="19"/>
      <c r="J535" s="19"/>
      <c r="K535" s="19"/>
      <c r="L535" s="19"/>
      <c r="M535" s="19">
        <v>3404</v>
      </c>
      <c r="N535" s="68"/>
      <c r="O535" s="68">
        <v>-35237</v>
      </c>
      <c r="P535" s="68"/>
      <c r="Q535" s="68"/>
      <c r="R535" s="68">
        <v>202227</v>
      </c>
      <c r="S535" s="68"/>
      <c r="T535" s="68">
        <v>202227</v>
      </c>
    </row>
    <row r="536" spans="1:20" s="43" customFormat="1" ht="12" customHeight="1">
      <c r="A536">
        <v>532</v>
      </c>
      <c r="B536" s="93">
        <v>7</v>
      </c>
      <c r="C536" s="19"/>
      <c r="D536" s="19">
        <v>0</v>
      </c>
      <c r="E536" s="19"/>
      <c r="F536" s="19">
        <v>7008</v>
      </c>
      <c r="G536" s="19"/>
      <c r="H536" s="19"/>
      <c r="I536" s="19"/>
      <c r="J536" s="19"/>
      <c r="K536" s="19"/>
      <c r="L536" s="19"/>
      <c r="M536" s="19">
        <v>7008</v>
      </c>
      <c r="N536" s="68">
        <v>0</v>
      </c>
      <c r="O536" s="68"/>
      <c r="P536" s="68">
        <v>66804</v>
      </c>
      <c r="Q536" s="68"/>
      <c r="R536" s="68">
        <v>66804</v>
      </c>
      <c r="S536" s="68"/>
      <c r="T536" s="68">
        <v>66804</v>
      </c>
    </row>
    <row r="537" spans="1:20" s="43" customFormat="1">
      <c r="A537">
        <v>533</v>
      </c>
      <c r="B537" s="93">
        <v>7</v>
      </c>
      <c r="C537" s="19"/>
      <c r="D537" s="19">
        <v>9360</v>
      </c>
      <c r="E537" s="19"/>
      <c r="F537" s="19">
        <v>9152</v>
      </c>
      <c r="G537" s="19"/>
      <c r="H537" s="19"/>
      <c r="I537" s="19"/>
      <c r="J537" s="19"/>
      <c r="K537" s="19"/>
      <c r="L537" s="19"/>
      <c r="M537" s="19">
        <v>9183.9456800000007</v>
      </c>
      <c r="N537" s="68"/>
      <c r="O537" s="68"/>
      <c r="P537" s="68"/>
      <c r="Q537" s="68"/>
      <c r="R537" s="68">
        <v>77569</v>
      </c>
      <c r="S537" s="68"/>
      <c r="T537" s="68">
        <v>77569</v>
      </c>
    </row>
    <row r="538" spans="1:20" s="43" customFormat="1" ht="12" customHeight="1">
      <c r="A538">
        <v>534</v>
      </c>
      <c r="B538" s="93">
        <v>7</v>
      </c>
      <c r="C538" s="19">
        <v>185</v>
      </c>
      <c r="D538" s="19">
        <v>1729127</v>
      </c>
      <c r="E538" s="19"/>
      <c r="F538" s="19"/>
      <c r="G538" s="19"/>
      <c r="H538" s="19"/>
      <c r="I538" s="19"/>
      <c r="J538" s="19"/>
      <c r="K538" s="19"/>
      <c r="L538" s="19"/>
      <c r="M538" s="19">
        <v>5901.5104510000001</v>
      </c>
      <c r="N538" s="68"/>
      <c r="O538" s="68"/>
      <c r="P538" s="68"/>
      <c r="Q538" s="68"/>
      <c r="R538" s="68">
        <v>151598</v>
      </c>
      <c r="S538" s="68">
        <v>9552</v>
      </c>
      <c r="T538" s="68">
        <v>161150</v>
      </c>
    </row>
    <row r="539" spans="1:20" s="43" customFormat="1" ht="12" customHeight="1">
      <c r="A539">
        <v>535</v>
      </c>
      <c r="B539" s="93">
        <v>7</v>
      </c>
      <c r="C539" s="19"/>
      <c r="D539" s="19"/>
      <c r="E539" s="19">
        <v>14371</v>
      </c>
      <c r="F539" s="19"/>
      <c r="G539" s="19"/>
      <c r="H539" s="19"/>
      <c r="I539" s="19"/>
      <c r="J539" s="19"/>
      <c r="K539" s="19"/>
      <c r="L539" s="19"/>
      <c r="M539" s="19">
        <v>14371</v>
      </c>
      <c r="N539" s="68"/>
      <c r="O539" s="68"/>
      <c r="P539" s="68"/>
      <c r="Q539" s="68"/>
      <c r="R539" s="68">
        <v>114632</v>
      </c>
      <c r="S539" s="68">
        <v>6673</v>
      </c>
      <c r="T539" s="68">
        <v>121304</v>
      </c>
    </row>
    <row r="540" spans="1:20" s="43" customFormat="1">
      <c r="A540">
        <v>536</v>
      </c>
      <c r="B540" s="93">
        <v>7</v>
      </c>
      <c r="C540" s="19"/>
      <c r="D540" s="19">
        <v>9798</v>
      </c>
      <c r="E540" s="19"/>
      <c r="F540" s="19"/>
      <c r="G540" s="19"/>
      <c r="H540" s="19"/>
      <c r="I540" s="19"/>
      <c r="J540" s="19"/>
      <c r="K540" s="19"/>
      <c r="L540" s="19"/>
      <c r="M540" s="19">
        <v>33.440573999999998</v>
      </c>
      <c r="N540" s="68"/>
      <c r="O540" s="68"/>
      <c r="P540" s="68"/>
      <c r="Q540" s="68"/>
      <c r="R540" s="68">
        <v>701</v>
      </c>
      <c r="S540" s="68"/>
      <c r="T540" s="68">
        <v>701</v>
      </c>
    </row>
    <row r="541" spans="1:20" s="43" customFormat="1" ht="12" customHeight="1">
      <c r="A541">
        <v>537</v>
      </c>
      <c r="B541" s="93">
        <v>8</v>
      </c>
      <c r="C541" s="19">
        <v>2008</v>
      </c>
      <c r="D541" s="19">
        <v>1881654</v>
      </c>
      <c r="E541" s="19"/>
      <c r="F541" s="19">
        <v>0</v>
      </c>
      <c r="G541" s="19"/>
      <c r="H541" s="19"/>
      <c r="I541" s="19">
        <v>0</v>
      </c>
      <c r="J541" s="19"/>
      <c r="K541" s="19"/>
      <c r="L541" s="19">
        <v>14457</v>
      </c>
      <c r="M541" s="19">
        <v>20881</v>
      </c>
      <c r="N541" s="68"/>
      <c r="O541" s="68"/>
      <c r="P541" s="68"/>
      <c r="Q541" s="68"/>
      <c r="R541" s="68">
        <v>290367</v>
      </c>
      <c r="S541" s="68"/>
      <c r="T541" s="68">
        <v>290367</v>
      </c>
    </row>
    <row r="542" spans="1:20" s="43" customFormat="1">
      <c r="A542">
        <v>538</v>
      </c>
      <c r="B542" s="93">
        <v>8</v>
      </c>
      <c r="C542" s="19">
        <v>0</v>
      </c>
      <c r="D542" s="19">
        <v>330972</v>
      </c>
      <c r="E542" s="19"/>
      <c r="F542" s="19">
        <v>0</v>
      </c>
      <c r="G542" s="19"/>
      <c r="H542" s="19"/>
      <c r="I542" s="19">
        <v>0</v>
      </c>
      <c r="J542" s="19"/>
      <c r="K542" s="19"/>
      <c r="L542" s="19"/>
      <c r="M542" s="19">
        <v>1130</v>
      </c>
      <c r="N542" s="68"/>
      <c r="O542" s="68"/>
      <c r="P542" s="68"/>
      <c r="Q542" s="68"/>
      <c r="R542" s="68">
        <v>8599</v>
      </c>
      <c r="S542" s="68"/>
      <c r="T542" s="68">
        <v>8599</v>
      </c>
    </row>
    <row r="543" spans="1:20" s="43" customFormat="1" ht="15" customHeight="1">
      <c r="A543">
        <v>539</v>
      </c>
      <c r="B543" s="93">
        <v>8</v>
      </c>
      <c r="C543" s="19"/>
      <c r="D543" s="19">
        <v>1369744</v>
      </c>
      <c r="E543" s="19"/>
      <c r="F543" s="19">
        <v>227.6</v>
      </c>
      <c r="G543" s="19"/>
      <c r="H543" s="19"/>
      <c r="I543" s="19"/>
      <c r="J543" s="19"/>
      <c r="K543" s="19"/>
      <c r="L543" s="19"/>
      <c r="M543" s="19">
        <v>4903</v>
      </c>
      <c r="N543" s="68"/>
      <c r="O543" s="68"/>
      <c r="P543" s="68"/>
      <c r="Q543" s="68"/>
      <c r="R543" s="68">
        <v>51413</v>
      </c>
      <c r="S543" s="68">
        <v>32274</v>
      </c>
      <c r="T543" s="68">
        <v>83686</v>
      </c>
    </row>
    <row r="544" spans="1:20" s="43" customFormat="1" ht="15" customHeight="1">
      <c r="A544">
        <v>540</v>
      </c>
      <c r="B544" s="93">
        <v>8</v>
      </c>
      <c r="C544" s="19"/>
      <c r="D544" s="19">
        <v>1931866</v>
      </c>
      <c r="E544" s="19"/>
      <c r="F544" s="19"/>
      <c r="G544" s="19"/>
      <c r="H544" s="19"/>
      <c r="I544" s="19"/>
      <c r="J544" s="19"/>
      <c r="K544" s="19"/>
      <c r="L544" s="19"/>
      <c r="M544" s="19">
        <v>6593.4586579999996</v>
      </c>
      <c r="N544" s="68"/>
      <c r="O544" s="68"/>
      <c r="P544" s="68"/>
      <c r="Q544" s="68"/>
      <c r="R544" s="68"/>
      <c r="S544" s="68"/>
      <c r="T544" s="68">
        <v>67352</v>
      </c>
    </row>
    <row r="545" spans="1:20" s="43" customFormat="1" ht="15" customHeight="1">
      <c r="A545">
        <v>541</v>
      </c>
      <c r="B545" s="93">
        <v>8</v>
      </c>
      <c r="C545" s="19"/>
      <c r="D545" s="19">
        <v>379539</v>
      </c>
      <c r="E545" s="19"/>
      <c r="F545" s="19"/>
      <c r="G545" s="19"/>
      <c r="H545" s="19"/>
      <c r="I545" s="19"/>
      <c r="J545" s="19"/>
      <c r="K545" s="19"/>
      <c r="L545" s="19"/>
      <c r="M545" s="19">
        <v>1295.3666069999999</v>
      </c>
      <c r="N545" s="68"/>
      <c r="O545" s="68"/>
      <c r="P545" s="68"/>
      <c r="Q545" s="68"/>
      <c r="R545" s="68"/>
      <c r="S545" s="68"/>
      <c r="T545" s="68">
        <v>12934</v>
      </c>
    </row>
    <row r="546" spans="1:20" s="43" customFormat="1">
      <c r="A546">
        <v>542</v>
      </c>
      <c r="B546" s="69">
        <v>8</v>
      </c>
      <c r="C546" s="19"/>
      <c r="D546" s="19"/>
      <c r="E546" s="19"/>
      <c r="F546" s="19"/>
      <c r="G546" s="19"/>
      <c r="H546" s="19"/>
      <c r="I546" s="19"/>
      <c r="J546" s="19"/>
      <c r="K546" s="19"/>
      <c r="L546" s="19"/>
      <c r="M546" s="19"/>
      <c r="N546" s="68"/>
      <c r="O546" s="68"/>
      <c r="P546" s="68"/>
      <c r="Q546" s="68"/>
      <c r="R546" s="68"/>
      <c r="S546" s="68"/>
      <c r="T546" s="68"/>
    </row>
    <row r="547" spans="1:20" s="43" customFormat="1" ht="12" customHeight="1">
      <c r="A547">
        <v>543</v>
      </c>
      <c r="B547" s="93">
        <v>8</v>
      </c>
      <c r="C547" s="19"/>
      <c r="D547" s="19"/>
      <c r="E547" s="19"/>
      <c r="F547" s="19"/>
      <c r="G547" s="19"/>
      <c r="H547" s="19"/>
      <c r="I547" s="19"/>
      <c r="J547" s="19"/>
      <c r="K547" s="19"/>
      <c r="L547" s="19"/>
      <c r="M547" s="19"/>
      <c r="N547" s="68"/>
      <c r="O547" s="68"/>
      <c r="P547" s="68"/>
      <c r="Q547" s="68"/>
      <c r="R547" s="68"/>
      <c r="S547" s="68"/>
      <c r="T547" s="68"/>
    </row>
    <row r="548" spans="1:20" s="43" customFormat="1" ht="12" customHeight="1">
      <c r="A548">
        <v>544</v>
      </c>
      <c r="B548" s="93">
        <v>8</v>
      </c>
      <c r="C548" s="19">
        <v>40.98</v>
      </c>
      <c r="D548" s="19">
        <v>462173</v>
      </c>
      <c r="E548" s="19"/>
      <c r="F548" s="19"/>
      <c r="G548" s="19"/>
      <c r="H548" s="19"/>
      <c r="I548" s="19"/>
      <c r="J548" s="19"/>
      <c r="K548" s="19"/>
      <c r="L548" s="19"/>
      <c r="M548" s="19">
        <v>1577</v>
      </c>
      <c r="N548" s="68"/>
      <c r="O548" s="68"/>
      <c r="P548" s="68"/>
      <c r="Q548" s="68"/>
      <c r="R548" s="68">
        <v>24171</v>
      </c>
      <c r="S548" s="68"/>
      <c r="T548" s="68">
        <v>24171</v>
      </c>
    </row>
    <row r="549" spans="1:20" s="43" customFormat="1" ht="12" customHeight="1">
      <c r="A549">
        <v>545</v>
      </c>
      <c r="B549" s="93">
        <v>8</v>
      </c>
      <c r="C549" s="19"/>
      <c r="D549" s="19">
        <v>256618</v>
      </c>
      <c r="E549" s="19"/>
      <c r="F549" s="19"/>
      <c r="G549" s="19"/>
      <c r="H549" s="19"/>
      <c r="I549" s="19"/>
      <c r="J549" s="19"/>
      <c r="K549" s="19"/>
      <c r="L549" s="19"/>
      <c r="M549" s="19">
        <v>876</v>
      </c>
      <c r="N549" s="68"/>
      <c r="O549" s="68"/>
      <c r="P549" s="68"/>
      <c r="Q549" s="68"/>
      <c r="R549" s="68">
        <v>24141</v>
      </c>
      <c r="S549" s="68"/>
      <c r="T549" s="68">
        <v>24141</v>
      </c>
    </row>
    <row r="550" spans="1:20" s="43" customFormat="1" ht="12" customHeight="1">
      <c r="A550">
        <v>546</v>
      </c>
      <c r="B550" s="93">
        <v>8</v>
      </c>
      <c r="C550" s="19">
        <v>7</v>
      </c>
      <c r="D550" s="19">
        <v>41207</v>
      </c>
      <c r="E550" s="19"/>
      <c r="F550" s="19"/>
      <c r="G550" s="19"/>
      <c r="H550" s="19"/>
      <c r="I550" s="19"/>
      <c r="J550" s="19"/>
      <c r="K550" s="19"/>
      <c r="L550" s="19"/>
      <c r="M550" s="19">
        <v>141</v>
      </c>
      <c r="N550" s="68"/>
      <c r="O550" s="68"/>
      <c r="P550" s="68"/>
      <c r="Q550" s="68"/>
      <c r="R550" s="68">
        <v>5910</v>
      </c>
      <c r="S550" s="68"/>
      <c r="T550" s="68">
        <v>5910</v>
      </c>
    </row>
    <row r="551" spans="1:20" s="43" customFormat="1">
      <c r="A551">
        <v>547</v>
      </c>
      <c r="B551" s="93">
        <v>8</v>
      </c>
      <c r="C551" s="19">
        <v>1423</v>
      </c>
      <c r="D551" s="19">
        <v>951533</v>
      </c>
      <c r="E551" s="19"/>
      <c r="F551" s="19">
        <v>29.8</v>
      </c>
      <c r="G551" s="19"/>
      <c r="H551" s="19"/>
      <c r="I551" s="19"/>
      <c r="J551" s="19"/>
      <c r="K551" s="19"/>
      <c r="L551" s="19"/>
      <c r="M551" s="19">
        <v>3277</v>
      </c>
      <c r="N551" s="68"/>
      <c r="O551" s="68"/>
      <c r="P551" s="68"/>
      <c r="Q551" s="68"/>
      <c r="R551" s="68">
        <v>45486</v>
      </c>
      <c r="S551" s="68"/>
      <c r="T551" s="68">
        <v>45486</v>
      </c>
    </row>
    <row r="552" spans="1:20" s="49" customFormat="1" ht="12" customHeight="1">
      <c r="A552">
        <v>548</v>
      </c>
      <c r="B552" s="93">
        <v>8</v>
      </c>
      <c r="C552" s="19"/>
      <c r="D552" s="19"/>
      <c r="E552" s="19"/>
      <c r="F552" s="19"/>
      <c r="G552" s="19"/>
      <c r="H552" s="19"/>
      <c r="I552" s="19"/>
      <c r="J552" s="19"/>
      <c r="K552" s="19"/>
      <c r="L552" s="19"/>
      <c r="M552" s="19">
        <v>23</v>
      </c>
      <c r="N552" s="68"/>
      <c r="O552" s="68"/>
      <c r="P552" s="68"/>
      <c r="Q552" s="68"/>
      <c r="R552" s="68">
        <v>406</v>
      </c>
      <c r="S552" s="68"/>
      <c r="T552" s="68">
        <v>406</v>
      </c>
    </row>
    <row r="553" spans="1:20" s="49" customFormat="1" ht="12" customHeight="1">
      <c r="A553">
        <v>549</v>
      </c>
      <c r="B553" s="93">
        <v>8</v>
      </c>
      <c r="C553" s="19"/>
      <c r="D553" s="19"/>
      <c r="E553" s="19"/>
      <c r="F553" s="19"/>
      <c r="G553" s="19"/>
      <c r="H553" s="19"/>
      <c r="I553" s="19"/>
      <c r="J553" s="19"/>
      <c r="K553" s="19"/>
      <c r="L553" s="19"/>
      <c r="M553" s="19">
        <v>497</v>
      </c>
      <c r="N553" s="68"/>
      <c r="O553" s="68"/>
      <c r="P553" s="68"/>
      <c r="Q553" s="68"/>
      <c r="R553" s="68">
        <v>9882</v>
      </c>
      <c r="S553" s="68"/>
      <c r="T553" s="68">
        <v>9882</v>
      </c>
    </row>
    <row r="554" spans="1:20" s="49" customFormat="1" ht="15" customHeight="1">
      <c r="A554">
        <v>550</v>
      </c>
      <c r="B554" s="93">
        <v>8</v>
      </c>
      <c r="C554" s="19">
        <v>2220</v>
      </c>
      <c r="D554" s="19">
        <v>1379431</v>
      </c>
      <c r="E554" s="19"/>
      <c r="F554" s="19">
        <v>1106.0999999999999</v>
      </c>
      <c r="G554" s="19"/>
      <c r="H554" s="19"/>
      <c r="I554" s="19"/>
      <c r="J554" s="19"/>
      <c r="K554" s="19"/>
      <c r="L554" s="19"/>
      <c r="M554" s="19">
        <v>5814.0980029999992</v>
      </c>
      <c r="N554" s="68"/>
      <c r="O554" s="68"/>
      <c r="P554" s="68"/>
      <c r="Q554" s="68"/>
      <c r="R554" s="68">
        <v>61669</v>
      </c>
      <c r="S554" s="68">
        <v>10448</v>
      </c>
      <c r="T554" s="68">
        <v>81291</v>
      </c>
    </row>
    <row r="555" spans="1:20" s="5" customFormat="1" ht="15" customHeight="1">
      <c r="A555">
        <v>551</v>
      </c>
      <c r="B555" s="93">
        <v>8</v>
      </c>
      <c r="C555" s="19">
        <v>1033</v>
      </c>
      <c r="D555" s="19">
        <v>882524</v>
      </c>
      <c r="E555" s="19"/>
      <c r="F555" s="19">
        <v>51</v>
      </c>
      <c r="G555" s="19"/>
      <c r="H555" s="19"/>
      <c r="I555" s="19"/>
      <c r="J555" s="19"/>
      <c r="K555" s="19"/>
      <c r="L555" s="19"/>
      <c r="M555" s="19">
        <v>3063.054412</v>
      </c>
      <c r="N555" s="68"/>
      <c r="O555" s="68"/>
      <c r="P555" s="68"/>
      <c r="Q555" s="68"/>
      <c r="R555" s="68">
        <v>47793</v>
      </c>
      <c r="S555" s="68"/>
      <c r="T555" s="68">
        <v>47793</v>
      </c>
    </row>
    <row r="556" spans="1:20" s="5" customFormat="1" ht="15" customHeight="1">
      <c r="A556">
        <v>552</v>
      </c>
      <c r="B556" s="93">
        <v>8</v>
      </c>
      <c r="C556" s="19"/>
      <c r="D556" s="19">
        <v>170852</v>
      </c>
      <c r="E556" s="19"/>
      <c r="F556" s="19"/>
      <c r="G556" s="19"/>
      <c r="H556" s="19"/>
      <c r="I556" s="19"/>
      <c r="J556" s="19"/>
      <c r="K556" s="19"/>
      <c r="L556" s="19"/>
      <c r="M556" s="19">
        <v>583.11787599999991</v>
      </c>
      <c r="N556" s="68"/>
      <c r="O556" s="68"/>
      <c r="P556" s="68"/>
      <c r="Q556" s="68"/>
      <c r="R556" s="68">
        <v>9347</v>
      </c>
      <c r="S556" s="68"/>
      <c r="T556" s="68">
        <v>9347</v>
      </c>
    </row>
    <row r="557" spans="1:20" s="49" customFormat="1" ht="12" customHeight="1">
      <c r="A557">
        <v>553</v>
      </c>
      <c r="B557" s="93">
        <v>8</v>
      </c>
      <c r="C557" s="19"/>
      <c r="D557" s="19">
        <v>48453</v>
      </c>
      <c r="E557" s="19"/>
      <c r="F557" s="19"/>
      <c r="G557" s="19"/>
      <c r="H557" s="19"/>
      <c r="I557" s="19"/>
      <c r="J557" s="19"/>
      <c r="K557" s="19"/>
      <c r="L557" s="19"/>
      <c r="M557" s="19">
        <v>165.37008899999998</v>
      </c>
      <c r="N557" s="68"/>
      <c r="O557" s="68"/>
      <c r="P557" s="68"/>
      <c r="Q557" s="68"/>
      <c r="R557" s="68">
        <v>2787</v>
      </c>
      <c r="S557" s="68"/>
      <c r="T557" s="68">
        <v>2787</v>
      </c>
    </row>
    <row r="558" spans="1:20" s="49" customFormat="1" ht="12" customHeight="1">
      <c r="A558">
        <v>554</v>
      </c>
      <c r="B558" s="93">
        <v>8</v>
      </c>
      <c r="C558" s="19"/>
      <c r="D558" s="19">
        <v>5538</v>
      </c>
      <c r="E558" s="19"/>
      <c r="F558" s="19"/>
      <c r="G558" s="19"/>
      <c r="H558" s="19"/>
      <c r="I558" s="19"/>
      <c r="J558" s="19"/>
      <c r="K558" s="19"/>
      <c r="L558" s="19"/>
      <c r="M558" s="19">
        <v>18.901194</v>
      </c>
      <c r="N558" s="68"/>
      <c r="O558" s="68"/>
      <c r="P558" s="68"/>
      <c r="Q558" s="68"/>
      <c r="R558" s="68">
        <v>287</v>
      </c>
      <c r="S558" s="68"/>
      <c r="T558" s="68">
        <v>287</v>
      </c>
    </row>
    <row r="559" spans="1:20" s="5" customFormat="1" ht="15" customHeight="1">
      <c r="A559">
        <v>555</v>
      </c>
      <c r="B559" s="93">
        <v>8</v>
      </c>
      <c r="C559" s="19"/>
      <c r="D559" s="19">
        <v>14421</v>
      </c>
      <c r="E559" s="19"/>
      <c r="F559" s="19"/>
      <c r="G559" s="19"/>
      <c r="H559" s="19"/>
      <c r="I559" s="19"/>
      <c r="J559" s="19"/>
      <c r="K559" s="19"/>
      <c r="L559" s="19"/>
      <c r="M559" s="19">
        <v>49.218872999999995</v>
      </c>
      <c r="N559" s="68"/>
      <c r="O559" s="68"/>
      <c r="P559" s="68"/>
      <c r="Q559" s="68"/>
      <c r="R559" s="68">
        <v>842</v>
      </c>
      <c r="S559" s="68"/>
      <c r="T559" s="68">
        <v>842</v>
      </c>
    </row>
    <row r="560" spans="1:20" s="5" customFormat="1" ht="15" customHeight="1">
      <c r="A560">
        <v>556</v>
      </c>
      <c r="B560" s="93">
        <v>8</v>
      </c>
      <c r="C560" s="19"/>
      <c r="D560" s="19"/>
      <c r="E560" s="19"/>
      <c r="F560" s="19"/>
      <c r="G560" s="19"/>
      <c r="H560" s="19"/>
      <c r="I560" s="19"/>
      <c r="J560" s="19"/>
      <c r="K560" s="19"/>
      <c r="L560" s="19"/>
      <c r="M560" s="19"/>
      <c r="N560" s="68"/>
      <c r="O560" s="68"/>
      <c r="P560" s="68"/>
      <c r="Q560" s="68"/>
      <c r="R560" s="68">
        <v>10181</v>
      </c>
      <c r="S560" s="68"/>
      <c r="T560" s="68">
        <v>10181</v>
      </c>
    </row>
    <row r="561" spans="1:20" s="49" customFormat="1" ht="15" customHeight="1">
      <c r="A561">
        <v>557</v>
      </c>
      <c r="B561" s="93">
        <v>8</v>
      </c>
      <c r="C561" s="19"/>
      <c r="D561" s="19"/>
      <c r="E561" s="19"/>
      <c r="F561" s="19"/>
      <c r="G561" s="19"/>
      <c r="H561" s="19"/>
      <c r="I561" s="19"/>
      <c r="J561" s="19"/>
      <c r="K561" s="19"/>
      <c r="L561" s="19"/>
      <c r="M561" s="19"/>
      <c r="N561" s="68"/>
      <c r="O561" s="68"/>
      <c r="P561" s="68"/>
      <c r="Q561" s="68"/>
      <c r="R561" s="68">
        <v>60736</v>
      </c>
      <c r="S561" s="68"/>
      <c r="T561" s="68">
        <v>60736</v>
      </c>
    </row>
    <row r="562" spans="1:20" s="49" customFormat="1" ht="15" customHeight="1">
      <c r="A562">
        <v>558</v>
      </c>
      <c r="B562" s="93">
        <v>8</v>
      </c>
      <c r="C562" s="19"/>
      <c r="D562" s="19"/>
      <c r="E562" s="19"/>
      <c r="F562" s="19"/>
      <c r="G562" s="19"/>
      <c r="H562" s="19"/>
      <c r="I562" s="19"/>
      <c r="J562" s="19"/>
      <c r="K562" s="19"/>
      <c r="L562" s="19"/>
      <c r="M562" s="19"/>
      <c r="N562" s="68"/>
      <c r="O562" s="68"/>
      <c r="P562" s="68"/>
      <c r="Q562" s="68"/>
      <c r="R562" s="68">
        <v>7097</v>
      </c>
      <c r="S562" s="68"/>
      <c r="T562" s="68">
        <v>7097</v>
      </c>
    </row>
    <row r="563" spans="1:20" s="49" customFormat="1" ht="15" customHeight="1">
      <c r="A563">
        <v>559</v>
      </c>
      <c r="B563" s="93">
        <v>8</v>
      </c>
      <c r="C563" s="19"/>
      <c r="D563" s="19"/>
      <c r="E563" s="19"/>
      <c r="F563" s="19"/>
      <c r="G563" s="19"/>
      <c r="H563" s="19"/>
      <c r="I563" s="19"/>
      <c r="J563" s="19"/>
      <c r="K563" s="19"/>
      <c r="L563" s="19"/>
      <c r="M563" s="19"/>
      <c r="N563" s="68"/>
      <c r="O563" s="68"/>
      <c r="P563" s="68"/>
      <c r="Q563" s="68"/>
      <c r="R563" s="68">
        <v>22698</v>
      </c>
      <c r="S563" s="68"/>
      <c r="T563" s="68">
        <v>22698</v>
      </c>
    </row>
    <row r="564" spans="1:20" s="43" customFormat="1" ht="15" customHeight="1">
      <c r="A564">
        <v>560</v>
      </c>
      <c r="B564" s="93">
        <v>8</v>
      </c>
      <c r="C564" s="19">
        <v>147</v>
      </c>
      <c r="D564" s="19">
        <v>113287</v>
      </c>
      <c r="E564" s="19">
        <v>2502</v>
      </c>
      <c r="F564" s="19">
        <v>1230</v>
      </c>
      <c r="G564" s="19"/>
      <c r="H564" s="19"/>
      <c r="I564" s="19"/>
      <c r="J564" s="19"/>
      <c r="K564" s="19"/>
      <c r="L564" s="19"/>
      <c r="M564" s="19">
        <v>4119</v>
      </c>
      <c r="N564" s="68"/>
      <c r="O564" s="68"/>
      <c r="P564" s="68"/>
      <c r="Q564" s="68"/>
      <c r="R564" s="68">
        <v>26933</v>
      </c>
      <c r="S564" s="68"/>
      <c r="T564" s="68">
        <v>26933</v>
      </c>
    </row>
    <row r="565" spans="1:20" s="43" customFormat="1" ht="15" customHeight="1">
      <c r="A565">
        <v>561</v>
      </c>
      <c r="B565" s="93">
        <v>8</v>
      </c>
      <c r="C565" s="19"/>
      <c r="D565" s="19">
        <v>1318852</v>
      </c>
      <c r="E565" s="19"/>
      <c r="F565" s="19"/>
      <c r="G565" s="19"/>
      <c r="H565" s="19"/>
      <c r="I565" s="19"/>
      <c r="J565" s="19"/>
      <c r="K565" s="19"/>
      <c r="L565" s="19"/>
      <c r="M565" s="19">
        <v>4501</v>
      </c>
      <c r="N565" s="68">
        <v>62163</v>
      </c>
      <c r="O565" s="68"/>
      <c r="P565" s="68"/>
      <c r="Q565" s="68"/>
      <c r="R565" s="68">
        <v>62163</v>
      </c>
      <c r="S565" s="68"/>
      <c r="T565" s="68">
        <v>62163</v>
      </c>
    </row>
    <row r="566" spans="1:20" s="43" customFormat="1" ht="15" customHeight="1">
      <c r="A566">
        <v>562</v>
      </c>
      <c r="B566" s="93">
        <v>8</v>
      </c>
      <c r="C566" s="19"/>
      <c r="D566" s="19">
        <v>275757</v>
      </c>
      <c r="E566" s="19"/>
      <c r="F566" s="19"/>
      <c r="G566" s="19"/>
      <c r="H566" s="19"/>
      <c r="I566" s="19"/>
      <c r="J566" s="19"/>
      <c r="K566" s="19"/>
      <c r="L566" s="19"/>
      <c r="M566" s="19">
        <v>941</v>
      </c>
      <c r="N566" s="68"/>
      <c r="O566" s="68"/>
      <c r="P566" s="68"/>
      <c r="Q566" s="68"/>
      <c r="R566" s="68">
        <v>18633</v>
      </c>
      <c r="S566" s="68"/>
      <c r="T566" s="68">
        <v>18633</v>
      </c>
    </row>
    <row r="567" spans="1:20" s="51" customFormat="1" ht="15" customHeight="1">
      <c r="A567">
        <v>563</v>
      </c>
      <c r="B567" s="93">
        <v>8</v>
      </c>
      <c r="C567" s="19"/>
      <c r="D567" s="19">
        <v>54110</v>
      </c>
      <c r="E567" s="19"/>
      <c r="F567" s="19">
        <v>408.2</v>
      </c>
      <c r="G567" s="19"/>
      <c r="H567" s="19"/>
      <c r="I567" s="19"/>
      <c r="J567" s="19"/>
      <c r="K567" s="19"/>
      <c r="L567" s="19"/>
      <c r="M567" s="19">
        <v>593</v>
      </c>
      <c r="N567" s="68"/>
      <c r="O567" s="68"/>
      <c r="P567" s="68"/>
      <c r="Q567" s="68"/>
      <c r="R567" s="68">
        <v>3313</v>
      </c>
      <c r="S567" s="68"/>
      <c r="T567" s="68">
        <v>3313</v>
      </c>
    </row>
    <row r="568" spans="1:20" s="51" customFormat="1" ht="15" customHeight="1">
      <c r="A568">
        <v>564</v>
      </c>
      <c r="B568" s="69">
        <v>8</v>
      </c>
      <c r="C568" s="19"/>
      <c r="D568" s="19">
        <v>34296</v>
      </c>
      <c r="E568" s="19"/>
      <c r="F568" s="19"/>
      <c r="G568" s="19"/>
      <c r="H568" s="19"/>
      <c r="I568" s="19"/>
      <c r="J568" s="19"/>
      <c r="K568" s="19"/>
      <c r="L568" s="19"/>
      <c r="M568" s="19">
        <v>117.05224799999999</v>
      </c>
      <c r="N568" s="68"/>
      <c r="O568" s="68"/>
      <c r="P568" s="68"/>
      <c r="Q568" s="68"/>
      <c r="R568" s="68">
        <v>1743</v>
      </c>
      <c r="S568" s="68"/>
      <c r="T568" s="68">
        <v>1743</v>
      </c>
    </row>
    <row r="569" spans="1:20" s="51" customFormat="1" ht="15" customHeight="1">
      <c r="A569">
        <v>565</v>
      </c>
      <c r="B569" s="93">
        <v>8</v>
      </c>
      <c r="C569" s="19"/>
      <c r="D569" s="19"/>
      <c r="E569" s="19"/>
      <c r="F569" s="19"/>
      <c r="G569" s="19"/>
      <c r="H569" s="19"/>
      <c r="I569" s="19"/>
      <c r="J569" s="19"/>
      <c r="K569" s="19"/>
      <c r="L569" s="19"/>
      <c r="M569" s="19"/>
      <c r="N569" s="68"/>
      <c r="O569" s="68"/>
      <c r="P569" s="68"/>
      <c r="Q569" s="68"/>
      <c r="R569" s="68"/>
      <c r="S569" s="68"/>
      <c r="T569" s="68">
        <v>0</v>
      </c>
    </row>
    <row r="570" spans="1:20" s="5" customFormat="1" ht="15" customHeight="1">
      <c r="A570">
        <v>566</v>
      </c>
      <c r="B570" s="93">
        <v>8</v>
      </c>
      <c r="C570" s="19">
        <v>1280</v>
      </c>
      <c r="D570" s="19">
        <v>433901</v>
      </c>
      <c r="E570" s="19"/>
      <c r="F570" s="19"/>
      <c r="G570" s="19"/>
      <c r="H570" s="19"/>
      <c r="I570" s="19"/>
      <c r="J570" s="19"/>
      <c r="K570" s="19"/>
      <c r="L570" s="19"/>
      <c r="M570" s="19">
        <v>1481</v>
      </c>
      <c r="N570" s="68"/>
      <c r="O570" s="68"/>
      <c r="P570" s="68"/>
      <c r="Q570" s="68"/>
      <c r="R570" s="68">
        <v>27112</v>
      </c>
      <c r="S570" s="68"/>
      <c r="T570" s="68">
        <v>27112</v>
      </c>
    </row>
    <row r="571" spans="1:20" s="51" customFormat="1" ht="15" customHeight="1">
      <c r="A571">
        <v>567</v>
      </c>
      <c r="B571" s="69">
        <v>8</v>
      </c>
      <c r="C571" s="19"/>
      <c r="D571" s="19">
        <v>796287</v>
      </c>
      <c r="E571" s="19"/>
      <c r="F571" s="19">
        <v>-241</v>
      </c>
      <c r="G571" s="19"/>
      <c r="H571" s="19"/>
      <c r="I571" s="19"/>
      <c r="J571" s="19"/>
      <c r="K571" s="19"/>
      <c r="L571" s="19"/>
      <c r="M571" s="19">
        <v>2476.0427241800003</v>
      </c>
      <c r="N571" s="68"/>
      <c r="O571" s="68"/>
      <c r="P571" s="68"/>
      <c r="Q571" s="68"/>
      <c r="R571" s="68">
        <v>43170</v>
      </c>
      <c r="S571" s="68"/>
      <c r="T571" s="68">
        <v>43170</v>
      </c>
    </row>
    <row r="572" spans="1:20" s="43" customFormat="1">
      <c r="A572">
        <v>568</v>
      </c>
      <c r="B572" s="93">
        <v>8</v>
      </c>
      <c r="C572" s="19"/>
      <c r="D572" s="19">
        <v>9356</v>
      </c>
      <c r="E572" s="19"/>
      <c r="F572" s="19"/>
      <c r="G572" s="19"/>
      <c r="H572" s="19"/>
      <c r="I572" s="19"/>
      <c r="J572" s="19"/>
      <c r="K572" s="19"/>
      <c r="L572" s="19"/>
      <c r="M572" s="19">
        <v>31.932027999999999</v>
      </c>
      <c r="N572" s="68">
        <v>786</v>
      </c>
      <c r="O572" s="68"/>
      <c r="P572" s="68"/>
      <c r="Q572" s="68"/>
      <c r="R572" s="68"/>
      <c r="S572" s="68"/>
      <c r="T572" s="68">
        <v>786</v>
      </c>
    </row>
    <row r="573" spans="1:20" s="43" customFormat="1">
      <c r="A573">
        <v>569</v>
      </c>
      <c r="B573" s="93">
        <v>8</v>
      </c>
      <c r="C573" s="19">
        <v>2450.5</v>
      </c>
      <c r="D573" s="19">
        <v>3131949</v>
      </c>
      <c r="E573" s="19">
        <v>2596</v>
      </c>
      <c r="F573" s="19"/>
      <c r="G573" s="19"/>
      <c r="H573" s="19"/>
      <c r="I573" s="19"/>
      <c r="J573" s="19"/>
      <c r="K573" s="19"/>
      <c r="L573" s="19"/>
      <c r="M573" s="19">
        <v>13285.341936999999</v>
      </c>
      <c r="N573" s="68"/>
      <c r="O573" s="68"/>
      <c r="P573" s="68"/>
      <c r="Q573" s="68"/>
      <c r="R573" s="68">
        <v>178065</v>
      </c>
      <c r="S573" s="68"/>
      <c r="T573" s="68">
        <v>178065</v>
      </c>
    </row>
    <row r="574" spans="1:20" s="43" customFormat="1">
      <c r="A574">
        <v>570</v>
      </c>
      <c r="B574" s="69">
        <v>8</v>
      </c>
      <c r="C574" s="19"/>
      <c r="D574" s="19">
        <v>1093051</v>
      </c>
      <c r="E574" s="19"/>
      <c r="F574" s="19"/>
      <c r="G574" s="19"/>
      <c r="H574" s="19"/>
      <c r="I574" s="19"/>
      <c r="J574" s="19"/>
      <c r="K574" s="19"/>
      <c r="L574" s="19"/>
      <c r="M574" s="19">
        <v>3729</v>
      </c>
      <c r="N574" s="68"/>
      <c r="O574" s="68"/>
      <c r="P574" s="68"/>
      <c r="Q574" s="68"/>
      <c r="R574" s="68">
        <v>43603</v>
      </c>
      <c r="S574" s="68"/>
      <c r="T574" s="68">
        <v>43603</v>
      </c>
    </row>
    <row r="575" spans="1:20" s="51" customFormat="1">
      <c r="A575">
        <v>571</v>
      </c>
      <c r="B575" s="69">
        <v>8</v>
      </c>
      <c r="C575" s="19"/>
      <c r="D575" s="19">
        <v>258320</v>
      </c>
      <c r="E575" s="19"/>
      <c r="F575" s="19"/>
      <c r="G575" s="19"/>
      <c r="H575" s="19"/>
      <c r="I575" s="19"/>
      <c r="J575" s="19"/>
      <c r="K575" s="19"/>
      <c r="L575" s="19"/>
      <c r="M575" s="19">
        <v>991</v>
      </c>
      <c r="N575" s="68"/>
      <c r="O575" s="68"/>
      <c r="P575" s="68"/>
      <c r="Q575" s="68"/>
      <c r="R575" s="68">
        <v>10305</v>
      </c>
      <c r="S575" s="68"/>
      <c r="T575" s="68">
        <v>10305</v>
      </c>
    </row>
    <row r="576" spans="1:20" s="43" customFormat="1" ht="12" customHeight="1">
      <c r="A576">
        <v>572</v>
      </c>
      <c r="B576" s="69">
        <v>8</v>
      </c>
      <c r="C576" s="19"/>
      <c r="D576" s="19">
        <v>142053</v>
      </c>
      <c r="E576" s="19"/>
      <c r="F576" s="19"/>
      <c r="G576" s="19"/>
      <c r="H576" s="19"/>
      <c r="I576" s="19"/>
      <c r="J576" s="19"/>
      <c r="K576" s="19"/>
      <c r="L576" s="19"/>
      <c r="M576" s="19">
        <v>484.82688899999999</v>
      </c>
      <c r="N576" s="68"/>
      <c r="O576" s="68"/>
      <c r="P576" s="68"/>
      <c r="Q576" s="68"/>
      <c r="R576" s="68">
        <v>20630</v>
      </c>
      <c r="S576" s="68"/>
      <c r="T576" s="68">
        <v>20606</v>
      </c>
    </row>
    <row r="577" spans="1:20" s="43" customFormat="1" ht="12" customHeight="1">
      <c r="A577">
        <v>573</v>
      </c>
      <c r="B577" s="69">
        <v>8</v>
      </c>
      <c r="C577" s="19"/>
      <c r="D577" s="19">
        <v>308553</v>
      </c>
      <c r="E577" s="19"/>
      <c r="F577" s="19"/>
      <c r="G577" s="19"/>
      <c r="H577" s="19"/>
      <c r="I577" s="19"/>
      <c r="J577" s="19"/>
      <c r="K577" s="19"/>
      <c r="L577" s="19"/>
      <c r="M577" s="19">
        <v>1053</v>
      </c>
      <c r="N577" s="68"/>
      <c r="O577" s="68"/>
      <c r="P577" s="68"/>
      <c r="Q577" s="68"/>
      <c r="R577" s="68">
        <v>25477</v>
      </c>
      <c r="S577" s="68"/>
      <c r="T577" s="68">
        <v>25477</v>
      </c>
    </row>
    <row r="578" spans="1:20" s="43" customFormat="1" ht="12" customHeight="1">
      <c r="A578">
        <v>574</v>
      </c>
      <c r="B578" s="94">
        <v>8</v>
      </c>
      <c r="C578" s="19"/>
      <c r="D578" s="19">
        <v>200252</v>
      </c>
      <c r="E578" s="19"/>
      <c r="F578" s="19"/>
      <c r="G578" s="19"/>
      <c r="H578" s="19"/>
      <c r="I578" s="19"/>
      <c r="J578" s="19"/>
      <c r="K578" s="19"/>
      <c r="L578" s="19"/>
      <c r="M578" s="19">
        <v>683.46007599999996</v>
      </c>
      <c r="N578" s="68"/>
      <c r="O578" s="68"/>
      <c r="P578" s="68"/>
      <c r="Q578" s="68"/>
      <c r="R578" s="68">
        <v>8900</v>
      </c>
      <c r="S578" s="68"/>
      <c r="T578" s="68">
        <v>8900</v>
      </c>
    </row>
    <row r="579" spans="1:20" s="43" customFormat="1" ht="12" customHeight="1">
      <c r="A579">
        <v>575</v>
      </c>
      <c r="B579" s="69">
        <v>8</v>
      </c>
      <c r="C579" s="19"/>
      <c r="D579" s="19">
        <v>25776</v>
      </c>
      <c r="E579" s="19"/>
      <c r="F579" s="19">
        <v>327</v>
      </c>
      <c r="G579" s="19"/>
      <c r="H579" s="19"/>
      <c r="I579" s="19"/>
      <c r="J579" s="19"/>
      <c r="K579" s="19"/>
      <c r="L579" s="19"/>
      <c r="M579" s="19">
        <v>415</v>
      </c>
      <c r="N579" s="68">
        <v>2332</v>
      </c>
      <c r="O579" s="68">
        <v>3052</v>
      </c>
      <c r="P579" s="68"/>
      <c r="Q579" s="68"/>
      <c r="R579" s="68">
        <v>5384</v>
      </c>
      <c r="S579" s="68"/>
      <c r="T579" s="68">
        <v>5384</v>
      </c>
    </row>
    <row r="580" spans="1:20" s="43" customFormat="1" ht="12" customHeight="1">
      <c r="A580">
        <v>576</v>
      </c>
      <c r="B580" s="69">
        <v>8</v>
      </c>
      <c r="C580" s="19"/>
      <c r="D580" s="19">
        <v>58110</v>
      </c>
      <c r="E580" s="19"/>
      <c r="F580" s="19"/>
      <c r="G580" s="19"/>
      <c r="H580" s="19"/>
      <c r="I580" s="19"/>
      <c r="J580" s="19"/>
      <c r="K580" s="19"/>
      <c r="L580" s="19"/>
      <c r="M580" s="19">
        <v>198</v>
      </c>
      <c r="N580" s="68"/>
      <c r="O580" s="68"/>
      <c r="P580" s="68"/>
      <c r="Q580" s="68"/>
      <c r="R580" s="68">
        <v>6182</v>
      </c>
      <c r="S580" s="68"/>
      <c r="T580" s="68">
        <v>6182</v>
      </c>
    </row>
    <row r="581" spans="1:20" s="43" customFormat="1">
      <c r="A581">
        <v>577</v>
      </c>
      <c r="B581" s="69">
        <v>8</v>
      </c>
      <c r="C581" s="19"/>
      <c r="D581" s="19">
        <v>379740</v>
      </c>
      <c r="E581" s="19"/>
      <c r="F581" s="19">
        <v>4715</v>
      </c>
      <c r="G581" s="19"/>
      <c r="H581" s="19"/>
      <c r="I581" s="19"/>
      <c r="J581" s="19"/>
      <c r="K581" s="19"/>
      <c r="L581" s="19"/>
      <c r="M581" s="19">
        <v>6011</v>
      </c>
      <c r="N581" s="68"/>
      <c r="O581" s="68"/>
      <c r="P581" s="68"/>
      <c r="Q581" s="68"/>
      <c r="R581" s="68">
        <v>52790</v>
      </c>
      <c r="S581" s="68"/>
      <c r="T581" s="68">
        <v>52790</v>
      </c>
    </row>
    <row r="582" spans="1:20" s="43" customFormat="1" ht="12" customHeight="1">
      <c r="A582">
        <v>578</v>
      </c>
      <c r="B582" s="69">
        <v>8</v>
      </c>
      <c r="C582" s="19">
        <v>126</v>
      </c>
      <c r="D582" s="19">
        <v>108033</v>
      </c>
      <c r="E582" s="19"/>
      <c r="F582" s="19"/>
      <c r="G582" s="19"/>
      <c r="H582" s="19"/>
      <c r="I582" s="19"/>
      <c r="J582" s="19"/>
      <c r="K582" s="19"/>
      <c r="L582" s="19"/>
      <c r="M582" s="19">
        <v>369</v>
      </c>
      <c r="N582" s="68"/>
      <c r="O582" s="68"/>
      <c r="P582" s="68"/>
      <c r="Q582" s="68"/>
      <c r="R582" s="68">
        <v>4029</v>
      </c>
      <c r="S582" s="68"/>
      <c r="T582" s="68">
        <v>4029</v>
      </c>
    </row>
    <row r="583" spans="1:20" s="43" customFormat="1" ht="12" customHeight="1">
      <c r="A583">
        <v>579</v>
      </c>
      <c r="B583" s="93">
        <v>8</v>
      </c>
      <c r="C583" s="19">
        <v>1603</v>
      </c>
      <c r="D583" s="19">
        <v>1123204</v>
      </c>
      <c r="E583" s="19"/>
      <c r="F583" s="19"/>
      <c r="G583" s="19"/>
      <c r="H583" s="19"/>
      <c r="I583" s="19"/>
      <c r="J583" s="19"/>
      <c r="K583" s="19"/>
      <c r="L583" s="19"/>
      <c r="M583" s="19">
        <v>3833</v>
      </c>
      <c r="N583" s="68"/>
      <c r="O583" s="68"/>
      <c r="P583" s="68"/>
      <c r="Q583" s="68"/>
      <c r="R583" s="68">
        <v>56141</v>
      </c>
      <c r="S583" s="68"/>
      <c r="T583" s="68">
        <v>56141</v>
      </c>
    </row>
    <row r="584" spans="1:20" s="43" customFormat="1" ht="15" customHeight="1">
      <c r="A584">
        <v>580</v>
      </c>
      <c r="B584" s="93">
        <v>8</v>
      </c>
      <c r="C584" s="19">
        <v>0</v>
      </c>
      <c r="D584" s="19">
        <v>217672</v>
      </c>
      <c r="E584" s="19"/>
      <c r="F584" s="19">
        <v>-13</v>
      </c>
      <c r="G584" s="19"/>
      <c r="H584" s="19"/>
      <c r="I584" s="19"/>
      <c r="J584" s="19"/>
      <c r="K584" s="19"/>
      <c r="L584" s="19"/>
      <c r="M584" s="19">
        <v>730</v>
      </c>
      <c r="N584" s="68"/>
      <c r="O584" s="68"/>
      <c r="P584" s="68"/>
      <c r="Q584" s="68"/>
      <c r="R584" s="68">
        <v>15819</v>
      </c>
      <c r="S584" s="68"/>
      <c r="T584" s="68">
        <v>15819</v>
      </c>
    </row>
    <row r="585" spans="1:20" s="43" customFormat="1" ht="12" customHeight="1">
      <c r="A585">
        <v>581</v>
      </c>
      <c r="B585" s="93">
        <v>8</v>
      </c>
      <c r="C585" s="19"/>
      <c r="D585" s="19">
        <v>27070</v>
      </c>
      <c r="E585" s="19"/>
      <c r="F585" s="19">
        <v>0</v>
      </c>
      <c r="G585" s="19"/>
      <c r="H585" s="19"/>
      <c r="I585" s="19"/>
      <c r="J585" s="19"/>
      <c r="K585" s="19"/>
      <c r="L585" s="19"/>
      <c r="M585" s="19">
        <v>92</v>
      </c>
      <c r="N585" s="68"/>
      <c r="O585" s="68"/>
      <c r="P585" s="68"/>
      <c r="Q585" s="68"/>
      <c r="R585" s="68">
        <v>2564</v>
      </c>
      <c r="S585" s="68"/>
      <c r="T585" s="68">
        <v>2564</v>
      </c>
    </row>
    <row r="586" spans="1:20" s="43" customFormat="1" ht="15" customHeight="1">
      <c r="A586">
        <v>582</v>
      </c>
      <c r="B586" s="93">
        <v>8</v>
      </c>
      <c r="C586" s="19"/>
      <c r="D586" s="19">
        <v>97048</v>
      </c>
      <c r="E586" s="19"/>
      <c r="F586" s="19"/>
      <c r="G586" s="19"/>
      <c r="H586" s="19"/>
      <c r="I586" s="19"/>
      <c r="J586" s="19"/>
      <c r="K586" s="19"/>
      <c r="L586" s="19"/>
      <c r="M586" s="19">
        <v>331.22482399999996</v>
      </c>
      <c r="N586" s="68"/>
      <c r="O586" s="68"/>
      <c r="P586" s="68"/>
      <c r="Q586" s="68"/>
      <c r="R586" s="68">
        <v>6604</v>
      </c>
      <c r="S586" s="68"/>
      <c r="T586" s="68">
        <v>6604</v>
      </c>
    </row>
    <row r="587" spans="1:20" s="5" customFormat="1" ht="15" customHeight="1">
      <c r="A587">
        <v>583</v>
      </c>
      <c r="B587" s="93">
        <v>8</v>
      </c>
      <c r="C587" s="19">
        <v>3</v>
      </c>
      <c r="D587" s="19">
        <v>3281</v>
      </c>
      <c r="E587" s="19"/>
      <c r="F587" s="19"/>
      <c r="G587" s="19"/>
      <c r="H587" s="19"/>
      <c r="I587" s="19"/>
      <c r="J587" s="19"/>
      <c r="K587" s="19"/>
      <c r="L587" s="19"/>
      <c r="M587" s="19">
        <v>11.198053</v>
      </c>
      <c r="N587" s="68"/>
      <c r="O587" s="68"/>
      <c r="P587" s="68"/>
      <c r="Q587" s="68"/>
      <c r="R587" s="68">
        <v>242</v>
      </c>
      <c r="S587" s="68"/>
      <c r="T587" s="68">
        <v>242</v>
      </c>
    </row>
    <row r="588" spans="1:20" s="5" customFormat="1">
      <c r="A588">
        <v>584</v>
      </c>
      <c r="B588" s="93">
        <v>8</v>
      </c>
      <c r="C588" s="19">
        <v>3.4</v>
      </c>
      <c r="D588" s="19">
        <v>15832</v>
      </c>
      <c r="E588" s="19"/>
      <c r="F588" s="19"/>
      <c r="G588" s="19"/>
      <c r="H588" s="19"/>
      <c r="I588" s="19"/>
      <c r="J588" s="19"/>
      <c r="K588" s="19"/>
      <c r="L588" s="19"/>
      <c r="M588" s="19">
        <v>54.034616</v>
      </c>
      <c r="N588" s="68"/>
      <c r="O588" s="68"/>
      <c r="P588" s="68"/>
      <c r="Q588" s="68"/>
      <c r="R588" s="68">
        <v>1498</v>
      </c>
      <c r="S588" s="68"/>
      <c r="T588" s="68">
        <v>1498</v>
      </c>
    </row>
    <row r="589" spans="1:20" s="5" customFormat="1" ht="12" customHeight="1">
      <c r="A589">
        <v>585</v>
      </c>
      <c r="B589" s="93">
        <v>8</v>
      </c>
      <c r="C589" s="19">
        <v>1.1000000000000001</v>
      </c>
      <c r="D589" s="19">
        <v>4718</v>
      </c>
      <c r="E589" s="19"/>
      <c r="F589" s="19"/>
      <c r="G589" s="19"/>
      <c r="H589" s="19"/>
      <c r="I589" s="19"/>
      <c r="J589" s="19"/>
      <c r="K589" s="19"/>
      <c r="L589" s="19"/>
      <c r="M589" s="19">
        <v>16.102533999999999</v>
      </c>
      <c r="N589" s="68"/>
      <c r="O589" s="68"/>
      <c r="P589" s="68"/>
      <c r="Q589" s="68"/>
      <c r="R589" s="68">
        <v>453</v>
      </c>
      <c r="S589" s="68"/>
      <c r="T589" s="68">
        <v>453</v>
      </c>
    </row>
    <row r="590" spans="1:20" s="5" customFormat="1" ht="12" customHeight="1">
      <c r="A590">
        <v>586</v>
      </c>
      <c r="B590" s="93">
        <v>8</v>
      </c>
      <c r="C590" s="19"/>
      <c r="D590" s="19">
        <v>1398</v>
      </c>
      <c r="E590" s="19"/>
      <c r="F590" s="19"/>
      <c r="G590" s="19"/>
      <c r="H590" s="19"/>
      <c r="I590" s="19"/>
      <c r="J590" s="19"/>
      <c r="K590" s="19"/>
      <c r="L590" s="19"/>
      <c r="M590" s="19">
        <v>4.7713739999999998</v>
      </c>
      <c r="N590" s="68"/>
      <c r="O590" s="68"/>
      <c r="P590" s="68"/>
      <c r="Q590" s="68"/>
      <c r="R590" s="68">
        <v>384</v>
      </c>
      <c r="S590" s="68"/>
      <c r="T590" s="68">
        <v>384</v>
      </c>
    </row>
    <row r="591" spans="1:20" s="20" customFormat="1">
      <c r="A591">
        <v>587</v>
      </c>
      <c r="B591" s="93">
        <v>9</v>
      </c>
      <c r="C591" s="19">
        <v>428</v>
      </c>
      <c r="D591" s="19">
        <v>469583</v>
      </c>
      <c r="E591" s="19"/>
      <c r="F591" s="19">
        <v>0</v>
      </c>
      <c r="G591" s="19"/>
      <c r="H591" s="19"/>
      <c r="I591" s="19">
        <v>0</v>
      </c>
      <c r="J591" s="19"/>
      <c r="K591" s="19"/>
      <c r="L591" s="19">
        <v>0</v>
      </c>
      <c r="M591" s="19">
        <v>1505</v>
      </c>
      <c r="N591" s="68"/>
      <c r="O591" s="68"/>
      <c r="P591" s="68"/>
      <c r="Q591" s="68"/>
      <c r="R591" s="68">
        <v>30586</v>
      </c>
      <c r="S591" s="68"/>
      <c r="T591" s="68">
        <v>30586</v>
      </c>
    </row>
    <row r="592" spans="1:20" s="5" customFormat="1" ht="12" customHeight="1">
      <c r="A592">
        <v>588</v>
      </c>
      <c r="B592" s="93">
        <v>9</v>
      </c>
      <c r="C592" s="19"/>
      <c r="D592" s="19"/>
      <c r="E592" s="19"/>
      <c r="F592" s="19"/>
      <c r="G592" s="19"/>
      <c r="H592" s="19"/>
      <c r="I592" s="19"/>
      <c r="J592" s="19"/>
      <c r="K592" s="19"/>
      <c r="L592" s="19"/>
      <c r="M592" s="19"/>
      <c r="N592" s="68"/>
      <c r="O592" s="68"/>
      <c r="P592" s="68"/>
      <c r="Q592" s="68"/>
      <c r="R592" s="68">
        <v>28235</v>
      </c>
      <c r="S592" s="68"/>
      <c r="T592" s="68">
        <v>28235</v>
      </c>
    </row>
    <row r="593" spans="1:473" s="43" customFormat="1" ht="12" customHeight="1">
      <c r="A593">
        <v>589</v>
      </c>
      <c r="B593" s="93">
        <v>9</v>
      </c>
      <c r="C593" s="19"/>
      <c r="D593" s="19">
        <v>6148</v>
      </c>
      <c r="E593" s="19"/>
      <c r="F593" s="19"/>
      <c r="G593" s="19"/>
      <c r="H593" s="19"/>
      <c r="I593" s="19"/>
      <c r="J593" s="19"/>
      <c r="K593" s="19"/>
      <c r="L593" s="19"/>
      <c r="M593" s="19">
        <v>21</v>
      </c>
      <c r="N593" s="68">
        <v>685</v>
      </c>
      <c r="O593" s="68"/>
      <c r="P593" s="68"/>
      <c r="Q593" s="68"/>
      <c r="R593" s="68">
        <v>685</v>
      </c>
      <c r="S593" s="68"/>
      <c r="T593" s="68">
        <v>685</v>
      </c>
    </row>
    <row r="594" spans="1:473" s="43" customFormat="1" ht="12" customHeight="1">
      <c r="A594">
        <v>590</v>
      </c>
      <c r="B594" s="69">
        <v>10</v>
      </c>
      <c r="C594" s="19"/>
      <c r="D594" s="19">
        <v>9770468</v>
      </c>
      <c r="E594" s="19"/>
      <c r="F594" s="19">
        <v>3966</v>
      </c>
      <c r="G594" s="19"/>
      <c r="H594" s="19"/>
      <c r="I594" s="19">
        <v>1099</v>
      </c>
      <c r="J594" s="19"/>
      <c r="K594" s="19"/>
      <c r="L594" s="19"/>
      <c r="M594" s="19">
        <v>37313</v>
      </c>
      <c r="N594" s="68"/>
      <c r="O594" s="68"/>
      <c r="P594" s="68"/>
      <c r="Q594" s="68"/>
      <c r="R594" s="68">
        <v>1075649</v>
      </c>
      <c r="S594" s="68"/>
      <c r="T594" s="68">
        <v>1075649</v>
      </c>
    </row>
    <row r="595" spans="1:473" s="43" customFormat="1" ht="12" customHeight="1">
      <c r="A595">
        <v>591</v>
      </c>
      <c r="B595" s="93">
        <v>10</v>
      </c>
      <c r="C595" s="19">
        <v>1392</v>
      </c>
      <c r="D595" s="19">
        <v>967750</v>
      </c>
      <c r="E595" s="19"/>
      <c r="F595" s="19">
        <v>-6911</v>
      </c>
      <c r="G595" s="19"/>
      <c r="H595" s="19"/>
      <c r="I595" s="19"/>
      <c r="J595" s="19"/>
      <c r="K595" s="19"/>
      <c r="L595" s="19"/>
      <c r="M595" s="19">
        <v>4174.7769999999991</v>
      </c>
      <c r="N595" s="68"/>
      <c r="O595" s="68"/>
      <c r="P595" s="68"/>
      <c r="Q595" s="68"/>
      <c r="R595" s="68">
        <v>78143</v>
      </c>
      <c r="S595" s="68"/>
      <c r="T595" s="68">
        <v>78143</v>
      </c>
    </row>
    <row r="596" spans="1:473" s="43" customFormat="1">
      <c r="A596">
        <v>592</v>
      </c>
      <c r="B596" s="93">
        <v>10</v>
      </c>
      <c r="C596" s="19">
        <v>4259</v>
      </c>
      <c r="D596" s="19">
        <v>25818764</v>
      </c>
      <c r="E596" s="19"/>
      <c r="F596" s="19">
        <v>-210545</v>
      </c>
      <c r="G596" s="19"/>
      <c r="H596" s="19"/>
      <c r="I596" s="19"/>
      <c r="J596" s="19"/>
      <c r="K596" s="19"/>
      <c r="L596" s="19"/>
      <c r="M596" s="19">
        <v>5967.0418720000016</v>
      </c>
      <c r="N596" s="68"/>
      <c r="O596" s="68"/>
      <c r="P596" s="68"/>
      <c r="Q596" s="68"/>
      <c r="R596" s="68">
        <v>1819070</v>
      </c>
      <c r="S596" s="68"/>
      <c r="T596" s="68">
        <v>1819070</v>
      </c>
    </row>
    <row r="597" spans="1:473" s="43" customFormat="1" ht="12" customHeight="1">
      <c r="A597">
        <v>593</v>
      </c>
      <c r="B597" s="93">
        <v>10</v>
      </c>
      <c r="C597" s="19">
        <v>19444</v>
      </c>
      <c r="D597" s="19">
        <v>10385664</v>
      </c>
      <c r="E597" s="19"/>
      <c r="F597" s="19">
        <v>-40638.199999999997</v>
      </c>
      <c r="G597" s="19"/>
      <c r="H597" s="19"/>
      <c r="I597" s="19"/>
      <c r="J597" s="19"/>
      <c r="K597" s="19"/>
      <c r="L597" s="19"/>
      <c r="M597" s="19">
        <v>63718.523071999996</v>
      </c>
      <c r="N597" s="68"/>
      <c r="O597" s="68"/>
      <c r="P597" s="68"/>
      <c r="Q597" s="68"/>
      <c r="R597" s="68">
        <v>482771</v>
      </c>
      <c r="S597" s="68">
        <v>40165</v>
      </c>
      <c r="T597" s="68">
        <v>522936</v>
      </c>
    </row>
    <row r="598" spans="1:473" s="5" customFormat="1">
      <c r="A598">
        <v>594</v>
      </c>
      <c r="B598" s="93">
        <v>10</v>
      </c>
      <c r="C598" s="19">
        <v>149</v>
      </c>
      <c r="D598" s="19">
        <v>104485</v>
      </c>
      <c r="E598" s="19"/>
      <c r="F598" s="19">
        <v>-180.2</v>
      </c>
      <c r="G598" s="19"/>
      <c r="H598" s="19">
        <v>-417</v>
      </c>
      <c r="I598" s="19"/>
      <c r="J598" s="19"/>
      <c r="K598" s="19"/>
      <c r="L598" s="19"/>
      <c r="M598" s="19">
        <v>113.85730500000001</v>
      </c>
      <c r="N598" s="68"/>
      <c r="O598" s="68"/>
      <c r="P598" s="68"/>
      <c r="Q598" s="68"/>
      <c r="R598" s="68">
        <v>7113</v>
      </c>
      <c r="S598" s="68"/>
      <c r="T598" s="68">
        <v>7113</v>
      </c>
    </row>
    <row r="599" spans="1:473" s="5" customFormat="1" ht="12" customHeight="1">
      <c r="A599">
        <v>595</v>
      </c>
      <c r="B599" s="93">
        <v>10</v>
      </c>
      <c r="C599" s="19"/>
      <c r="D599" s="19">
        <v>26090000</v>
      </c>
      <c r="E599" s="19"/>
      <c r="F599" s="19"/>
      <c r="G599" s="19"/>
      <c r="H599" s="19"/>
      <c r="I599" s="19"/>
      <c r="J599" s="19"/>
      <c r="K599" s="19"/>
      <c r="L599" s="19"/>
      <c r="M599" s="19">
        <v>5301.3199999999779</v>
      </c>
      <c r="N599" s="68"/>
      <c r="O599" s="68"/>
      <c r="P599" s="68"/>
      <c r="Q599" s="68"/>
      <c r="R599" s="68">
        <v>1199038</v>
      </c>
      <c r="S599" s="68"/>
      <c r="T599" s="68">
        <v>1199038</v>
      </c>
    </row>
    <row r="600" spans="1:473" s="5" customFormat="1" ht="12" customHeight="1">
      <c r="A600">
        <v>596</v>
      </c>
      <c r="B600" s="93">
        <v>10</v>
      </c>
      <c r="C600" s="19"/>
      <c r="D600" s="19">
        <v>417653</v>
      </c>
      <c r="E600" s="19"/>
      <c r="F600" s="19">
        <v>-5491</v>
      </c>
      <c r="G600" s="19"/>
      <c r="H600" s="19"/>
      <c r="I600" s="19"/>
      <c r="J600" s="19"/>
      <c r="K600" s="19"/>
      <c r="L600" s="19"/>
      <c r="M600" s="19">
        <v>-2004.4327560000002</v>
      </c>
      <c r="N600" s="68"/>
      <c r="O600" s="68"/>
      <c r="P600" s="68"/>
      <c r="Q600" s="68"/>
      <c r="R600" s="68">
        <v>13751</v>
      </c>
      <c r="S600" s="68"/>
      <c r="T600" s="68">
        <v>20630</v>
      </c>
    </row>
    <row r="601" spans="1:473" s="43" customFormat="1" ht="12" customHeight="1">
      <c r="A601">
        <v>597</v>
      </c>
      <c r="B601" s="93">
        <v>10</v>
      </c>
      <c r="C601" s="19">
        <v>234.4</v>
      </c>
      <c r="D601" s="19">
        <v>146460</v>
      </c>
      <c r="E601" s="19"/>
      <c r="F601" s="19"/>
      <c r="G601" s="19"/>
      <c r="H601" s="19">
        <v>4313</v>
      </c>
      <c r="I601" s="19"/>
      <c r="J601" s="19"/>
      <c r="K601" s="19"/>
      <c r="L601" s="19"/>
      <c r="M601" s="19">
        <v>4813</v>
      </c>
      <c r="N601" s="68">
        <v>23408</v>
      </c>
      <c r="O601" s="68"/>
      <c r="P601" s="68"/>
      <c r="Q601" s="68">
        <v>1490</v>
      </c>
      <c r="R601" s="68">
        <v>102762</v>
      </c>
      <c r="S601" s="68"/>
      <c r="T601" s="68">
        <v>102762</v>
      </c>
    </row>
    <row r="602" spans="1:473" s="43" customFormat="1" ht="12" customHeight="1">
      <c r="A602">
        <v>598</v>
      </c>
      <c r="B602" s="93">
        <v>10</v>
      </c>
      <c r="C602" s="19"/>
      <c r="D602" s="19">
        <v>14184590</v>
      </c>
      <c r="E602" s="19"/>
      <c r="F602" s="19"/>
      <c r="G602" s="19"/>
      <c r="H602" s="19"/>
      <c r="I602" s="19"/>
      <c r="J602" s="19"/>
      <c r="K602" s="19"/>
      <c r="L602" s="19"/>
      <c r="M602" s="19">
        <v>48412.005669999999</v>
      </c>
      <c r="N602" s="68"/>
      <c r="O602" s="68"/>
      <c r="P602" s="68"/>
      <c r="Q602" s="68"/>
      <c r="R602" s="68">
        <v>678406</v>
      </c>
      <c r="S602" s="68"/>
      <c r="T602" s="68">
        <v>678406</v>
      </c>
    </row>
    <row r="603" spans="1:473" s="43" customFormat="1" ht="12" customHeight="1">
      <c r="A603">
        <v>599</v>
      </c>
      <c r="B603" s="93">
        <v>10</v>
      </c>
      <c r="C603" s="19"/>
      <c r="D603" s="19">
        <v>5783152</v>
      </c>
      <c r="E603" s="19"/>
      <c r="F603" s="19">
        <v>-58849</v>
      </c>
      <c r="G603" s="19"/>
      <c r="H603" s="19"/>
      <c r="I603" s="19"/>
      <c r="J603" s="19"/>
      <c r="K603" s="19"/>
      <c r="L603" s="19"/>
      <c r="M603" s="19">
        <v>-9446.2471040000019</v>
      </c>
      <c r="N603" s="68"/>
      <c r="O603" s="68"/>
      <c r="P603" s="68"/>
      <c r="Q603" s="68"/>
      <c r="R603" s="68">
        <v>351960</v>
      </c>
      <c r="S603" s="68">
        <v>21182</v>
      </c>
      <c r="T603" s="68">
        <v>373142</v>
      </c>
    </row>
    <row r="604" spans="1:473" s="43" customFormat="1" ht="12" customHeight="1">
      <c r="A604">
        <v>600</v>
      </c>
      <c r="B604" s="93">
        <v>11</v>
      </c>
      <c r="C604" s="19">
        <v>160</v>
      </c>
      <c r="D604" s="19">
        <v>28975</v>
      </c>
      <c r="E604" s="19"/>
      <c r="F604" s="19">
        <v>7851</v>
      </c>
      <c r="G604" s="19"/>
      <c r="H604" s="19"/>
      <c r="I604" s="19">
        <v>3</v>
      </c>
      <c r="J604" s="19"/>
      <c r="K604" s="19"/>
      <c r="L604" s="19"/>
      <c r="M604" s="19">
        <v>7950</v>
      </c>
      <c r="N604" s="68"/>
      <c r="O604" s="68"/>
      <c r="P604" s="68"/>
      <c r="Q604" s="68"/>
      <c r="R604" s="68">
        <v>98679</v>
      </c>
      <c r="S604" s="68">
        <v>20860</v>
      </c>
      <c r="T604" s="68">
        <v>119539</v>
      </c>
    </row>
    <row r="605" spans="1:473" s="43" customFormat="1" ht="12" customHeight="1">
      <c r="A605">
        <v>601</v>
      </c>
      <c r="B605" s="95">
        <v>11</v>
      </c>
      <c r="C605" s="19">
        <v>0</v>
      </c>
      <c r="D605" s="19">
        <v>0</v>
      </c>
      <c r="E605" s="19"/>
      <c r="F605" s="19">
        <v>45451</v>
      </c>
      <c r="G605" s="19"/>
      <c r="H605" s="19"/>
      <c r="I605" s="19">
        <v>0</v>
      </c>
      <c r="J605" s="19"/>
      <c r="K605" s="19"/>
      <c r="L605" s="19"/>
      <c r="M605" s="19">
        <v>45451</v>
      </c>
      <c r="N605" s="68"/>
      <c r="O605" s="68"/>
      <c r="P605" s="68"/>
      <c r="Q605" s="68"/>
      <c r="R605" s="68">
        <v>520278</v>
      </c>
      <c r="S605" s="68"/>
      <c r="T605" s="68">
        <v>520278</v>
      </c>
    </row>
    <row r="606" spans="1:473" s="43" customFormat="1" ht="15" customHeight="1">
      <c r="A606">
        <v>602</v>
      </c>
      <c r="B606" s="93">
        <v>11</v>
      </c>
      <c r="C606" s="19">
        <v>0</v>
      </c>
      <c r="D606" s="19">
        <v>-30598</v>
      </c>
      <c r="E606" s="19"/>
      <c r="F606" s="19">
        <v>754</v>
      </c>
      <c r="G606" s="19"/>
      <c r="H606" s="19"/>
      <c r="I606" s="19">
        <v>0</v>
      </c>
      <c r="J606" s="19"/>
      <c r="K606" s="19"/>
      <c r="L606" s="19"/>
      <c r="M606" s="19">
        <v>650</v>
      </c>
      <c r="N606" s="68"/>
      <c r="O606" s="68"/>
      <c r="P606" s="68"/>
      <c r="Q606" s="68"/>
      <c r="R606" s="68">
        <v>7751</v>
      </c>
      <c r="S606" s="68"/>
      <c r="T606" s="68">
        <v>7829</v>
      </c>
    </row>
    <row r="607" spans="1:473" s="43" customFormat="1" ht="15" customHeight="1">
      <c r="A607">
        <v>603</v>
      </c>
      <c r="B607" s="93">
        <v>11</v>
      </c>
      <c r="C607" s="19">
        <v>0</v>
      </c>
      <c r="D607" s="19">
        <v>21360</v>
      </c>
      <c r="E607" s="19"/>
      <c r="F607" s="19">
        <v>0</v>
      </c>
      <c r="G607" s="19"/>
      <c r="H607" s="19"/>
      <c r="I607" s="19">
        <v>0</v>
      </c>
      <c r="J607" s="19"/>
      <c r="K607" s="19"/>
      <c r="L607" s="19"/>
      <c r="M607" s="19">
        <v>73</v>
      </c>
      <c r="N607" s="68"/>
      <c r="O607" s="68"/>
      <c r="P607" s="68"/>
      <c r="Q607" s="68"/>
      <c r="R607" s="68">
        <v>558</v>
      </c>
      <c r="S607" s="68"/>
      <c r="T607" s="68">
        <v>558</v>
      </c>
    </row>
    <row r="608" spans="1:473" s="48" customFormat="1" ht="15" customHeight="1">
      <c r="A608">
        <v>604</v>
      </c>
      <c r="B608" s="93">
        <v>11</v>
      </c>
      <c r="C608" s="19">
        <v>5850</v>
      </c>
      <c r="D608" s="19">
        <v>1244093</v>
      </c>
      <c r="E608" s="19"/>
      <c r="F608" s="19"/>
      <c r="G608" s="19"/>
      <c r="H608" s="19"/>
      <c r="I608" s="19"/>
      <c r="J608" s="19"/>
      <c r="K608" s="19"/>
      <c r="L608" s="19"/>
      <c r="M608" s="19">
        <v>4246.0894090000002</v>
      </c>
      <c r="N608" s="68"/>
      <c r="O608" s="68"/>
      <c r="P608" s="68"/>
      <c r="Q608" s="68"/>
      <c r="R608" s="68">
        <v>228305</v>
      </c>
      <c r="S608" s="68"/>
      <c r="T608" s="68">
        <v>228305</v>
      </c>
      <c r="U608" s="6"/>
      <c r="V608" s="6"/>
      <c r="W608" s="6"/>
      <c r="X608" s="6"/>
      <c r="Y608" s="6"/>
      <c r="Z608" s="6"/>
      <c r="AA608" s="6"/>
      <c r="AB608" s="6"/>
      <c r="AC608" s="6"/>
      <c r="AD608" s="6"/>
      <c r="AE608" s="6"/>
      <c r="AF608" s="6"/>
      <c r="AG608" s="6"/>
      <c r="AH608" s="6"/>
      <c r="AI608" s="6"/>
      <c r="AJ608" s="6"/>
      <c r="AK608" s="6"/>
      <c r="AL608" s="6"/>
      <c r="AM608" s="6"/>
      <c r="AN608" s="6"/>
      <c r="AO608" s="6"/>
      <c r="AP608" s="6"/>
      <c r="AQ608" s="6"/>
      <c r="AR608" s="6"/>
      <c r="AS608" s="6"/>
      <c r="AT608" s="6"/>
      <c r="AU608" s="6"/>
      <c r="AV608" s="6"/>
      <c r="AW608" s="6"/>
      <c r="AX608" s="6"/>
      <c r="AY608" s="6"/>
      <c r="AZ608" s="6"/>
      <c r="BA608" s="6"/>
      <c r="BB608" s="6"/>
      <c r="BC608" s="6"/>
      <c r="BD608" s="6"/>
      <c r="BE608" s="6"/>
      <c r="BF608" s="6"/>
      <c r="BG608" s="6"/>
      <c r="BH608" s="6"/>
      <c r="BI608" s="6"/>
      <c r="BJ608" s="6"/>
      <c r="BK608" s="6"/>
      <c r="BL608" s="6"/>
      <c r="BM608" s="6"/>
      <c r="BN608" s="6"/>
      <c r="BO608" s="6"/>
      <c r="BP608" s="6"/>
      <c r="BQ608" s="6"/>
      <c r="BR608" s="6"/>
      <c r="BS608" s="6"/>
      <c r="BT608" s="6"/>
      <c r="BU608" s="6"/>
      <c r="BV608" s="6"/>
      <c r="BW608" s="6"/>
      <c r="BX608" s="6"/>
      <c r="BY608" s="6"/>
      <c r="BZ608" s="6"/>
      <c r="CA608" s="6"/>
      <c r="CB608" s="6"/>
      <c r="CC608" s="6"/>
      <c r="CD608" s="6"/>
      <c r="CE608" s="6"/>
      <c r="CF608" s="6"/>
      <c r="CG608" s="6"/>
      <c r="CH608" s="6"/>
      <c r="CI608" s="6"/>
      <c r="CJ608" s="6"/>
      <c r="CK608" s="6"/>
      <c r="CL608" s="6"/>
      <c r="CM608" s="6"/>
      <c r="CN608" s="6"/>
      <c r="CO608" s="6"/>
      <c r="CP608" s="6"/>
      <c r="CQ608" s="6"/>
      <c r="CR608" s="6"/>
      <c r="CS608" s="6"/>
      <c r="CT608" s="6"/>
      <c r="CU608" s="6"/>
      <c r="CV608" s="6"/>
      <c r="CW608" s="6"/>
      <c r="CX608" s="6"/>
      <c r="CY608" s="6"/>
      <c r="CZ608" s="6"/>
      <c r="DA608" s="6"/>
      <c r="DB608" s="6"/>
      <c r="DC608" s="6"/>
      <c r="DD608" s="6"/>
      <c r="DE608" s="6"/>
      <c r="DF608" s="6"/>
      <c r="DG608" s="6"/>
      <c r="DH608" s="6"/>
      <c r="DI608" s="6"/>
      <c r="DJ608" s="6"/>
      <c r="DK608" s="6"/>
      <c r="DL608" s="6"/>
      <c r="DM608" s="6"/>
      <c r="DN608" s="6"/>
      <c r="DO608" s="6"/>
      <c r="DP608" s="6"/>
      <c r="DQ608" s="6"/>
      <c r="DR608" s="6"/>
      <c r="DS608" s="6"/>
      <c r="DT608" s="6"/>
      <c r="DU608" s="6"/>
      <c r="DV608" s="6"/>
      <c r="DW608" s="6"/>
      <c r="DX608" s="6"/>
      <c r="DY608" s="6"/>
      <c r="DZ608" s="6"/>
      <c r="EA608" s="6"/>
      <c r="EB608" s="6"/>
      <c r="EC608" s="6"/>
      <c r="ED608" s="6"/>
      <c r="EE608" s="6"/>
      <c r="EF608" s="6"/>
      <c r="EG608" s="6"/>
      <c r="EH608" s="6"/>
      <c r="EI608" s="6"/>
      <c r="EJ608" s="6"/>
      <c r="EK608" s="6"/>
      <c r="EL608" s="6"/>
      <c r="EM608" s="6"/>
      <c r="EN608" s="6"/>
      <c r="EO608" s="6"/>
      <c r="EP608" s="6"/>
      <c r="EQ608" s="6"/>
      <c r="ER608" s="6"/>
      <c r="ES608" s="6"/>
      <c r="ET608" s="6"/>
      <c r="EU608" s="6"/>
      <c r="EV608" s="6"/>
      <c r="EW608" s="6"/>
      <c r="EX608" s="6"/>
      <c r="EY608" s="6"/>
      <c r="EZ608" s="6"/>
      <c r="FA608" s="6"/>
      <c r="FB608" s="6"/>
      <c r="FC608" s="6"/>
      <c r="FD608" s="6"/>
      <c r="FE608" s="6"/>
      <c r="FF608" s="6"/>
      <c r="FG608" s="6"/>
      <c r="FH608" s="6"/>
      <c r="FI608" s="6"/>
      <c r="FJ608" s="6"/>
      <c r="FK608" s="6"/>
      <c r="FL608" s="6"/>
      <c r="FM608" s="6"/>
      <c r="FN608" s="6"/>
      <c r="FO608" s="6"/>
      <c r="FP608" s="6"/>
      <c r="FQ608" s="6"/>
      <c r="FR608" s="6"/>
      <c r="FS608" s="6"/>
      <c r="FT608" s="6"/>
      <c r="FU608" s="6"/>
      <c r="FV608" s="6"/>
      <c r="FW608" s="6"/>
      <c r="FX608" s="6"/>
      <c r="FY608" s="6"/>
      <c r="FZ608" s="6"/>
      <c r="GA608" s="6"/>
      <c r="GB608" s="6"/>
      <c r="GC608" s="6"/>
      <c r="GD608" s="6"/>
      <c r="GE608" s="6"/>
      <c r="GF608" s="6"/>
      <c r="GG608" s="6"/>
      <c r="GH608" s="6"/>
      <c r="GI608" s="6"/>
      <c r="GJ608" s="6"/>
      <c r="GK608" s="6"/>
      <c r="GL608" s="6"/>
      <c r="GM608" s="6"/>
      <c r="GN608" s="6"/>
      <c r="GO608" s="6"/>
      <c r="GP608" s="6"/>
      <c r="GQ608" s="6"/>
      <c r="GR608" s="6"/>
      <c r="GS608" s="6"/>
      <c r="GT608" s="6"/>
      <c r="GU608" s="6"/>
      <c r="GV608" s="6"/>
      <c r="GW608" s="6"/>
      <c r="GX608" s="6"/>
      <c r="GY608" s="6"/>
      <c r="GZ608" s="6"/>
      <c r="HA608" s="6"/>
      <c r="HB608" s="6"/>
      <c r="HC608" s="6"/>
      <c r="HD608" s="6"/>
      <c r="HE608" s="6"/>
      <c r="HF608" s="6"/>
      <c r="HG608" s="6"/>
      <c r="HH608" s="6"/>
      <c r="HI608" s="6"/>
      <c r="HJ608" s="6"/>
      <c r="HK608" s="6"/>
      <c r="HL608" s="6"/>
      <c r="HM608" s="6"/>
      <c r="HN608" s="6"/>
      <c r="HO608" s="6"/>
      <c r="HP608" s="6"/>
      <c r="HQ608" s="6"/>
      <c r="HR608" s="6"/>
      <c r="HS608" s="6"/>
      <c r="HT608" s="6"/>
      <c r="HU608" s="6"/>
      <c r="HV608" s="6"/>
      <c r="HW608" s="6"/>
      <c r="HX608" s="6"/>
      <c r="HY608" s="6"/>
      <c r="HZ608" s="6"/>
      <c r="IA608" s="6"/>
      <c r="IB608" s="6"/>
      <c r="IC608" s="6"/>
      <c r="ID608" s="6"/>
      <c r="IE608" s="6"/>
      <c r="IF608" s="6"/>
      <c r="IG608" s="6"/>
      <c r="IH608" s="6"/>
      <c r="II608" s="6"/>
      <c r="IJ608" s="6"/>
      <c r="IK608" s="6"/>
      <c r="IL608" s="6"/>
      <c r="IM608" s="6"/>
      <c r="IN608" s="6"/>
      <c r="IO608" s="6"/>
      <c r="IP608" s="6"/>
      <c r="IQ608" s="6"/>
      <c r="IR608" s="6"/>
      <c r="IS608" s="6"/>
      <c r="IT608" s="6"/>
      <c r="IU608" s="6"/>
      <c r="IV608" s="6"/>
      <c r="IW608" s="6"/>
      <c r="IX608" s="6"/>
      <c r="IY608" s="6"/>
      <c r="IZ608" s="6"/>
      <c r="JA608" s="6"/>
      <c r="JB608" s="6"/>
      <c r="JC608" s="6"/>
      <c r="JD608" s="6"/>
      <c r="JE608" s="6"/>
      <c r="JF608" s="6"/>
      <c r="JG608" s="6"/>
      <c r="JH608" s="6"/>
      <c r="JI608" s="6"/>
      <c r="JJ608" s="6"/>
      <c r="JK608" s="6"/>
      <c r="JL608" s="6"/>
      <c r="JM608" s="6"/>
      <c r="JN608" s="6"/>
      <c r="JO608" s="6"/>
      <c r="JP608" s="6"/>
      <c r="JQ608" s="6"/>
      <c r="JR608" s="6"/>
      <c r="JS608" s="6"/>
      <c r="JT608" s="6"/>
      <c r="JU608" s="6"/>
      <c r="JV608" s="6"/>
      <c r="JW608" s="6"/>
      <c r="JX608" s="6"/>
      <c r="JY608" s="6"/>
      <c r="JZ608" s="6"/>
      <c r="KA608" s="6"/>
      <c r="KB608" s="6"/>
      <c r="KC608" s="6"/>
      <c r="KD608" s="6"/>
      <c r="KE608" s="6"/>
      <c r="KF608" s="6"/>
      <c r="KG608" s="6"/>
      <c r="KH608" s="6"/>
      <c r="KI608" s="6"/>
      <c r="KJ608" s="6"/>
      <c r="KK608" s="6"/>
      <c r="KL608" s="6"/>
      <c r="KM608" s="6"/>
      <c r="KN608" s="6"/>
      <c r="KO608" s="6"/>
      <c r="KP608" s="6"/>
      <c r="KQ608" s="6"/>
      <c r="KR608" s="6"/>
      <c r="KS608" s="6"/>
      <c r="KT608" s="6"/>
      <c r="KU608" s="6"/>
      <c r="KV608" s="6"/>
      <c r="KW608" s="6"/>
      <c r="KX608" s="6"/>
      <c r="KY608" s="6"/>
      <c r="KZ608" s="6"/>
      <c r="LA608" s="6"/>
      <c r="LB608" s="6"/>
      <c r="LC608" s="6"/>
      <c r="LD608" s="6"/>
      <c r="LE608" s="6"/>
      <c r="LF608" s="6"/>
      <c r="LG608" s="6"/>
      <c r="LH608" s="6"/>
      <c r="LI608" s="6"/>
      <c r="LJ608" s="6"/>
      <c r="LK608" s="6"/>
      <c r="LL608" s="6"/>
      <c r="LM608" s="6"/>
      <c r="LN608" s="6"/>
      <c r="LO608" s="6"/>
      <c r="LP608" s="6"/>
      <c r="LQ608" s="6"/>
      <c r="LR608" s="6"/>
      <c r="LS608" s="6"/>
      <c r="LT608" s="6"/>
      <c r="LU608" s="6"/>
      <c r="LV608" s="6"/>
      <c r="LW608" s="6"/>
      <c r="LX608" s="6"/>
      <c r="LY608" s="6"/>
      <c r="LZ608" s="6"/>
      <c r="MA608" s="6"/>
      <c r="MB608" s="6"/>
      <c r="MC608" s="6"/>
      <c r="MD608" s="6"/>
      <c r="ME608" s="6"/>
      <c r="MF608" s="6"/>
      <c r="MG608" s="6"/>
      <c r="MH608" s="6"/>
      <c r="MI608" s="6"/>
      <c r="MJ608" s="6"/>
      <c r="MK608" s="6"/>
      <c r="ML608" s="6"/>
      <c r="MM608" s="6"/>
      <c r="MN608" s="6"/>
      <c r="MO608" s="6"/>
      <c r="MP608" s="6"/>
      <c r="MQ608" s="6"/>
      <c r="MR608" s="6"/>
      <c r="MS608" s="6"/>
      <c r="MT608" s="6"/>
      <c r="MU608" s="6"/>
      <c r="MV608" s="6"/>
      <c r="MW608" s="6"/>
      <c r="MX608" s="6"/>
      <c r="MY608" s="6"/>
      <c r="MZ608" s="6"/>
      <c r="NA608" s="6"/>
      <c r="NB608" s="6"/>
      <c r="NC608" s="6"/>
      <c r="ND608" s="6"/>
      <c r="NE608" s="6"/>
      <c r="NF608" s="6"/>
      <c r="NG608" s="6"/>
      <c r="NH608" s="6"/>
      <c r="NI608" s="6"/>
      <c r="NJ608" s="6"/>
      <c r="NK608" s="6"/>
      <c r="NL608" s="6"/>
      <c r="NM608" s="6"/>
      <c r="NN608" s="6"/>
      <c r="NO608" s="6"/>
      <c r="NP608" s="6"/>
      <c r="NQ608" s="6"/>
      <c r="NR608" s="6"/>
      <c r="NS608" s="6"/>
      <c r="NT608" s="6"/>
      <c r="NU608" s="6"/>
      <c r="NV608" s="6"/>
      <c r="NW608" s="6"/>
      <c r="NX608" s="6"/>
      <c r="NY608" s="6"/>
      <c r="NZ608" s="6"/>
      <c r="OA608" s="6"/>
      <c r="OB608" s="6"/>
      <c r="OC608" s="6"/>
      <c r="OD608" s="6"/>
      <c r="OE608" s="6"/>
      <c r="OF608" s="6"/>
      <c r="OG608" s="6"/>
      <c r="OH608" s="6"/>
      <c r="OI608" s="6"/>
      <c r="OJ608" s="6"/>
      <c r="OK608" s="6"/>
      <c r="OL608" s="6"/>
      <c r="OM608" s="6"/>
      <c r="ON608" s="6"/>
      <c r="OO608" s="6"/>
      <c r="OP608" s="6"/>
      <c r="OQ608" s="6"/>
      <c r="OR608" s="6"/>
      <c r="OS608" s="6"/>
      <c r="OT608" s="6"/>
      <c r="OU608" s="6"/>
      <c r="OV608" s="6"/>
      <c r="OW608" s="6"/>
      <c r="OX608" s="6"/>
      <c r="OY608" s="6"/>
      <c r="OZ608" s="6"/>
      <c r="PA608" s="6"/>
      <c r="PB608" s="6"/>
      <c r="PC608" s="6"/>
      <c r="PD608" s="6"/>
      <c r="PE608" s="6"/>
      <c r="PF608" s="6"/>
      <c r="PG608" s="6"/>
      <c r="PH608" s="6"/>
      <c r="PI608" s="6"/>
      <c r="PJ608" s="6"/>
      <c r="PK608" s="6"/>
      <c r="PL608" s="6"/>
      <c r="PM608" s="6"/>
      <c r="PN608" s="6"/>
      <c r="PO608" s="6"/>
      <c r="PP608" s="6"/>
      <c r="PQ608" s="6"/>
      <c r="PR608" s="6"/>
      <c r="PS608" s="6"/>
      <c r="PT608" s="6"/>
      <c r="PU608" s="6"/>
      <c r="PV608" s="6"/>
      <c r="PW608" s="6"/>
      <c r="PX608" s="6"/>
      <c r="PY608" s="6"/>
      <c r="PZ608" s="6"/>
      <c r="QA608" s="6"/>
      <c r="QB608" s="6"/>
      <c r="QC608" s="6"/>
      <c r="QD608" s="6"/>
      <c r="QE608" s="6"/>
      <c r="QF608" s="6"/>
      <c r="QG608" s="6"/>
      <c r="QH608" s="6"/>
      <c r="QI608" s="6"/>
      <c r="QJ608" s="6"/>
      <c r="QK608" s="6"/>
      <c r="QL608" s="6"/>
      <c r="QM608" s="6"/>
      <c r="QN608" s="6"/>
      <c r="QO608" s="6"/>
      <c r="QP608" s="6"/>
      <c r="QQ608" s="6"/>
      <c r="QR608" s="6"/>
      <c r="QS608" s="6"/>
      <c r="QT608" s="6"/>
      <c r="QU608" s="6"/>
      <c r="QV608" s="6"/>
      <c r="QW608" s="6"/>
      <c r="QX608" s="6"/>
      <c r="QY608" s="6"/>
      <c r="QZ608" s="6"/>
      <c r="RA608" s="6"/>
      <c r="RB608" s="6"/>
      <c r="RC608" s="6"/>
      <c r="RD608" s="6"/>
      <c r="RE608" s="6"/>
    </row>
    <row r="609" spans="1:473" s="43" customFormat="1" ht="15" customHeight="1">
      <c r="A609">
        <v>605</v>
      </c>
      <c r="B609" s="93">
        <v>11</v>
      </c>
      <c r="C609" s="19"/>
      <c r="D609" s="19">
        <v>6197</v>
      </c>
      <c r="E609" s="19"/>
      <c r="F609" s="19"/>
      <c r="G609" s="19"/>
      <c r="H609" s="19"/>
      <c r="I609" s="19"/>
      <c r="J609" s="19"/>
      <c r="K609" s="19"/>
      <c r="L609" s="19"/>
      <c r="M609" s="19">
        <v>21.150361</v>
      </c>
      <c r="N609" s="68"/>
      <c r="O609" s="68"/>
      <c r="P609" s="68"/>
      <c r="Q609" s="68"/>
      <c r="R609" s="68">
        <v>543</v>
      </c>
      <c r="S609" s="68"/>
      <c r="T609" s="68">
        <v>543</v>
      </c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  <c r="AQ609" s="5"/>
      <c r="AR609" s="5"/>
      <c r="AS609" s="5"/>
      <c r="AT609" s="5"/>
      <c r="AU609" s="5"/>
      <c r="AV609" s="5"/>
      <c r="AW609" s="5"/>
      <c r="AX609" s="5"/>
      <c r="AY609" s="5"/>
      <c r="AZ609" s="5"/>
      <c r="BA609" s="5"/>
      <c r="BB609" s="5"/>
      <c r="BC609" s="5"/>
      <c r="BD609" s="5"/>
      <c r="BE609" s="5"/>
      <c r="BF609" s="5"/>
      <c r="BG609" s="5"/>
      <c r="BH609" s="5"/>
      <c r="BI609" s="5"/>
      <c r="BJ609" s="5"/>
      <c r="BK609" s="5"/>
      <c r="BL609" s="5"/>
      <c r="BM609" s="5"/>
      <c r="BN609" s="5"/>
      <c r="BO609" s="5"/>
      <c r="BP609" s="5"/>
      <c r="BQ609" s="5"/>
      <c r="BR609" s="5"/>
      <c r="BS609" s="5"/>
      <c r="BT609" s="5"/>
      <c r="BU609" s="5"/>
      <c r="BV609" s="5"/>
      <c r="BW609" s="5"/>
      <c r="BX609" s="5"/>
      <c r="BY609" s="5"/>
      <c r="BZ609" s="5"/>
      <c r="CA609" s="5"/>
      <c r="CB609" s="5"/>
      <c r="CC609" s="5"/>
      <c r="CD609" s="5"/>
      <c r="CE609" s="5"/>
      <c r="CF609" s="5"/>
      <c r="CG609" s="5"/>
      <c r="CH609" s="5"/>
      <c r="CI609" s="5"/>
      <c r="CJ609" s="5"/>
      <c r="CK609" s="5"/>
      <c r="CL609" s="5"/>
      <c r="CM609" s="5"/>
      <c r="CN609" s="5"/>
      <c r="CO609" s="5"/>
      <c r="CP609" s="5"/>
      <c r="CQ609" s="5"/>
      <c r="CR609" s="5"/>
      <c r="CS609" s="5"/>
      <c r="CT609" s="5"/>
      <c r="CU609" s="5"/>
      <c r="CV609" s="5"/>
      <c r="CW609" s="5"/>
      <c r="CX609" s="5"/>
      <c r="CY609" s="5"/>
      <c r="CZ609" s="5"/>
      <c r="DA609" s="5"/>
      <c r="DB609" s="5"/>
      <c r="DC609" s="5"/>
      <c r="DD609" s="5"/>
      <c r="DE609" s="5"/>
      <c r="DF609" s="5"/>
      <c r="DG609" s="5"/>
      <c r="DH609" s="5"/>
      <c r="DI609" s="5"/>
      <c r="DJ609" s="5"/>
      <c r="DK609" s="5"/>
      <c r="DL609" s="5"/>
      <c r="DM609" s="5"/>
      <c r="DN609" s="5"/>
      <c r="DO609" s="5"/>
      <c r="DP609" s="5"/>
      <c r="DQ609" s="5"/>
      <c r="DR609" s="5"/>
      <c r="DS609" s="5"/>
      <c r="DT609" s="5"/>
      <c r="DU609" s="5"/>
      <c r="DV609" s="5"/>
      <c r="DW609" s="5"/>
      <c r="DX609" s="5"/>
      <c r="DY609" s="5"/>
      <c r="DZ609" s="5"/>
      <c r="EA609" s="5"/>
      <c r="EB609" s="5"/>
      <c r="EC609" s="5"/>
      <c r="ED609" s="5"/>
      <c r="EE609" s="5"/>
      <c r="EF609" s="5"/>
      <c r="EG609" s="5"/>
      <c r="EH609" s="5"/>
      <c r="EI609" s="5"/>
      <c r="EJ609" s="5"/>
      <c r="EK609" s="5"/>
      <c r="EL609" s="5"/>
      <c r="EM609" s="5"/>
      <c r="EN609" s="5"/>
      <c r="EO609" s="5"/>
      <c r="EP609" s="5"/>
      <c r="EQ609" s="5"/>
      <c r="ER609" s="5"/>
      <c r="ES609" s="5"/>
      <c r="ET609" s="5"/>
      <c r="EU609" s="5"/>
      <c r="EV609" s="5"/>
      <c r="EW609" s="5"/>
      <c r="EX609" s="5"/>
      <c r="EY609" s="5"/>
      <c r="EZ609" s="5"/>
      <c r="FA609" s="5"/>
      <c r="FB609" s="5"/>
      <c r="FC609" s="5"/>
      <c r="FD609" s="5"/>
      <c r="FE609" s="5"/>
      <c r="FF609" s="5"/>
      <c r="FG609" s="5"/>
      <c r="FH609" s="5"/>
      <c r="FI609" s="5"/>
      <c r="FJ609" s="5"/>
      <c r="FK609" s="5"/>
      <c r="FL609" s="5"/>
      <c r="FM609" s="5"/>
      <c r="FN609" s="5"/>
      <c r="FO609" s="5"/>
      <c r="FP609" s="5"/>
      <c r="FQ609" s="5"/>
      <c r="FR609" s="5"/>
      <c r="FS609" s="5"/>
      <c r="FT609" s="5"/>
      <c r="FU609" s="5"/>
      <c r="FV609" s="5"/>
      <c r="FW609" s="5"/>
      <c r="FX609" s="5"/>
      <c r="FY609" s="5"/>
      <c r="FZ609" s="5"/>
      <c r="GA609" s="5"/>
      <c r="GB609" s="5"/>
      <c r="GC609" s="5"/>
      <c r="GD609" s="5"/>
      <c r="GE609" s="5"/>
      <c r="GF609" s="5"/>
      <c r="GG609" s="5"/>
      <c r="GH609" s="5"/>
      <c r="GI609" s="5"/>
      <c r="GJ609" s="5"/>
      <c r="GK609" s="5"/>
      <c r="GL609" s="5"/>
      <c r="GM609" s="5"/>
      <c r="GN609" s="5"/>
      <c r="GO609" s="5"/>
      <c r="GP609" s="5"/>
      <c r="GQ609" s="5"/>
      <c r="GR609" s="5"/>
      <c r="GS609" s="5"/>
      <c r="GT609" s="5"/>
      <c r="GU609" s="5"/>
      <c r="GV609" s="5"/>
      <c r="GW609" s="5"/>
      <c r="GX609" s="5"/>
      <c r="GY609" s="5"/>
      <c r="GZ609" s="5"/>
      <c r="HA609" s="5"/>
      <c r="HB609" s="5"/>
      <c r="HC609" s="5"/>
      <c r="HD609" s="5"/>
      <c r="HE609" s="5"/>
      <c r="HF609" s="5"/>
      <c r="HG609" s="5"/>
      <c r="HH609" s="5"/>
      <c r="HI609" s="5"/>
      <c r="HJ609" s="5"/>
      <c r="HK609" s="5"/>
      <c r="HL609" s="5"/>
      <c r="HM609" s="5"/>
      <c r="HN609" s="5"/>
      <c r="HO609" s="5"/>
      <c r="HP609" s="5"/>
      <c r="HQ609" s="5"/>
      <c r="HR609" s="5"/>
      <c r="HS609" s="5"/>
      <c r="HT609" s="5"/>
      <c r="HU609" s="5"/>
      <c r="HV609" s="5"/>
      <c r="HW609" s="5"/>
      <c r="HX609" s="5"/>
      <c r="HY609" s="5"/>
      <c r="HZ609" s="5"/>
      <c r="IA609" s="5"/>
      <c r="IB609" s="5"/>
      <c r="IC609" s="5"/>
      <c r="ID609" s="5"/>
      <c r="IE609" s="5"/>
      <c r="IF609" s="5"/>
      <c r="IG609" s="5"/>
      <c r="IH609" s="5"/>
      <c r="II609" s="5"/>
      <c r="IJ609" s="5"/>
      <c r="IK609" s="5"/>
      <c r="IL609" s="5"/>
      <c r="IM609" s="5"/>
      <c r="IN609" s="5"/>
      <c r="IO609" s="5"/>
      <c r="IP609" s="5"/>
      <c r="IQ609" s="5"/>
      <c r="IR609" s="5"/>
      <c r="IS609" s="5"/>
      <c r="IT609" s="5"/>
      <c r="IU609" s="5"/>
      <c r="IV609" s="5"/>
      <c r="IW609" s="5"/>
      <c r="IX609" s="5"/>
      <c r="IY609" s="5"/>
      <c r="IZ609" s="5"/>
      <c r="JA609" s="5"/>
      <c r="JB609" s="5"/>
      <c r="JC609" s="5"/>
      <c r="JD609" s="5"/>
      <c r="JE609" s="5"/>
      <c r="JF609" s="5"/>
      <c r="JG609" s="5"/>
      <c r="JH609" s="5"/>
      <c r="JI609" s="5"/>
      <c r="JJ609" s="5"/>
      <c r="JK609" s="5"/>
      <c r="JL609" s="5"/>
      <c r="JM609" s="5"/>
      <c r="JN609" s="5"/>
      <c r="JO609" s="5"/>
      <c r="JP609" s="5"/>
      <c r="JQ609" s="5"/>
      <c r="JR609" s="5"/>
      <c r="JS609" s="5"/>
      <c r="JT609" s="5"/>
      <c r="JU609" s="5"/>
      <c r="JV609" s="5"/>
      <c r="JW609" s="5"/>
      <c r="JX609" s="5"/>
      <c r="JY609" s="5"/>
      <c r="JZ609" s="5"/>
      <c r="KA609" s="5"/>
      <c r="KB609" s="5"/>
      <c r="KC609" s="5"/>
      <c r="KD609" s="5"/>
      <c r="KE609" s="5"/>
      <c r="KF609" s="5"/>
      <c r="KG609" s="5"/>
      <c r="KH609" s="5"/>
      <c r="KI609" s="5"/>
      <c r="KJ609" s="5"/>
      <c r="KK609" s="5"/>
      <c r="KL609" s="5"/>
      <c r="KM609" s="5"/>
      <c r="KN609" s="5"/>
      <c r="KO609" s="5"/>
      <c r="KP609" s="5"/>
      <c r="KQ609" s="5"/>
      <c r="KR609" s="5"/>
      <c r="KS609" s="5"/>
      <c r="KT609" s="5"/>
      <c r="KU609" s="5"/>
      <c r="KV609" s="5"/>
      <c r="KW609" s="5"/>
      <c r="KX609" s="5"/>
      <c r="KY609" s="5"/>
      <c r="KZ609" s="5"/>
      <c r="LA609" s="5"/>
      <c r="LB609" s="5"/>
      <c r="LC609" s="5"/>
      <c r="LD609" s="5"/>
      <c r="LE609" s="5"/>
      <c r="LF609" s="5"/>
      <c r="LG609" s="5"/>
      <c r="LH609" s="5"/>
      <c r="LI609" s="5"/>
      <c r="LJ609" s="5"/>
      <c r="LK609" s="5"/>
      <c r="LL609" s="5"/>
      <c r="LM609" s="5"/>
      <c r="LN609" s="5"/>
      <c r="LO609" s="5"/>
      <c r="LP609" s="5"/>
      <c r="LQ609" s="5"/>
      <c r="LR609" s="5"/>
      <c r="LS609" s="5"/>
      <c r="LT609" s="5"/>
      <c r="LU609" s="5"/>
      <c r="LV609" s="5"/>
      <c r="LW609" s="5"/>
      <c r="LX609" s="5"/>
      <c r="LY609" s="5"/>
      <c r="LZ609" s="5"/>
      <c r="MA609" s="5"/>
      <c r="MB609" s="5"/>
      <c r="MC609" s="5"/>
      <c r="MD609" s="5"/>
      <c r="ME609" s="5"/>
      <c r="MF609" s="5"/>
      <c r="MG609" s="5"/>
      <c r="MH609" s="5"/>
      <c r="MI609" s="5"/>
      <c r="MJ609" s="5"/>
      <c r="MK609" s="5"/>
      <c r="ML609" s="5"/>
      <c r="MM609" s="5"/>
      <c r="MN609" s="5"/>
      <c r="MO609" s="5"/>
      <c r="MP609" s="5"/>
      <c r="MQ609" s="5"/>
      <c r="MR609" s="5"/>
      <c r="MS609" s="5"/>
      <c r="MT609" s="5"/>
      <c r="MU609" s="5"/>
      <c r="MV609" s="5"/>
      <c r="MW609" s="5"/>
      <c r="MX609" s="5"/>
      <c r="MY609" s="5"/>
      <c r="MZ609" s="5"/>
      <c r="NA609" s="5"/>
      <c r="NB609" s="5"/>
      <c r="NC609" s="5"/>
      <c r="ND609" s="5"/>
      <c r="NE609" s="5"/>
      <c r="NF609" s="5"/>
      <c r="NG609" s="5"/>
      <c r="NH609" s="5"/>
      <c r="NI609" s="5"/>
      <c r="NJ609" s="5"/>
      <c r="NK609" s="5"/>
      <c r="NL609" s="5"/>
      <c r="NM609" s="5"/>
      <c r="NN609" s="5"/>
      <c r="NO609" s="5"/>
      <c r="NP609" s="5"/>
      <c r="NQ609" s="5"/>
      <c r="NR609" s="5"/>
      <c r="NS609" s="5"/>
      <c r="NT609" s="5"/>
      <c r="NU609" s="5"/>
      <c r="NV609" s="5"/>
      <c r="NW609" s="5"/>
      <c r="NX609" s="5"/>
      <c r="NY609" s="5"/>
      <c r="NZ609" s="5"/>
      <c r="OA609" s="5"/>
      <c r="OB609" s="5"/>
      <c r="OC609" s="5"/>
      <c r="OD609" s="5"/>
      <c r="OE609" s="5"/>
      <c r="OF609" s="5"/>
      <c r="OG609" s="5"/>
      <c r="OH609" s="5"/>
      <c r="OI609" s="5"/>
      <c r="OJ609" s="5"/>
      <c r="OK609" s="5"/>
      <c r="OL609" s="5"/>
      <c r="OM609" s="5"/>
      <c r="ON609" s="5"/>
      <c r="OO609" s="5"/>
      <c r="OP609" s="5"/>
      <c r="OQ609" s="5"/>
      <c r="OR609" s="5"/>
      <c r="OS609" s="5"/>
      <c r="OT609" s="5"/>
      <c r="OU609" s="5"/>
      <c r="OV609" s="5"/>
      <c r="OW609" s="5"/>
      <c r="OX609" s="5"/>
      <c r="OY609" s="5"/>
      <c r="OZ609" s="5"/>
      <c r="PA609" s="5"/>
      <c r="PB609" s="5"/>
      <c r="PC609" s="5"/>
      <c r="PD609" s="5"/>
      <c r="PE609" s="5"/>
      <c r="PF609" s="5"/>
      <c r="PG609" s="5"/>
      <c r="PH609" s="5"/>
      <c r="PI609" s="5"/>
      <c r="PJ609" s="5"/>
      <c r="PK609" s="5"/>
      <c r="PL609" s="5"/>
      <c r="PM609" s="5"/>
      <c r="PN609" s="5"/>
      <c r="PO609" s="5"/>
      <c r="PP609" s="5"/>
      <c r="PQ609" s="5"/>
      <c r="PR609" s="5"/>
      <c r="PS609" s="5"/>
      <c r="PT609" s="5"/>
      <c r="PU609" s="5"/>
      <c r="PV609" s="5"/>
      <c r="PW609" s="5"/>
      <c r="PX609" s="5"/>
      <c r="PY609" s="5"/>
      <c r="PZ609" s="5"/>
      <c r="QA609" s="5"/>
      <c r="QB609" s="5"/>
      <c r="QC609" s="5"/>
      <c r="QD609" s="5"/>
      <c r="QE609" s="5"/>
      <c r="QF609" s="5"/>
      <c r="QG609" s="5"/>
      <c r="QH609" s="5"/>
      <c r="QI609" s="5"/>
      <c r="QJ609" s="5"/>
      <c r="QK609" s="5"/>
      <c r="QL609" s="5"/>
      <c r="QM609" s="5"/>
      <c r="QN609" s="5"/>
      <c r="QO609" s="5"/>
      <c r="QP609" s="5"/>
      <c r="QQ609" s="5"/>
      <c r="QR609" s="5"/>
      <c r="QS609" s="5"/>
      <c r="QT609" s="5"/>
      <c r="QU609" s="5"/>
      <c r="QV609" s="5"/>
      <c r="QW609" s="5"/>
      <c r="QX609" s="5"/>
      <c r="QY609" s="5"/>
      <c r="QZ609" s="5"/>
      <c r="RA609" s="5"/>
      <c r="RB609" s="5"/>
      <c r="RC609" s="5"/>
      <c r="RD609" s="5"/>
      <c r="RE609" s="5"/>
    </row>
    <row r="610" spans="1:473" s="43" customFormat="1" ht="15" customHeight="1">
      <c r="A610">
        <v>606</v>
      </c>
      <c r="B610" s="93">
        <v>11</v>
      </c>
      <c r="C610" s="19"/>
      <c r="D610" s="19">
        <v>970400</v>
      </c>
      <c r="E610" s="19"/>
      <c r="F610" s="19"/>
      <c r="G610" s="19"/>
      <c r="H610" s="19"/>
      <c r="I610" s="19"/>
      <c r="J610" s="19"/>
      <c r="K610" s="19"/>
      <c r="L610" s="19"/>
      <c r="M610" s="19">
        <v>3312</v>
      </c>
      <c r="N610" s="68"/>
      <c r="O610" s="68"/>
      <c r="P610" s="68"/>
      <c r="Q610" s="68"/>
      <c r="R610" s="68">
        <v>128217</v>
      </c>
      <c r="S610" s="68"/>
      <c r="T610" s="68">
        <v>128217</v>
      </c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  <c r="AQ610" s="5"/>
      <c r="AR610" s="5"/>
      <c r="AS610" s="5"/>
      <c r="AT610" s="5"/>
      <c r="AU610" s="5"/>
      <c r="AV610" s="5"/>
      <c r="AW610" s="5"/>
      <c r="AX610" s="5"/>
      <c r="AY610" s="5"/>
      <c r="AZ610" s="5"/>
      <c r="BA610" s="5"/>
      <c r="BB610" s="5"/>
      <c r="BC610" s="5"/>
      <c r="BD610" s="5"/>
      <c r="BE610" s="5"/>
      <c r="BF610" s="5"/>
      <c r="BG610" s="5"/>
      <c r="BH610" s="5"/>
      <c r="BI610" s="5"/>
      <c r="BJ610" s="5"/>
      <c r="BK610" s="5"/>
      <c r="BL610" s="5"/>
      <c r="BM610" s="5"/>
      <c r="BN610" s="5"/>
      <c r="BO610" s="5"/>
      <c r="BP610" s="5"/>
      <c r="BQ610" s="5"/>
      <c r="BR610" s="5"/>
      <c r="BS610" s="5"/>
      <c r="BT610" s="5"/>
      <c r="BU610" s="5"/>
      <c r="BV610" s="5"/>
      <c r="BW610" s="5"/>
      <c r="BX610" s="5"/>
      <c r="BY610" s="5"/>
      <c r="BZ610" s="5"/>
      <c r="CA610" s="5"/>
      <c r="CB610" s="5"/>
      <c r="CC610" s="5"/>
      <c r="CD610" s="5"/>
      <c r="CE610" s="5"/>
      <c r="CF610" s="5"/>
      <c r="CG610" s="5"/>
      <c r="CH610" s="5"/>
      <c r="CI610" s="5"/>
      <c r="CJ610" s="5"/>
      <c r="CK610" s="5"/>
      <c r="CL610" s="5"/>
      <c r="CM610" s="5"/>
      <c r="CN610" s="5"/>
      <c r="CO610" s="5"/>
      <c r="CP610" s="5"/>
      <c r="CQ610" s="5"/>
      <c r="CR610" s="5"/>
      <c r="CS610" s="5"/>
      <c r="CT610" s="5"/>
      <c r="CU610" s="5"/>
      <c r="CV610" s="5"/>
      <c r="CW610" s="5"/>
      <c r="CX610" s="5"/>
      <c r="CY610" s="5"/>
      <c r="CZ610" s="5"/>
      <c r="DA610" s="5"/>
      <c r="DB610" s="5"/>
      <c r="DC610" s="5"/>
      <c r="DD610" s="5"/>
      <c r="DE610" s="5"/>
      <c r="DF610" s="5"/>
      <c r="DG610" s="5"/>
      <c r="DH610" s="5"/>
      <c r="DI610" s="5"/>
      <c r="DJ610" s="5"/>
      <c r="DK610" s="5"/>
      <c r="DL610" s="5"/>
      <c r="DM610" s="5"/>
      <c r="DN610" s="5"/>
      <c r="DO610" s="5"/>
      <c r="DP610" s="5"/>
      <c r="DQ610" s="5"/>
      <c r="DR610" s="5"/>
      <c r="DS610" s="5"/>
      <c r="DT610" s="5"/>
      <c r="DU610" s="5"/>
      <c r="DV610" s="5"/>
      <c r="DW610" s="5"/>
      <c r="DX610" s="5"/>
      <c r="DY610" s="5"/>
      <c r="DZ610" s="5"/>
      <c r="EA610" s="5"/>
      <c r="EB610" s="5"/>
      <c r="EC610" s="5"/>
      <c r="ED610" s="5"/>
      <c r="EE610" s="5"/>
      <c r="EF610" s="5"/>
      <c r="EG610" s="5"/>
      <c r="EH610" s="5"/>
      <c r="EI610" s="5"/>
      <c r="EJ610" s="5"/>
      <c r="EK610" s="5"/>
      <c r="EL610" s="5"/>
      <c r="EM610" s="5"/>
      <c r="EN610" s="5"/>
      <c r="EO610" s="5"/>
      <c r="EP610" s="5"/>
      <c r="EQ610" s="5"/>
      <c r="ER610" s="5"/>
      <c r="ES610" s="5"/>
      <c r="ET610" s="5"/>
      <c r="EU610" s="5"/>
      <c r="EV610" s="5"/>
      <c r="EW610" s="5"/>
      <c r="EX610" s="5"/>
      <c r="EY610" s="5"/>
      <c r="EZ610" s="5"/>
      <c r="FA610" s="5"/>
      <c r="FB610" s="5"/>
      <c r="FC610" s="5"/>
      <c r="FD610" s="5"/>
      <c r="FE610" s="5"/>
      <c r="FF610" s="5"/>
      <c r="FG610" s="5"/>
      <c r="FH610" s="5"/>
      <c r="FI610" s="5"/>
      <c r="FJ610" s="5"/>
      <c r="FK610" s="5"/>
      <c r="FL610" s="5"/>
      <c r="FM610" s="5"/>
      <c r="FN610" s="5"/>
      <c r="FO610" s="5"/>
      <c r="FP610" s="5"/>
      <c r="FQ610" s="5"/>
      <c r="FR610" s="5"/>
      <c r="FS610" s="5"/>
      <c r="FT610" s="5"/>
      <c r="FU610" s="5"/>
      <c r="FV610" s="5"/>
      <c r="FW610" s="5"/>
      <c r="FX610" s="5"/>
      <c r="FY610" s="5"/>
      <c r="FZ610" s="5"/>
      <c r="GA610" s="5"/>
      <c r="GB610" s="5"/>
      <c r="GC610" s="5"/>
      <c r="GD610" s="5"/>
      <c r="GE610" s="5"/>
      <c r="GF610" s="5"/>
      <c r="GG610" s="5"/>
      <c r="GH610" s="5"/>
      <c r="GI610" s="5"/>
      <c r="GJ610" s="5"/>
      <c r="GK610" s="5"/>
      <c r="GL610" s="5"/>
      <c r="GM610" s="5"/>
      <c r="GN610" s="5"/>
      <c r="GO610" s="5"/>
      <c r="GP610" s="5"/>
      <c r="GQ610" s="5"/>
      <c r="GR610" s="5"/>
      <c r="GS610" s="5"/>
      <c r="GT610" s="5"/>
      <c r="GU610" s="5"/>
      <c r="GV610" s="5"/>
      <c r="GW610" s="5"/>
      <c r="GX610" s="5"/>
      <c r="GY610" s="5"/>
      <c r="GZ610" s="5"/>
      <c r="HA610" s="5"/>
      <c r="HB610" s="5"/>
      <c r="HC610" s="5"/>
      <c r="HD610" s="5"/>
      <c r="HE610" s="5"/>
      <c r="HF610" s="5"/>
      <c r="HG610" s="5"/>
      <c r="HH610" s="5"/>
      <c r="HI610" s="5"/>
      <c r="HJ610" s="5"/>
      <c r="HK610" s="5"/>
      <c r="HL610" s="5"/>
      <c r="HM610" s="5"/>
      <c r="HN610" s="5"/>
      <c r="HO610" s="5"/>
      <c r="HP610" s="5"/>
      <c r="HQ610" s="5"/>
      <c r="HR610" s="5"/>
      <c r="HS610" s="5"/>
      <c r="HT610" s="5"/>
      <c r="HU610" s="5"/>
      <c r="HV610" s="5"/>
      <c r="HW610" s="5"/>
      <c r="HX610" s="5"/>
      <c r="HY610" s="5"/>
      <c r="HZ610" s="5"/>
      <c r="IA610" s="5"/>
      <c r="IB610" s="5"/>
      <c r="IC610" s="5"/>
      <c r="ID610" s="5"/>
      <c r="IE610" s="5"/>
      <c r="IF610" s="5"/>
      <c r="IG610" s="5"/>
      <c r="IH610" s="5"/>
      <c r="II610" s="5"/>
      <c r="IJ610" s="5"/>
      <c r="IK610" s="5"/>
      <c r="IL610" s="5"/>
      <c r="IM610" s="5"/>
      <c r="IN610" s="5"/>
      <c r="IO610" s="5"/>
      <c r="IP610" s="5"/>
      <c r="IQ610" s="5"/>
      <c r="IR610" s="5"/>
      <c r="IS610" s="5"/>
      <c r="IT610" s="5"/>
      <c r="IU610" s="5"/>
      <c r="IV610" s="5"/>
      <c r="IW610" s="5"/>
      <c r="IX610" s="5"/>
      <c r="IY610" s="5"/>
      <c r="IZ610" s="5"/>
      <c r="JA610" s="5"/>
      <c r="JB610" s="5"/>
      <c r="JC610" s="5"/>
      <c r="JD610" s="5"/>
      <c r="JE610" s="5"/>
      <c r="JF610" s="5"/>
      <c r="JG610" s="5"/>
      <c r="JH610" s="5"/>
      <c r="JI610" s="5"/>
      <c r="JJ610" s="5"/>
      <c r="JK610" s="5"/>
      <c r="JL610" s="5"/>
      <c r="JM610" s="5"/>
      <c r="JN610" s="5"/>
      <c r="JO610" s="5"/>
      <c r="JP610" s="5"/>
      <c r="JQ610" s="5"/>
      <c r="JR610" s="5"/>
      <c r="JS610" s="5"/>
      <c r="JT610" s="5"/>
      <c r="JU610" s="5"/>
      <c r="JV610" s="5"/>
      <c r="JW610" s="5"/>
      <c r="JX610" s="5"/>
      <c r="JY610" s="5"/>
      <c r="JZ610" s="5"/>
      <c r="KA610" s="5"/>
      <c r="KB610" s="5"/>
      <c r="KC610" s="5"/>
      <c r="KD610" s="5"/>
      <c r="KE610" s="5"/>
      <c r="KF610" s="5"/>
      <c r="KG610" s="5"/>
      <c r="KH610" s="5"/>
      <c r="KI610" s="5"/>
      <c r="KJ610" s="5"/>
      <c r="KK610" s="5"/>
      <c r="KL610" s="5"/>
      <c r="KM610" s="5"/>
      <c r="KN610" s="5"/>
      <c r="KO610" s="5"/>
      <c r="KP610" s="5"/>
      <c r="KQ610" s="5"/>
      <c r="KR610" s="5"/>
      <c r="KS610" s="5"/>
      <c r="KT610" s="5"/>
      <c r="KU610" s="5"/>
      <c r="KV610" s="5"/>
      <c r="KW610" s="5"/>
      <c r="KX610" s="5"/>
      <c r="KY610" s="5"/>
      <c r="KZ610" s="5"/>
      <c r="LA610" s="5"/>
      <c r="LB610" s="5"/>
      <c r="LC610" s="5"/>
      <c r="LD610" s="5"/>
      <c r="LE610" s="5"/>
      <c r="LF610" s="5"/>
      <c r="LG610" s="5"/>
      <c r="LH610" s="5"/>
      <c r="LI610" s="5"/>
      <c r="LJ610" s="5"/>
      <c r="LK610" s="5"/>
      <c r="LL610" s="5"/>
      <c r="LM610" s="5"/>
      <c r="LN610" s="5"/>
      <c r="LO610" s="5"/>
      <c r="LP610" s="5"/>
      <c r="LQ610" s="5"/>
      <c r="LR610" s="5"/>
      <c r="LS610" s="5"/>
      <c r="LT610" s="5"/>
      <c r="LU610" s="5"/>
      <c r="LV610" s="5"/>
      <c r="LW610" s="5"/>
      <c r="LX610" s="5"/>
      <c r="LY610" s="5"/>
      <c r="LZ610" s="5"/>
      <c r="MA610" s="5"/>
      <c r="MB610" s="5"/>
      <c r="MC610" s="5"/>
      <c r="MD610" s="5"/>
      <c r="ME610" s="5"/>
      <c r="MF610" s="5"/>
      <c r="MG610" s="5"/>
      <c r="MH610" s="5"/>
      <c r="MI610" s="5"/>
      <c r="MJ610" s="5"/>
      <c r="MK610" s="5"/>
      <c r="ML610" s="5"/>
      <c r="MM610" s="5"/>
      <c r="MN610" s="5"/>
      <c r="MO610" s="5"/>
      <c r="MP610" s="5"/>
      <c r="MQ610" s="5"/>
      <c r="MR610" s="5"/>
      <c r="MS610" s="5"/>
      <c r="MT610" s="5"/>
      <c r="MU610" s="5"/>
      <c r="MV610" s="5"/>
      <c r="MW610" s="5"/>
      <c r="MX610" s="5"/>
      <c r="MY610" s="5"/>
      <c r="MZ610" s="5"/>
      <c r="NA610" s="5"/>
      <c r="NB610" s="5"/>
      <c r="NC610" s="5"/>
      <c r="ND610" s="5"/>
      <c r="NE610" s="5"/>
      <c r="NF610" s="5"/>
      <c r="NG610" s="5"/>
      <c r="NH610" s="5"/>
      <c r="NI610" s="5"/>
      <c r="NJ610" s="5"/>
      <c r="NK610" s="5"/>
      <c r="NL610" s="5"/>
      <c r="NM610" s="5"/>
      <c r="NN610" s="5"/>
      <c r="NO610" s="5"/>
      <c r="NP610" s="5"/>
      <c r="NQ610" s="5"/>
      <c r="NR610" s="5"/>
      <c r="NS610" s="5"/>
      <c r="NT610" s="5"/>
      <c r="NU610" s="5"/>
      <c r="NV610" s="5"/>
      <c r="NW610" s="5"/>
      <c r="NX610" s="5"/>
      <c r="NY610" s="5"/>
      <c r="NZ610" s="5"/>
      <c r="OA610" s="5"/>
      <c r="OB610" s="5"/>
      <c r="OC610" s="5"/>
      <c r="OD610" s="5"/>
      <c r="OE610" s="5"/>
      <c r="OF610" s="5"/>
      <c r="OG610" s="5"/>
      <c r="OH610" s="5"/>
      <c r="OI610" s="5"/>
      <c r="OJ610" s="5"/>
      <c r="OK610" s="5"/>
      <c r="OL610" s="5"/>
      <c r="OM610" s="5"/>
      <c r="ON610" s="5"/>
      <c r="OO610" s="5"/>
      <c r="OP610" s="5"/>
      <c r="OQ610" s="5"/>
      <c r="OR610" s="5"/>
      <c r="OS610" s="5"/>
      <c r="OT610" s="5"/>
      <c r="OU610" s="5"/>
      <c r="OV610" s="5"/>
      <c r="OW610" s="5"/>
      <c r="OX610" s="5"/>
      <c r="OY610" s="5"/>
      <c r="OZ610" s="5"/>
      <c r="PA610" s="5"/>
      <c r="PB610" s="5"/>
      <c r="PC610" s="5"/>
      <c r="PD610" s="5"/>
      <c r="PE610" s="5"/>
      <c r="PF610" s="5"/>
      <c r="PG610" s="5"/>
      <c r="PH610" s="5"/>
      <c r="PI610" s="5"/>
      <c r="PJ610" s="5"/>
      <c r="PK610" s="5"/>
      <c r="PL610" s="5"/>
      <c r="PM610" s="5"/>
      <c r="PN610" s="5"/>
      <c r="PO610" s="5"/>
      <c r="PP610" s="5"/>
      <c r="PQ610" s="5"/>
      <c r="PR610" s="5"/>
      <c r="PS610" s="5"/>
      <c r="PT610" s="5"/>
      <c r="PU610" s="5"/>
      <c r="PV610" s="5"/>
      <c r="PW610" s="5"/>
      <c r="PX610" s="5"/>
      <c r="PY610" s="5"/>
      <c r="PZ610" s="5"/>
      <c r="QA610" s="5"/>
      <c r="QB610" s="5"/>
      <c r="QC610" s="5"/>
      <c r="QD610" s="5"/>
      <c r="QE610" s="5"/>
      <c r="QF610" s="5"/>
      <c r="QG610" s="5"/>
      <c r="QH610" s="5"/>
      <c r="QI610" s="5"/>
      <c r="QJ610" s="5"/>
      <c r="QK610" s="5"/>
      <c r="QL610" s="5"/>
      <c r="QM610" s="5"/>
      <c r="QN610" s="5"/>
      <c r="QO610" s="5"/>
      <c r="QP610" s="5"/>
      <c r="QQ610" s="5"/>
      <c r="QR610" s="5"/>
      <c r="QS610" s="5"/>
      <c r="QT610" s="5"/>
      <c r="QU610" s="5"/>
      <c r="QV610" s="5"/>
      <c r="QW610" s="5"/>
      <c r="QX610" s="5"/>
      <c r="QY610" s="5"/>
      <c r="QZ610" s="5"/>
      <c r="RA610" s="5"/>
      <c r="RB610" s="5"/>
      <c r="RC610" s="5"/>
      <c r="RD610" s="5"/>
      <c r="RE610" s="5"/>
    </row>
    <row r="611" spans="1:473" s="48" customFormat="1" ht="12" customHeight="1">
      <c r="A611">
        <v>607</v>
      </c>
      <c r="B611" s="97">
        <v>11</v>
      </c>
      <c r="C611" s="19">
        <v>446</v>
      </c>
      <c r="D611" s="19">
        <v>145051</v>
      </c>
      <c r="E611" s="19"/>
      <c r="F611" s="19"/>
      <c r="G611" s="19"/>
      <c r="H611" s="19"/>
      <c r="I611" s="19"/>
      <c r="J611" s="19"/>
      <c r="K611" s="19"/>
      <c r="L611" s="19"/>
      <c r="M611" s="19">
        <v>495</v>
      </c>
      <c r="N611" s="68"/>
      <c r="O611" s="68"/>
      <c r="P611" s="68"/>
      <c r="Q611" s="68"/>
      <c r="R611" s="68">
        <v>25152</v>
      </c>
      <c r="S611" s="68"/>
      <c r="T611" s="68">
        <v>25152</v>
      </c>
      <c r="U611" s="6"/>
      <c r="V611" s="6"/>
      <c r="W611" s="6"/>
      <c r="X611" s="6"/>
      <c r="Y611" s="6"/>
      <c r="Z611" s="6"/>
      <c r="AA611" s="6"/>
      <c r="AB611" s="6"/>
      <c r="AC611" s="6"/>
      <c r="AD611" s="6"/>
      <c r="AE611" s="6"/>
      <c r="AF611" s="6"/>
      <c r="AG611" s="6"/>
      <c r="AH611" s="6"/>
      <c r="AI611" s="6"/>
      <c r="AJ611" s="6"/>
      <c r="AK611" s="6"/>
      <c r="AL611" s="6"/>
      <c r="AM611" s="6"/>
      <c r="AN611" s="6"/>
      <c r="AO611" s="6"/>
      <c r="AP611" s="6"/>
      <c r="AQ611" s="6"/>
      <c r="AR611" s="6"/>
      <c r="AS611" s="6"/>
      <c r="AT611" s="6"/>
      <c r="AU611" s="6"/>
      <c r="AV611" s="6"/>
      <c r="AW611" s="6"/>
      <c r="AX611" s="6"/>
      <c r="AY611" s="6"/>
      <c r="AZ611" s="6"/>
      <c r="BA611" s="6"/>
      <c r="BB611" s="6"/>
      <c r="BC611" s="6"/>
      <c r="BD611" s="6"/>
      <c r="BE611" s="6"/>
      <c r="BF611" s="6"/>
      <c r="BG611" s="6"/>
      <c r="BH611" s="6"/>
      <c r="BI611" s="6"/>
      <c r="BJ611" s="6"/>
      <c r="BK611" s="6"/>
      <c r="BL611" s="6"/>
      <c r="BM611" s="6"/>
      <c r="BN611" s="6"/>
      <c r="BO611" s="6"/>
      <c r="BP611" s="6"/>
      <c r="BQ611" s="6"/>
      <c r="BR611" s="6"/>
      <c r="BS611" s="6"/>
      <c r="BT611" s="6"/>
      <c r="BU611" s="6"/>
      <c r="BV611" s="6"/>
      <c r="BW611" s="6"/>
      <c r="BX611" s="6"/>
      <c r="BY611" s="6"/>
      <c r="BZ611" s="6"/>
      <c r="CA611" s="6"/>
      <c r="CB611" s="6"/>
      <c r="CC611" s="6"/>
      <c r="CD611" s="6"/>
      <c r="CE611" s="6"/>
      <c r="CF611" s="6"/>
      <c r="CG611" s="6"/>
      <c r="CH611" s="6"/>
      <c r="CI611" s="6"/>
      <c r="CJ611" s="6"/>
      <c r="CK611" s="6"/>
      <c r="CL611" s="6"/>
      <c r="CM611" s="6"/>
      <c r="CN611" s="6"/>
      <c r="CO611" s="6"/>
      <c r="CP611" s="6"/>
      <c r="CQ611" s="6"/>
      <c r="CR611" s="6"/>
      <c r="CS611" s="6"/>
      <c r="CT611" s="6"/>
      <c r="CU611" s="6"/>
      <c r="CV611" s="6"/>
      <c r="CW611" s="6"/>
      <c r="CX611" s="6"/>
      <c r="CY611" s="6"/>
      <c r="CZ611" s="6"/>
      <c r="DA611" s="6"/>
      <c r="DB611" s="6"/>
      <c r="DC611" s="6"/>
      <c r="DD611" s="6"/>
      <c r="DE611" s="6"/>
      <c r="DF611" s="6"/>
      <c r="DG611" s="6"/>
      <c r="DH611" s="6"/>
      <c r="DI611" s="6"/>
      <c r="DJ611" s="6"/>
      <c r="DK611" s="6"/>
      <c r="DL611" s="6"/>
      <c r="DM611" s="6"/>
      <c r="DN611" s="6"/>
      <c r="DO611" s="6"/>
      <c r="DP611" s="6"/>
      <c r="DQ611" s="6"/>
      <c r="DR611" s="6"/>
      <c r="DS611" s="6"/>
      <c r="DT611" s="6"/>
      <c r="DU611" s="6"/>
      <c r="DV611" s="6"/>
      <c r="DW611" s="6"/>
      <c r="DX611" s="6"/>
      <c r="DY611" s="6"/>
      <c r="DZ611" s="6"/>
      <c r="EA611" s="6"/>
      <c r="EB611" s="6"/>
      <c r="EC611" s="6"/>
      <c r="ED611" s="6"/>
      <c r="EE611" s="6"/>
      <c r="EF611" s="6"/>
      <c r="EG611" s="6"/>
      <c r="EH611" s="6"/>
      <c r="EI611" s="6"/>
      <c r="EJ611" s="6"/>
      <c r="EK611" s="6"/>
      <c r="EL611" s="6"/>
      <c r="EM611" s="6"/>
      <c r="EN611" s="6"/>
      <c r="EO611" s="6"/>
      <c r="EP611" s="6"/>
      <c r="EQ611" s="6"/>
      <c r="ER611" s="6"/>
      <c r="ES611" s="6"/>
      <c r="ET611" s="6"/>
      <c r="EU611" s="6"/>
      <c r="EV611" s="6"/>
      <c r="EW611" s="6"/>
      <c r="EX611" s="6"/>
      <c r="EY611" s="6"/>
      <c r="EZ611" s="6"/>
      <c r="FA611" s="6"/>
      <c r="FB611" s="6"/>
      <c r="FC611" s="6"/>
      <c r="FD611" s="6"/>
      <c r="FE611" s="6"/>
      <c r="FF611" s="6"/>
      <c r="FG611" s="6"/>
      <c r="FH611" s="6"/>
      <c r="FI611" s="6"/>
      <c r="FJ611" s="6"/>
      <c r="FK611" s="6"/>
      <c r="FL611" s="6"/>
      <c r="FM611" s="6"/>
      <c r="FN611" s="6"/>
      <c r="FO611" s="6"/>
      <c r="FP611" s="6"/>
      <c r="FQ611" s="6"/>
      <c r="FR611" s="6"/>
      <c r="FS611" s="6"/>
      <c r="FT611" s="6"/>
      <c r="FU611" s="6"/>
      <c r="FV611" s="6"/>
      <c r="FW611" s="6"/>
      <c r="FX611" s="6"/>
      <c r="FY611" s="6"/>
      <c r="FZ611" s="6"/>
      <c r="GA611" s="6"/>
      <c r="GB611" s="6"/>
      <c r="GC611" s="6"/>
      <c r="GD611" s="6"/>
      <c r="GE611" s="6"/>
      <c r="GF611" s="6"/>
      <c r="GG611" s="6"/>
      <c r="GH611" s="6"/>
      <c r="GI611" s="6"/>
      <c r="GJ611" s="6"/>
      <c r="GK611" s="6"/>
      <c r="GL611" s="6"/>
      <c r="GM611" s="6"/>
      <c r="GN611" s="6"/>
      <c r="GO611" s="6"/>
      <c r="GP611" s="6"/>
      <c r="GQ611" s="6"/>
      <c r="GR611" s="6"/>
      <c r="GS611" s="6"/>
      <c r="GT611" s="6"/>
      <c r="GU611" s="6"/>
      <c r="GV611" s="6"/>
      <c r="GW611" s="6"/>
      <c r="GX611" s="6"/>
      <c r="GY611" s="6"/>
      <c r="GZ611" s="6"/>
      <c r="HA611" s="6"/>
      <c r="HB611" s="6"/>
      <c r="HC611" s="6"/>
      <c r="HD611" s="6"/>
      <c r="HE611" s="6"/>
      <c r="HF611" s="6"/>
      <c r="HG611" s="6"/>
      <c r="HH611" s="6"/>
      <c r="HI611" s="6"/>
      <c r="HJ611" s="6"/>
      <c r="HK611" s="6"/>
      <c r="HL611" s="6"/>
      <c r="HM611" s="6"/>
      <c r="HN611" s="6"/>
      <c r="HO611" s="6"/>
      <c r="HP611" s="6"/>
      <c r="HQ611" s="6"/>
      <c r="HR611" s="6"/>
      <c r="HS611" s="6"/>
      <c r="HT611" s="6"/>
      <c r="HU611" s="6"/>
      <c r="HV611" s="6"/>
      <c r="HW611" s="6"/>
      <c r="HX611" s="6"/>
      <c r="HY611" s="6"/>
      <c r="HZ611" s="6"/>
      <c r="IA611" s="6"/>
      <c r="IB611" s="6"/>
      <c r="IC611" s="6"/>
      <c r="ID611" s="6"/>
      <c r="IE611" s="6"/>
      <c r="IF611" s="6"/>
      <c r="IG611" s="6"/>
      <c r="IH611" s="6"/>
      <c r="II611" s="6"/>
      <c r="IJ611" s="6"/>
      <c r="IK611" s="6"/>
      <c r="IL611" s="6"/>
      <c r="IM611" s="6"/>
      <c r="IN611" s="6"/>
      <c r="IO611" s="6"/>
      <c r="IP611" s="6"/>
      <c r="IQ611" s="6"/>
      <c r="IR611" s="6"/>
      <c r="IS611" s="6"/>
      <c r="IT611" s="6"/>
      <c r="IU611" s="6"/>
      <c r="IV611" s="6"/>
      <c r="IW611" s="6"/>
      <c r="IX611" s="6"/>
      <c r="IY611" s="6"/>
      <c r="IZ611" s="6"/>
      <c r="JA611" s="6"/>
      <c r="JB611" s="6"/>
      <c r="JC611" s="6"/>
      <c r="JD611" s="6"/>
      <c r="JE611" s="6"/>
      <c r="JF611" s="6"/>
      <c r="JG611" s="6"/>
      <c r="JH611" s="6"/>
      <c r="JI611" s="6"/>
      <c r="JJ611" s="6"/>
      <c r="JK611" s="6"/>
      <c r="JL611" s="6"/>
      <c r="JM611" s="6"/>
      <c r="JN611" s="6"/>
      <c r="JO611" s="6"/>
      <c r="JP611" s="6"/>
      <c r="JQ611" s="6"/>
      <c r="JR611" s="6"/>
      <c r="JS611" s="6"/>
      <c r="JT611" s="6"/>
      <c r="JU611" s="6"/>
      <c r="JV611" s="6"/>
      <c r="JW611" s="6"/>
      <c r="JX611" s="6"/>
      <c r="JY611" s="6"/>
      <c r="JZ611" s="6"/>
      <c r="KA611" s="6"/>
      <c r="KB611" s="6"/>
      <c r="KC611" s="6"/>
      <c r="KD611" s="6"/>
      <c r="KE611" s="6"/>
      <c r="KF611" s="6"/>
      <c r="KG611" s="6"/>
      <c r="KH611" s="6"/>
      <c r="KI611" s="6"/>
      <c r="KJ611" s="6"/>
      <c r="KK611" s="6"/>
      <c r="KL611" s="6"/>
      <c r="KM611" s="6"/>
      <c r="KN611" s="6"/>
      <c r="KO611" s="6"/>
      <c r="KP611" s="6"/>
      <c r="KQ611" s="6"/>
      <c r="KR611" s="6"/>
      <c r="KS611" s="6"/>
      <c r="KT611" s="6"/>
      <c r="KU611" s="6"/>
      <c r="KV611" s="6"/>
      <c r="KW611" s="6"/>
      <c r="KX611" s="6"/>
      <c r="KY611" s="6"/>
      <c r="KZ611" s="6"/>
      <c r="LA611" s="6"/>
      <c r="LB611" s="6"/>
      <c r="LC611" s="6"/>
      <c r="LD611" s="6"/>
      <c r="LE611" s="6"/>
      <c r="LF611" s="6"/>
      <c r="LG611" s="6"/>
      <c r="LH611" s="6"/>
      <c r="LI611" s="6"/>
      <c r="LJ611" s="6"/>
      <c r="LK611" s="6"/>
      <c r="LL611" s="6"/>
      <c r="LM611" s="6"/>
      <c r="LN611" s="6"/>
      <c r="LO611" s="6"/>
      <c r="LP611" s="6"/>
      <c r="LQ611" s="6"/>
      <c r="LR611" s="6"/>
      <c r="LS611" s="6"/>
      <c r="LT611" s="6"/>
      <c r="LU611" s="6"/>
      <c r="LV611" s="6"/>
      <c r="LW611" s="6"/>
      <c r="LX611" s="6"/>
      <c r="LY611" s="6"/>
      <c r="LZ611" s="6"/>
      <c r="MA611" s="6"/>
      <c r="MB611" s="6"/>
      <c r="MC611" s="6"/>
      <c r="MD611" s="6"/>
      <c r="ME611" s="6"/>
      <c r="MF611" s="6"/>
      <c r="MG611" s="6"/>
      <c r="MH611" s="6"/>
      <c r="MI611" s="6"/>
      <c r="MJ611" s="6"/>
      <c r="MK611" s="6"/>
      <c r="ML611" s="6"/>
      <c r="MM611" s="6"/>
      <c r="MN611" s="6"/>
      <c r="MO611" s="6"/>
      <c r="MP611" s="6"/>
      <c r="MQ611" s="6"/>
      <c r="MR611" s="6"/>
      <c r="MS611" s="6"/>
      <c r="MT611" s="6"/>
      <c r="MU611" s="6"/>
      <c r="MV611" s="6"/>
      <c r="MW611" s="6"/>
      <c r="MX611" s="6"/>
      <c r="MY611" s="6"/>
      <c r="MZ611" s="6"/>
      <c r="NA611" s="6"/>
      <c r="NB611" s="6"/>
      <c r="NC611" s="6"/>
      <c r="ND611" s="6"/>
      <c r="NE611" s="6"/>
      <c r="NF611" s="6"/>
      <c r="NG611" s="6"/>
      <c r="NH611" s="6"/>
      <c r="NI611" s="6"/>
      <c r="NJ611" s="6"/>
      <c r="NK611" s="6"/>
      <c r="NL611" s="6"/>
      <c r="NM611" s="6"/>
      <c r="NN611" s="6"/>
      <c r="NO611" s="6"/>
      <c r="NP611" s="6"/>
      <c r="NQ611" s="6"/>
      <c r="NR611" s="6"/>
      <c r="NS611" s="6"/>
      <c r="NT611" s="6"/>
      <c r="NU611" s="6"/>
      <c r="NV611" s="6"/>
      <c r="NW611" s="6"/>
      <c r="NX611" s="6"/>
      <c r="NY611" s="6"/>
      <c r="NZ611" s="6"/>
      <c r="OA611" s="6"/>
      <c r="OB611" s="6"/>
      <c r="OC611" s="6"/>
      <c r="OD611" s="6"/>
      <c r="OE611" s="6"/>
      <c r="OF611" s="6"/>
      <c r="OG611" s="6"/>
      <c r="OH611" s="6"/>
      <c r="OI611" s="6"/>
      <c r="OJ611" s="6"/>
      <c r="OK611" s="6"/>
      <c r="OL611" s="6"/>
      <c r="OM611" s="6"/>
      <c r="ON611" s="6"/>
      <c r="OO611" s="6"/>
      <c r="OP611" s="6"/>
      <c r="OQ611" s="6"/>
      <c r="OR611" s="6"/>
      <c r="OS611" s="6"/>
      <c r="OT611" s="6"/>
      <c r="OU611" s="6"/>
      <c r="OV611" s="6"/>
      <c r="OW611" s="6"/>
      <c r="OX611" s="6"/>
      <c r="OY611" s="6"/>
      <c r="OZ611" s="6"/>
      <c r="PA611" s="6"/>
      <c r="PB611" s="6"/>
      <c r="PC611" s="6"/>
      <c r="PD611" s="6"/>
      <c r="PE611" s="6"/>
      <c r="PF611" s="6"/>
      <c r="PG611" s="6"/>
      <c r="PH611" s="6"/>
      <c r="PI611" s="6"/>
      <c r="PJ611" s="6"/>
      <c r="PK611" s="6"/>
      <c r="PL611" s="6"/>
      <c r="PM611" s="6"/>
      <c r="PN611" s="6"/>
      <c r="PO611" s="6"/>
      <c r="PP611" s="6"/>
      <c r="PQ611" s="6"/>
      <c r="PR611" s="6"/>
      <c r="PS611" s="6"/>
      <c r="PT611" s="6"/>
      <c r="PU611" s="6"/>
      <c r="PV611" s="6"/>
      <c r="PW611" s="6"/>
      <c r="PX611" s="6"/>
      <c r="PY611" s="6"/>
      <c r="PZ611" s="6"/>
      <c r="QA611" s="6"/>
      <c r="QB611" s="6"/>
      <c r="QC611" s="6"/>
      <c r="QD611" s="6"/>
      <c r="QE611" s="6"/>
      <c r="QF611" s="6"/>
      <c r="QG611" s="6"/>
      <c r="QH611" s="6"/>
      <c r="QI611" s="6"/>
      <c r="QJ611" s="6"/>
      <c r="QK611" s="6"/>
      <c r="QL611" s="6"/>
      <c r="QM611" s="6"/>
      <c r="QN611" s="6"/>
      <c r="QO611" s="6"/>
      <c r="QP611" s="6"/>
      <c r="QQ611" s="6"/>
      <c r="QR611" s="6"/>
      <c r="QS611" s="6"/>
      <c r="QT611" s="6"/>
      <c r="QU611" s="6"/>
      <c r="QV611" s="6"/>
      <c r="QW611" s="6"/>
      <c r="QX611" s="6"/>
      <c r="QY611" s="6"/>
      <c r="QZ611" s="6"/>
      <c r="RA611" s="6"/>
      <c r="RB611" s="6"/>
      <c r="RC611" s="6"/>
      <c r="RD611" s="6"/>
      <c r="RE611" s="6"/>
    </row>
    <row r="612" spans="1:473" s="48" customFormat="1" ht="15" customHeight="1">
      <c r="A612">
        <v>608</v>
      </c>
      <c r="B612" s="96">
        <v>11</v>
      </c>
      <c r="C612" s="19"/>
      <c r="D612" s="19">
        <v>192</v>
      </c>
      <c r="E612" s="19"/>
      <c r="F612" s="19">
        <v>0</v>
      </c>
      <c r="G612" s="19"/>
      <c r="H612" s="19"/>
      <c r="I612" s="19"/>
      <c r="J612" s="19"/>
      <c r="K612" s="19"/>
      <c r="L612" s="19"/>
      <c r="M612" s="19">
        <v>0.65510400000000002</v>
      </c>
      <c r="N612" s="68"/>
      <c r="O612" s="68"/>
      <c r="P612" s="68"/>
      <c r="Q612" s="68"/>
      <c r="R612" s="68">
        <v>10</v>
      </c>
      <c r="S612" s="68">
        <v>2184</v>
      </c>
      <c r="T612" s="68">
        <v>2194</v>
      </c>
      <c r="U612" s="6"/>
      <c r="V612" s="6"/>
      <c r="W612" s="6"/>
      <c r="X612" s="6"/>
      <c r="Y612" s="6"/>
      <c r="Z612" s="6"/>
      <c r="AA612" s="6"/>
      <c r="AB612" s="6"/>
      <c r="AC612" s="6"/>
      <c r="AD612" s="6"/>
      <c r="AE612" s="6"/>
      <c r="AF612" s="6"/>
      <c r="AG612" s="6"/>
      <c r="AH612" s="6"/>
      <c r="AI612" s="6"/>
      <c r="AJ612" s="6"/>
      <c r="AK612" s="6"/>
      <c r="AL612" s="6"/>
      <c r="AM612" s="6"/>
      <c r="AN612" s="6"/>
      <c r="AO612" s="6"/>
      <c r="AP612" s="6"/>
      <c r="AQ612" s="6"/>
      <c r="AR612" s="6"/>
      <c r="AS612" s="6"/>
      <c r="AT612" s="6"/>
      <c r="AU612" s="6"/>
      <c r="AV612" s="6"/>
      <c r="AW612" s="6"/>
      <c r="AX612" s="6"/>
      <c r="AY612" s="6"/>
      <c r="AZ612" s="6"/>
      <c r="BA612" s="6"/>
      <c r="BB612" s="6"/>
      <c r="BC612" s="6"/>
      <c r="BD612" s="6"/>
      <c r="BE612" s="6"/>
      <c r="BF612" s="6"/>
      <c r="BG612" s="6"/>
      <c r="BH612" s="6"/>
      <c r="BI612" s="6"/>
      <c r="BJ612" s="6"/>
      <c r="BK612" s="6"/>
      <c r="BL612" s="6"/>
      <c r="BM612" s="6"/>
      <c r="BN612" s="6"/>
      <c r="BO612" s="6"/>
      <c r="BP612" s="6"/>
      <c r="BQ612" s="6"/>
      <c r="BR612" s="6"/>
      <c r="BS612" s="6"/>
      <c r="BT612" s="6"/>
      <c r="BU612" s="6"/>
      <c r="BV612" s="6"/>
      <c r="BW612" s="6"/>
      <c r="BX612" s="6"/>
      <c r="BY612" s="6"/>
      <c r="BZ612" s="6"/>
      <c r="CA612" s="6"/>
      <c r="CB612" s="6"/>
      <c r="CC612" s="6"/>
      <c r="CD612" s="6"/>
      <c r="CE612" s="6"/>
      <c r="CF612" s="6"/>
      <c r="CG612" s="6"/>
      <c r="CH612" s="6"/>
      <c r="CI612" s="6"/>
      <c r="CJ612" s="6"/>
      <c r="CK612" s="6"/>
      <c r="CL612" s="6"/>
      <c r="CM612" s="6"/>
      <c r="CN612" s="6"/>
      <c r="CO612" s="6"/>
      <c r="CP612" s="6"/>
      <c r="CQ612" s="6"/>
      <c r="CR612" s="6"/>
      <c r="CS612" s="6"/>
      <c r="CT612" s="6"/>
      <c r="CU612" s="6"/>
      <c r="CV612" s="6"/>
      <c r="CW612" s="6"/>
      <c r="CX612" s="6"/>
      <c r="CY612" s="6"/>
      <c r="CZ612" s="6"/>
      <c r="DA612" s="6"/>
      <c r="DB612" s="6"/>
      <c r="DC612" s="6"/>
      <c r="DD612" s="6"/>
      <c r="DE612" s="6"/>
      <c r="DF612" s="6"/>
      <c r="DG612" s="6"/>
      <c r="DH612" s="6"/>
      <c r="DI612" s="6"/>
      <c r="DJ612" s="6"/>
      <c r="DK612" s="6"/>
      <c r="DL612" s="6"/>
      <c r="DM612" s="6"/>
      <c r="DN612" s="6"/>
      <c r="DO612" s="6"/>
      <c r="DP612" s="6"/>
      <c r="DQ612" s="6"/>
      <c r="DR612" s="6"/>
      <c r="DS612" s="6"/>
      <c r="DT612" s="6"/>
      <c r="DU612" s="6"/>
      <c r="DV612" s="6"/>
      <c r="DW612" s="6"/>
      <c r="DX612" s="6"/>
      <c r="DY612" s="6"/>
      <c r="DZ612" s="6"/>
      <c r="EA612" s="6"/>
      <c r="EB612" s="6"/>
      <c r="EC612" s="6"/>
      <c r="ED612" s="6"/>
      <c r="EE612" s="6"/>
      <c r="EF612" s="6"/>
      <c r="EG612" s="6"/>
      <c r="EH612" s="6"/>
      <c r="EI612" s="6"/>
      <c r="EJ612" s="6"/>
      <c r="EK612" s="6"/>
      <c r="EL612" s="6"/>
      <c r="EM612" s="6"/>
      <c r="EN612" s="6"/>
      <c r="EO612" s="6"/>
      <c r="EP612" s="6"/>
      <c r="EQ612" s="6"/>
      <c r="ER612" s="6"/>
      <c r="ES612" s="6"/>
      <c r="ET612" s="6"/>
      <c r="EU612" s="6"/>
      <c r="EV612" s="6"/>
      <c r="EW612" s="6"/>
      <c r="EX612" s="6"/>
      <c r="EY612" s="6"/>
      <c r="EZ612" s="6"/>
      <c r="FA612" s="6"/>
      <c r="FB612" s="6"/>
      <c r="FC612" s="6"/>
      <c r="FD612" s="6"/>
      <c r="FE612" s="6"/>
      <c r="FF612" s="6"/>
      <c r="FG612" s="6"/>
      <c r="FH612" s="6"/>
      <c r="FI612" s="6"/>
      <c r="FJ612" s="6"/>
      <c r="FK612" s="6"/>
      <c r="FL612" s="6"/>
      <c r="FM612" s="6"/>
      <c r="FN612" s="6"/>
      <c r="FO612" s="6"/>
      <c r="FP612" s="6"/>
      <c r="FQ612" s="6"/>
      <c r="FR612" s="6"/>
      <c r="FS612" s="6"/>
      <c r="FT612" s="6"/>
      <c r="FU612" s="6"/>
      <c r="FV612" s="6"/>
      <c r="FW612" s="6"/>
      <c r="FX612" s="6"/>
      <c r="FY612" s="6"/>
      <c r="FZ612" s="6"/>
      <c r="GA612" s="6"/>
      <c r="GB612" s="6"/>
      <c r="GC612" s="6"/>
      <c r="GD612" s="6"/>
      <c r="GE612" s="6"/>
      <c r="GF612" s="6"/>
      <c r="GG612" s="6"/>
      <c r="GH612" s="6"/>
      <c r="GI612" s="6"/>
      <c r="GJ612" s="6"/>
      <c r="GK612" s="6"/>
      <c r="GL612" s="6"/>
      <c r="GM612" s="6"/>
      <c r="GN612" s="6"/>
      <c r="GO612" s="6"/>
      <c r="GP612" s="6"/>
      <c r="GQ612" s="6"/>
      <c r="GR612" s="6"/>
      <c r="GS612" s="6"/>
      <c r="GT612" s="6"/>
      <c r="GU612" s="6"/>
      <c r="GV612" s="6"/>
      <c r="GW612" s="6"/>
      <c r="GX612" s="6"/>
      <c r="GY612" s="6"/>
      <c r="GZ612" s="6"/>
      <c r="HA612" s="6"/>
      <c r="HB612" s="6"/>
      <c r="HC612" s="6"/>
      <c r="HD612" s="6"/>
      <c r="HE612" s="6"/>
      <c r="HF612" s="6"/>
      <c r="HG612" s="6"/>
      <c r="HH612" s="6"/>
      <c r="HI612" s="6"/>
      <c r="HJ612" s="6"/>
      <c r="HK612" s="6"/>
      <c r="HL612" s="6"/>
      <c r="HM612" s="6"/>
      <c r="HN612" s="6"/>
      <c r="HO612" s="6"/>
      <c r="HP612" s="6"/>
      <c r="HQ612" s="6"/>
      <c r="HR612" s="6"/>
      <c r="HS612" s="6"/>
      <c r="HT612" s="6"/>
      <c r="HU612" s="6"/>
      <c r="HV612" s="6"/>
      <c r="HW612" s="6"/>
      <c r="HX612" s="6"/>
      <c r="HY612" s="6"/>
      <c r="HZ612" s="6"/>
      <c r="IA612" s="6"/>
      <c r="IB612" s="6"/>
      <c r="IC612" s="6"/>
      <c r="ID612" s="6"/>
      <c r="IE612" s="6"/>
      <c r="IF612" s="6"/>
      <c r="IG612" s="6"/>
      <c r="IH612" s="6"/>
      <c r="II612" s="6"/>
      <c r="IJ612" s="6"/>
      <c r="IK612" s="6"/>
      <c r="IL612" s="6"/>
      <c r="IM612" s="6"/>
      <c r="IN612" s="6"/>
      <c r="IO612" s="6"/>
      <c r="IP612" s="6"/>
      <c r="IQ612" s="6"/>
      <c r="IR612" s="6"/>
      <c r="IS612" s="6"/>
      <c r="IT612" s="6"/>
      <c r="IU612" s="6"/>
      <c r="IV612" s="6"/>
      <c r="IW612" s="6"/>
      <c r="IX612" s="6"/>
      <c r="IY612" s="6"/>
      <c r="IZ612" s="6"/>
      <c r="JA612" s="6"/>
      <c r="JB612" s="6"/>
      <c r="JC612" s="6"/>
      <c r="JD612" s="6"/>
      <c r="JE612" s="6"/>
      <c r="JF612" s="6"/>
      <c r="JG612" s="6"/>
      <c r="JH612" s="6"/>
      <c r="JI612" s="6"/>
      <c r="JJ612" s="6"/>
      <c r="JK612" s="6"/>
      <c r="JL612" s="6"/>
      <c r="JM612" s="6"/>
      <c r="JN612" s="6"/>
      <c r="JO612" s="6"/>
      <c r="JP612" s="6"/>
      <c r="JQ612" s="6"/>
      <c r="JR612" s="6"/>
      <c r="JS612" s="6"/>
      <c r="JT612" s="6"/>
      <c r="JU612" s="6"/>
      <c r="JV612" s="6"/>
      <c r="JW612" s="6"/>
      <c r="JX612" s="6"/>
      <c r="JY612" s="6"/>
      <c r="JZ612" s="6"/>
      <c r="KA612" s="6"/>
      <c r="KB612" s="6"/>
      <c r="KC612" s="6"/>
      <c r="KD612" s="6"/>
      <c r="KE612" s="6"/>
      <c r="KF612" s="6"/>
      <c r="KG612" s="6"/>
      <c r="KH612" s="6"/>
      <c r="KI612" s="6"/>
      <c r="KJ612" s="6"/>
      <c r="KK612" s="6"/>
      <c r="KL612" s="6"/>
      <c r="KM612" s="6"/>
      <c r="KN612" s="6"/>
      <c r="KO612" s="6"/>
      <c r="KP612" s="6"/>
      <c r="KQ612" s="6"/>
      <c r="KR612" s="6"/>
      <c r="KS612" s="6"/>
      <c r="KT612" s="6"/>
      <c r="KU612" s="6"/>
      <c r="KV612" s="6"/>
      <c r="KW612" s="6"/>
      <c r="KX612" s="6"/>
      <c r="KY612" s="6"/>
      <c r="KZ612" s="6"/>
      <c r="LA612" s="6"/>
      <c r="LB612" s="6"/>
      <c r="LC612" s="6"/>
      <c r="LD612" s="6"/>
      <c r="LE612" s="6"/>
      <c r="LF612" s="6"/>
      <c r="LG612" s="6"/>
      <c r="LH612" s="6"/>
      <c r="LI612" s="6"/>
      <c r="LJ612" s="6"/>
      <c r="LK612" s="6"/>
      <c r="LL612" s="6"/>
      <c r="LM612" s="6"/>
      <c r="LN612" s="6"/>
      <c r="LO612" s="6"/>
      <c r="LP612" s="6"/>
      <c r="LQ612" s="6"/>
      <c r="LR612" s="6"/>
      <c r="LS612" s="6"/>
      <c r="LT612" s="6"/>
      <c r="LU612" s="6"/>
      <c r="LV612" s="6"/>
      <c r="LW612" s="6"/>
      <c r="LX612" s="6"/>
      <c r="LY612" s="6"/>
      <c r="LZ612" s="6"/>
      <c r="MA612" s="6"/>
      <c r="MB612" s="6"/>
      <c r="MC612" s="6"/>
      <c r="MD612" s="6"/>
      <c r="ME612" s="6"/>
      <c r="MF612" s="6"/>
      <c r="MG612" s="6"/>
      <c r="MH612" s="6"/>
      <c r="MI612" s="6"/>
      <c r="MJ612" s="6"/>
      <c r="MK612" s="6"/>
      <c r="ML612" s="6"/>
      <c r="MM612" s="6"/>
      <c r="MN612" s="6"/>
      <c r="MO612" s="6"/>
      <c r="MP612" s="6"/>
      <c r="MQ612" s="6"/>
      <c r="MR612" s="6"/>
      <c r="MS612" s="6"/>
      <c r="MT612" s="6"/>
      <c r="MU612" s="6"/>
      <c r="MV612" s="6"/>
      <c r="MW612" s="6"/>
      <c r="MX612" s="6"/>
      <c r="MY612" s="6"/>
      <c r="MZ612" s="6"/>
      <c r="NA612" s="6"/>
      <c r="NB612" s="6"/>
      <c r="NC612" s="6"/>
      <c r="ND612" s="6"/>
      <c r="NE612" s="6"/>
      <c r="NF612" s="6"/>
      <c r="NG612" s="6"/>
      <c r="NH612" s="6"/>
      <c r="NI612" s="6"/>
      <c r="NJ612" s="6"/>
      <c r="NK612" s="6"/>
      <c r="NL612" s="6"/>
      <c r="NM612" s="6"/>
      <c r="NN612" s="6"/>
      <c r="NO612" s="6"/>
      <c r="NP612" s="6"/>
      <c r="NQ612" s="6"/>
      <c r="NR612" s="6"/>
      <c r="NS612" s="6"/>
      <c r="NT612" s="6"/>
      <c r="NU612" s="6"/>
      <c r="NV612" s="6"/>
      <c r="NW612" s="6"/>
      <c r="NX612" s="6"/>
      <c r="NY612" s="6"/>
      <c r="NZ612" s="6"/>
      <c r="OA612" s="6"/>
      <c r="OB612" s="6"/>
      <c r="OC612" s="6"/>
      <c r="OD612" s="6"/>
      <c r="OE612" s="6"/>
      <c r="OF612" s="6"/>
      <c r="OG612" s="6"/>
      <c r="OH612" s="6"/>
      <c r="OI612" s="6"/>
      <c r="OJ612" s="6"/>
      <c r="OK612" s="6"/>
      <c r="OL612" s="6"/>
      <c r="OM612" s="6"/>
      <c r="ON612" s="6"/>
      <c r="OO612" s="6"/>
      <c r="OP612" s="6"/>
      <c r="OQ612" s="6"/>
      <c r="OR612" s="6"/>
      <c r="OS612" s="6"/>
      <c r="OT612" s="6"/>
      <c r="OU612" s="6"/>
      <c r="OV612" s="6"/>
      <c r="OW612" s="6"/>
      <c r="OX612" s="6"/>
      <c r="OY612" s="6"/>
      <c r="OZ612" s="6"/>
      <c r="PA612" s="6"/>
      <c r="PB612" s="6"/>
      <c r="PC612" s="6"/>
      <c r="PD612" s="6"/>
      <c r="PE612" s="6"/>
      <c r="PF612" s="6"/>
      <c r="PG612" s="6"/>
      <c r="PH612" s="6"/>
      <c r="PI612" s="6"/>
      <c r="PJ612" s="6"/>
      <c r="PK612" s="6"/>
      <c r="PL612" s="6"/>
      <c r="PM612" s="6"/>
      <c r="PN612" s="6"/>
      <c r="PO612" s="6"/>
      <c r="PP612" s="6"/>
      <c r="PQ612" s="6"/>
      <c r="PR612" s="6"/>
      <c r="PS612" s="6"/>
      <c r="PT612" s="6"/>
      <c r="PU612" s="6"/>
      <c r="PV612" s="6"/>
      <c r="PW612" s="6"/>
      <c r="PX612" s="6"/>
      <c r="PY612" s="6"/>
      <c r="PZ612" s="6"/>
      <c r="QA612" s="6"/>
      <c r="QB612" s="6"/>
      <c r="QC612" s="6"/>
      <c r="QD612" s="6"/>
      <c r="QE612" s="6"/>
      <c r="QF612" s="6"/>
      <c r="QG612" s="6"/>
      <c r="QH612" s="6"/>
      <c r="QI612" s="6"/>
      <c r="QJ612" s="6"/>
      <c r="QK612" s="6"/>
      <c r="QL612" s="6"/>
      <c r="QM612" s="6"/>
      <c r="QN612" s="6"/>
      <c r="QO612" s="6"/>
      <c r="QP612" s="6"/>
      <c r="QQ612" s="6"/>
      <c r="QR612" s="6"/>
      <c r="QS612" s="6"/>
      <c r="QT612" s="6"/>
      <c r="QU612" s="6"/>
      <c r="QV612" s="6"/>
      <c r="QW612" s="6"/>
      <c r="QX612" s="6"/>
      <c r="QY612" s="6"/>
      <c r="QZ612" s="6"/>
      <c r="RA612" s="6"/>
      <c r="RB612" s="6"/>
      <c r="RC612" s="6"/>
      <c r="RD612" s="6"/>
      <c r="RE612" s="6"/>
    </row>
    <row r="613" spans="1:473" s="43" customFormat="1" ht="15" customHeight="1">
      <c r="A613">
        <v>609</v>
      </c>
      <c r="B613" s="96">
        <v>11</v>
      </c>
      <c r="C613" s="19"/>
      <c r="D613" s="19"/>
      <c r="E613" s="19"/>
      <c r="F613" s="19"/>
      <c r="G613" s="19"/>
      <c r="H613" s="19"/>
      <c r="I613" s="19"/>
      <c r="J613" s="19"/>
      <c r="K613" s="19"/>
      <c r="L613" s="19"/>
      <c r="M613" s="19"/>
      <c r="N613" s="68"/>
      <c r="O613" s="68"/>
      <c r="P613" s="68"/>
      <c r="Q613" s="68"/>
      <c r="R613" s="68">
        <v>8428</v>
      </c>
      <c r="S613" s="68"/>
      <c r="T613" s="68">
        <v>8428</v>
      </c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  <c r="AQ613" s="5"/>
      <c r="AR613" s="5"/>
      <c r="AS613" s="5"/>
      <c r="AT613" s="5"/>
      <c r="AU613" s="5"/>
      <c r="AV613" s="5"/>
      <c r="AW613" s="5"/>
      <c r="AX613" s="5"/>
      <c r="AY613" s="5"/>
      <c r="AZ613" s="5"/>
      <c r="BA613" s="5"/>
      <c r="BB613" s="5"/>
      <c r="BC613" s="5"/>
      <c r="BD613" s="5"/>
      <c r="BE613" s="5"/>
      <c r="BF613" s="5"/>
      <c r="BG613" s="5"/>
      <c r="BH613" s="5"/>
      <c r="BI613" s="5"/>
      <c r="BJ613" s="5"/>
      <c r="BK613" s="5"/>
      <c r="BL613" s="5"/>
      <c r="BM613" s="5"/>
      <c r="BN613" s="5"/>
      <c r="BO613" s="5"/>
      <c r="BP613" s="5"/>
      <c r="BQ613" s="5"/>
      <c r="BR613" s="5"/>
      <c r="BS613" s="5"/>
      <c r="BT613" s="5"/>
      <c r="BU613" s="5"/>
      <c r="BV613" s="5"/>
      <c r="BW613" s="5"/>
      <c r="BX613" s="5"/>
      <c r="BY613" s="5"/>
      <c r="BZ613" s="5"/>
      <c r="CA613" s="5"/>
      <c r="CB613" s="5"/>
      <c r="CC613" s="5"/>
      <c r="CD613" s="5"/>
      <c r="CE613" s="5"/>
      <c r="CF613" s="5"/>
      <c r="CG613" s="5"/>
      <c r="CH613" s="5"/>
      <c r="CI613" s="5"/>
      <c r="CJ613" s="5"/>
      <c r="CK613" s="5"/>
      <c r="CL613" s="5"/>
      <c r="CM613" s="5"/>
      <c r="CN613" s="5"/>
      <c r="CO613" s="5"/>
      <c r="CP613" s="5"/>
      <c r="CQ613" s="5"/>
      <c r="CR613" s="5"/>
      <c r="CS613" s="5"/>
      <c r="CT613" s="5"/>
      <c r="CU613" s="5"/>
      <c r="CV613" s="5"/>
      <c r="CW613" s="5"/>
      <c r="CX613" s="5"/>
      <c r="CY613" s="5"/>
      <c r="CZ613" s="5"/>
      <c r="DA613" s="5"/>
      <c r="DB613" s="5"/>
      <c r="DC613" s="5"/>
      <c r="DD613" s="5"/>
      <c r="DE613" s="5"/>
      <c r="DF613" s="5"/>
      <c r="DG613" s="5"/>
      <c r="DH613" s="5"/>
      <c r="DI613" s="5"/>
      <c r="DJ613" s="5"/>
      <c r="DK613" s="5"/>
      <c r="DL613" s="5"/>
      <c r="DM613" s="5"/>
      <c r="DN613" s="5"/>
      <c r="DO613" s="5"/>
      <c r="DP613" s="5"/>
      <c r="DQ613" s="5"/>
      <c r="DR613" s="5"/>
      <c r="DS613" s="5"/>
      <c r="DT613" s="5"/>
      <c r="DU613" s="5"/>
      <c r="DV613" s="5"/>
      <c r="DW613" s="5"/>
      <c r="DX613" s="5"/>
      <c r="DY613" s="5"/>
      <c r="DZ613" s="5"/>
      <c r="EA613" s="5"/>
      <c r="EB613" s="5"/>
      <c r="EC613" s="5"/>
      <c r="ED613" s="5"/>
      <c r="EE613" s="5"/>
      <c r="EF613" s="5"/>
      <c r="EG613" s="5"/>
      <c r="EH613" s="5"/>
      <c r="EI613" s="5"/>
      <c r="EJ613" s="5"/>
      <c r="EK613" s="5"/>
      <c r="EL613" s="5"/>
      <c r="EM613" s="5"/>
      <c r="EN613" s="5"/>
      <c r="EO613" s="5"/>
      <c r="EP613" s="5"/>
      <c r="EQ613" s="5"/>
      <c r="ER613" s="5"/>
      <c r="ES613" s="5"/>
      <c r="ET613" s="5"/>
      <c r="EU613" s="5"/>
      <c r="EV613" s="5"/>
      <c r="EW613" s="5"/>
      <c r="EX613" s="5"/>
      <c r="EY613" s="5"/>
      <c r="EZ613" s="5"/>
      <c r="FA613" s="5"/>
      <c r="FB613" s="5"/>
      <c r="FC613" s="5"/>
      <c r="FD613" s="5"/>
      <c r="FE613" s="5"/>
      <c r="FF613" s="5"/>
      <c r="FG613" s="5"/>
      <c r="FH613" s="5"/>
      <c r="FI613" s="5"/>
      <c r="FJ613" s="5"/>
      <c r="FK613" s="5"/>
      <c r="FL613" s="5"/>
      <c r="FM613" s="5"/>
      <c r="FN613" s="5"/>
      <c r="FO613" s="5"/>
      <c r="FP613" s="5"/>
      <c r="FQ613" s="5"/>
      <c r="FR613" s="5"/>
      <c r="FS613" s="5"/>
      <c r="FT613" s="5"/>
      <c r="FU613" s="5"/>
      <c r="FV613" s="5"/>
      <c r="FW613" s="5"/>
      <c r="FX613" s="5"/>
      <c r="FY613" s="5"/>
      <c r="FZ613" s="5"/>
      <c r="GA613" s="5"/>
      <c r="GB613" s="5"/>
      <c r="GC613" s="5"/>
      <c r="GD613" s="5"/>
      <c r="GE613" s="5"/>
      <c r="GF613" s="5"/>
      <c r="GG613" s="5"/>
      <c r="GH613" s="5"/>
      <c r="GI613" s="5"/>
      <c r="GJ613" s="5"/>
      <c r="GK613" s="5"/>
      <c r="GL613" s="5"/>
      <c r="GM613" s="5"/>
      <c r="GN613" s="5"/>
      <c r="GO613" s="5"/>
      <c r="GP613" s="5"/>
      <c r="GQ613" s="5"/>
      <c r="GR613" s="5"/>
      <c r="GS613" s="5"/>
      <c r="GT613" s="5"/>
      <c r="GU613" s="5"/>
      <c r="GV613" s="5"/>
      <c r="GW613" s="5"/>
      <c r="GX613" s="5"/>
      <c r="GY613" s="5"/>
      <c r="GZ613" s="5"/>
      <c r="HA613" s="5"/>
      <c r="HB613" s="5"/>
      <c r="HC613" s="5"/>
      <c r="HD613" s="5"/>
      <c r="HE613" s="5"/>
      <c r="HF613" s="5"/>
      <c r="HG613" s="5"/>
      <c r="HH613" s="5"/>
      <c r="HI613" s="5"/>
      <c r="HJ613" s="5"/>
      <c r="HK613" s="5"/>
      <c r="HL613" s="5"/>
      <c r="HM613" s="5"/>
      <c r="HN613" s="5"/>
      <c r="HO613" s="5"/>
      <c r="HP613" s="5"/>
      <c r="HQ613" s="5"/>
      <c r="HR613" s="5"/>
      <c r="HS613" s="5"/>
      <c r="HT613" s="5"/>
      <c r="HU613" s="5"/>
      <c r="HV613" s="5"/>
      <c r="HW613" s="5"/>
      <c r="HX613" s="5"/>
      <c r="HY613" s="5"/>
      <c r="HZ613" s="5"/>
      <c r="IA613" s="5"/>
      <c r="IB613" s="5"/>
      <c r="IC613" s="5"/>
      <c r="ID613" s="5"/>
      <c r="IE613" s="5"/>
      <c r="IF613" s="5"/>
      <c r="IG613" s="5"/>
      <c r="IH613" s="5"/>
      <c r="II613" s="5"/>
      <c r="IJ613" s="5"/>
      <c r="IK613" s="5"/>
      <c r="IL613" s="5"/>
      <c r="IM613" s="5"/>
      <c r="IN613" s="5"/>
      <c r="IO613" s="5"/>
      <c r="IP613" s="5"/>
      <c r="IQ613" s="5"/>
      <c r="IR613" s="5"/>
      <c r="IS613" s="5"/>
      <c r="IT613" s="5"/>
      <c r="IU613" s="5"/>
      <c r="IV613" s="5"/>
      <c r="IW613" s="5"/>
      <c r="IX613" s="5"/>
      <c r="IY613" s="5"/>
      <c r="IZ613" s="5"/>
      <c r="JA613" s="5"/>
      <c r="JB613" s="5"/>
      <c r="JC613" s="5"/>
      <c r="JD613" s="5"/>
      <c r="JE613" s="5"/>
      <c r="JF613" s="5"/>
      <c r="JG613" s="5"/>
      <c r="JH613" s="5"/>
      <c r="JI613" s="5"/>
      <c r="JJ613" s="5"/>
      <c r="JK613" s="5"/>
      <c r="JL613" s="5"/>
      <c r="JM613" s="5"/>
      <c r="JN613" s="5"/>
      <c r="JO613" s="5"/>
      <c r="JP613" s="5"/>
      <c r="JQ613" s="5"/>
      <c r="JR613" s="5"/>
      <c r="JS613" s="5"/>
      <c r="JT613" s="5"/>
      <c r="JU613" s="5"/>
      <c r="JV613" s="5"/>
      <c r="JW613" s="5"/>
      <c r="JX613" s="5"/>
      <c r="JY613" s="5"/>
      <c r="JZ613" s="5"/>
      <c r="KA613" s="5"/>
      <c r="KB613" s="5"/>
      <c r="KC613" s="5"/>
      <c r="KD613" s="5"/>
      <c r="KE613" s="5"/>
      <c r="KF613" s="5"/>
      <c r="KG613" s="5"/>
      <c r="KH613" s="5"/>
      <c r="KI613" s="5"/>
      <c r="KJ613" s="5"/>
      <c r="KK613" s="5"/>
      <c r="KL613" s="5"/>
      <c r="KM613" s="5"/>
      <c r="KN613" s="5"/>
      <c r="KO613" s="5"/>
      <c r="KP613" s="5"/>
      <c r="KQ613" s="5"/>
      <c r="KR613" s="5"/>
      <c r="KS613" s="5"/>
      <c r="KT613" s="5"/>
      <c r="KU613" s="5"/>
      <c r="KV613" s="5"/>
      <c r="KW613" s="5"/>
      <c r="KX613" s="5"/>
      <c r="KY613" s="5"/>
      <c r="KZ613" s="5"/>
      <c r="LA613" s="5"/>
      <c r="LB613" s="5"/>
      <c r="LC613" s="5"/>
      <c r="LD613" s="5"/>
      <c r="LE613" s="5"/>
      <c r="LF613" s="5"/>
      <c r="LG613" s="5"/>
      <c r="LH613" s="5"/>
      <c r="LI613" s="5"/>
      <c r="LJ613" s="5"/>
      <c r="LK613" s="5"/>
      <c r="LL613" s="5"/>
      <c r="LM613" s="5"/>
      <c r="LN613" s="5"/>
      <c r="LO613" s="5"/>
      <c r="LP613" s="5"/>
      <c r="LQ613" s="5"/>
      <c r="LR613" s="5"/>
      <c r="LS613" s="5"/>
      <c r="LT613" s="5"/>
      <c r="LU613" s="5"/>
      <c r="LV613" s="5"/>
      <c r="LW613" s="5"/>
      <c r="LX613" s="5"/>
      <c r="LY613" s="5"/>
      <c r="LZ613" s="5"/>
      <c r="MA613" s="5"/>
      <c r="MB613" s="5"/>
      <c r="MC613" s="5"/>
      <c r="MD613" s="5"/>
      <c r="ME613" s="5"/>
      <c r="MF613" s="5"/>
      <c r="MG613" s="5"/>
      <c r="MH613" s="5"/>
      <c r="MI613" s="5"/>
      <c r="MJ613" s="5"/>
      <c r="MK613" s="5"/>
      <c r="ML613" s="5"/>
      <c r="MM613" s="5"/>
      <c r="MN613" s="5"/>
      <c r="MO613" s="5"/>
      <c r="MP613" s="5"/>
      <c r="MQ613" s="5"/>
      <c r="MR613" s="5"/>
      <c r="MS613" s="5"/>
      <c r="MT613" s="5"/>
      <c r="MU613" s="5"/>
      <c r="MV613" s="5"/>
      <c r="MW613" s="5"/>
      <c r="MX613" s="5"/>
      <c r="MY613" s="5"/>
      <c r="MZ613" s="5"/>
      <c r="NA613" s="5"/>
      <c r="NB613" s="5"/>
      <c r="NC613" s="5"/>
      <c r="ND613" s="5"/>
      <c r="NE613" s="5"/>
      <c r="NF613" s="5"/>
      <c r="NG613" s="5"/>
      <c r="NH613" s="5"/>
      <c r="NI613" s="5"/>
      <c r="NJ613" s="5"/>
      <c r="NK613" s="5"/>
      <c r="NL613" s="5"/>
      <c r="NM613" s="5"/>
      <c r="NN613" s="5"/>
      <c r="NO613" s="5"/>
      <c r="NP613" s="5"/>
      <c r="NQ613" s="5"/>
      <c r="NR613" s="5"/>
      <c r="NS613" s="5"/>
      <c r="NT613" s="5"/>
      <c r="NU613" s="5"/>
      <c r="NV613" s="5"/>
      <c r="NW613" s="5"/>
      <c r="NX613" s="5"/>
      <c r="NY613" s="5"/>
      <c r="NZ613" s="5"/>
      <c r="OA613" s="5"/>
      <c r="OB613" s="5"/>
      <c r="OC613" s="5"/>
      <c r="OD613" s="5"/>
      <c r="OE613" s="5"/>
      <c r="OF613" s="5"/>
      <c r="OG613" s="5"/>
      <c r="OH613" s="5"/>
      <c r="OI613" s="5"/>
      <c r="OJ613" s="5"/>
      <c r="OK613" s="5"/>
      <c r="OL613" s="5"/>
      <c r="OM613" s="5"/>
      <c r="ON613" s="5"/>
      <c r="OO613" s="5"/>
      <c r="OP613" s="5"/>
      <c r="OQ613" s="5"/>
      <c r="OR613" s="5"/>
      <c r="OS613" s="5"/>
      <c r="OT613" s="5"/>
      <c r="OU613" s="5"/>
      <c r="OV613" s="5"/>
      <c r="OW613" s="5"/>
      <c r="OX613" s="5"/>
      <c r="OY613" s="5"/>
      <c r="OZ613" s="5"/>
      <c r="PA613" s="5"/>
      <c r="PB613" s="5"/>
      <c r="PC613" s="5"/>
      <c r="PD613" s="5"/>
      <c r="PE613" s="5"/>
      <c r="PF613" s="5"/>
      <c r="PG613" s="5"/>
      <c r="PH613" s="5"/>
      <c r="PI613" s="5"/>
      <c r="PJ613" s="5"/>
      <c r="PK613" s="5"/>
      <c r="PL613" s="5"/>
      <c r="PM613" s="5"/>
      <c r="PN613" s="5"/>
      <c r="PO613" s="5"/>
      <c r="PP613" s="5"/>
      <c r="PQ613" s="5"/>
      <c r="PR613" s="5"/>
      <c r="PS613" s="5"/>
      <c r="PT613" s="5"/>
      <c r="PU613" s="5"/>
      <c r="PV613" s="5"/>
      <c r="PW613" s="5"/>
      <c r="PX613" s="5"/>
      <c r="PY613" s="5"/>
      <c r="PZ613" s="5"/>
      <c r="QA613" s="5"/>
      <c r="QB613" s="5"/>
      <c r="QC613" s="5"/>
      <c r="QD613" s="5"/>
      <c r="QE613" s="5"/>
      <c r="QF613" s="5"/>
      <c r="QG613" s="5"/>
      <c r="QH613" s="5"/>
      <c r="QI613" s="5"/>
      <c r="QJ613" s="5"/>
      <c r="QK613" s="5"/>
      <c r="QL613" s="5"/>
      <c r="QM613" s="5"/>
      <c r="QN613" s="5"/>
      <c r="QO613" s="5"/>
      <c r="QP613" s="5"/>
      <c r="QQ613" s="5"/>
      <c r="QR613" s="5"/>
      <c r="QS613" s="5"/>
      <c r="QT613" s="5"/>
      <c r="QU613" s="5"/>
      <c r="QV613" s="5"/>
      <c r="QW613" s="5"/>
      <c r="QX613" s="5"/>
      <c r="QY613" s="5"/>
      <c r="QZ613" s="5"/>
      <c r="RA613" s="5"/>
      <c r="RB613" s="5"/>
      <c r="RC613" s="5"/>
      <c r="RD613" s="5"/>
      <c r="RE613" s="5"/>
    </row>
    <row r="614" spans="1:473" s="43" customFormat="1" ht="15" customHeight="1">
      <c r="A614">
        <v>610</v>
      </c>
      <c r="B614" s="97">
        <v>11</v>
      </c>
      <c r="C614" s="19"/>
      <c r="D614" s="19"/>
      <c r="E614" s="19"/>
      <c r="F614" s="19"/>
      <c r="G614" s="19"/>
      <c r="H614" s="19"/>
      <c r="I614" s="19"/>
      <c r="J614" s="19"/>
      <c r="K614" s="19"/>
      <c r="L614" s="19"/>
      <c r="M614" s="19">
        <v>0</v>
      </c>
      <c r="N614" s="68"/>
      <c r="O614" s="68"/>
      <c r="P614" s="68"/>
      <c r="Q614" s="68"/>
      <c r="R614" s="68">
        <v>0</v>
      </c>
      <c r="S614" s="68"/>
      <c r="T614" s="68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  <c r="AQ614" s="5"/>
      <c r="AR614" s="5"/>
      <c r="AS614" s="5"/>
      <c r="AT614" s="5"/>
      <c r="AU614" s="5"/>
      <c r="AV614" s="5"/>
      <c r="AW614" s="5"/>
      <c r="AX614" s="5"/>
      <c r="AY614" s="5"/>
      <c r="AZ614" s="5"/>
      <c r="BA614" s="5"/>
      <c r="BB614" s="5"/>
      <c r="BC614" s="5"/>
      <c r="BD614" s="5"/>
      <c r="BE614" s="5"/>
      <c r="BF614" s="5"/>
      <c r="BG614" s="5"/>
      <c r="BH614" s="5"/>
      <c r="BI614" s="5"/>
      <c r="BJ614" s="5"/>
      <c r="BK614" s="5"/>
      <c r="BL614" s="5"/>
      <c r="BM614" s="5"/>
      <c r="BN614" s="5"/>
      <c r="BO614" s="5"/>
      <c r="BP614" s="5"/>
      <c r="BQ614" s="5"/>
      <c r="BR614" s="5"/>
      <c r="BS614" s="5"/>
      <c r="BT614" s="5"/>
      <c r="BU614" s="5"/>
      <c r="BV614" s="5"/>
      <c r="BW614" s="5"/>
      <c r="BX614" s="5"/>
      <c r="BY614" s="5"/>
      <c r="BZ614" s="5"/>
      <c r="CA614" s="5"/>
      <c r="CB614" s="5"/>
      <c r="CC614" s="5"/>
      <c r="CD614" s="5"/>
      <c r="CE614" s="5"/>
      <c r="CF614" s="5"/>
      <c r="CG614" s="5"/>
      <c r="CH614" s="5"/>
      <c r="CI614" s="5"/>
      <c r="CJ614" s="5"/>
      <c r="CK614" s="5"/>
      <c r="CL614" s="5"/>
      <c r="CM614" s="5"/>
      <c r="CN614" s="5"/>
      <c r="CO614" s="5"/>
      <c r="CP614" s="5"/>
      <c r="CQ614" s="5"/>
      <c r="CR614" s="5"/>
      <c r="CS614" s="5"/>
      <c r="CT614" s="5"/>
      <c r="CU614" s="5"/>
      <c r="CV614" s="5"/>
      <c r="CW614" s="5"/>
      <c r="CX614" s="5"/>
      <c r="CY614" s="5"/>
      <c r="CZ614" s="5"/>
      <c r="DA614" s="5"/>
      <c r="DB614" s="5"/>
      <c r="DC614" s="5"/>
      <c r="DD614" s="5"/>
      <c r="DE614" s="5"/>
      <c r="DF614" s="5"/>
      <c r="DG614" s="5"/>
      <c r="DH614" s="5"/>
      <c r="DI614" s="5"/>
      <c r="DJ614" s="5"/>
      <c r="DK614" s="5"/>
      <c r="DL614" s="5"/>
      <c r="DM614" s="5"/>
      <c r="DN614" s="5"/>
      <c r="DO614" s="5"/>
      <c r="DP614" s="5"/>
      <c r="DQ614" s="5"/>
      <c r="DR614" s="5"/>
      <c r="DS614" s="5"/>
      <c r="DT614" s="5"/>
      <c r="DU614" s="5"/>
      <c r="DV614" s="5"/>
      <c r="DW614" s="5"/>
      <c r="DX614" s="5"/>
      <c r="DY614" s="5"/>
      <c r="DZ614" s="5"/>
      <c r="EA614" s="5"/>
      <c r="EB614" s="5"/>
      <c r="EC614" s="5"/>
      <c r="ED614" s="5"/>
      <c r="EE614" s="5"/>
      <c r="EF614" s="5"/>
      <c r="EG614" s="5"/>
      <c r="EH614" s="5"/>
      <c r="EI614" s="5"/>
      <c r="EJ614" s="5"/>
      <c r="EK614" s="5"/>
      <c r="EL614" s="5"/>
      <c r="EM614" s="5"/>
      <c r="EN614" s="5"/>
      <c r="EO614" s="5"/>
      <c r="EP614" s="5"/>
      <c r="EQ614" s="5"/>
      <c r="ER614" s="5"/>
      <c r="ES614" s="5"/>
      <c r="ET614" s="5"/>
      <c r="EU614" s="5"/>
      <c r="EV614" s="5"/>
      <c r="EW614" s="5"/>
      <c r="EX614" s="5"/>
      <c r="EY614" s="5"/>
      <c r="EZ614" s="5"/>
      <c r="FA614" s="5"/>
      <c r="FB614" s="5"/>
      <c r="FC614" s="5"/>
      <c r="FD614" s="5"/>
      <c r="FE614" s="5"/>
      <c r="FF614" s="5"/>
      <c r="FG614" s="5"/>
      <c r="FH614" s="5"/>
      <c r="FI614" s="5"/>
      <c r="FJ614" s="5"/>
      <c r="FK614" s="5"/>
      <c r="FL614" s="5"/>
      <c r="FM614" s="5"/>
      <c r="FN614" s="5"/>
      <c r="FO614" s="5"/>
      <c r="FP614" s="5"/>
      <c r="FQ614" s="5"/>
      <c r="FR614" s="5"/>
      <c r="FS614" s="5"/>
      <c r="FT614" s="5"/>
      <c r="FU614" s="5"/>
      <c r="FV614" s="5"/>
      <c r="FW614" s="5"/>
      <c r="FX614" s="5"/>
      <c r="FY614" s="5"/>
      <c r="FZ614" s="5"/>
      <c r="GA614" s="5"/>
      <c r="GB614" s="5"/>
      <c r="GC614" s="5"/>
      <c r="GD614" s="5"/>
      <c r="GE614" s="5"/>
      <c r="GF614" s="5"/>
      <c r="GG614" s="5"/>
      <c r="GH614" s="5"/>
      <c r="GI614" s="5"/>
      <c r="GJ614" s="5"/>
      <c r="GK614" s="5"/>
      <c r="GL614" s="5"/>
      <c r="GM614" s="5"/>
      <c r="GN614" s="5"/>
      <c r="GO614" s="5"/>
      <c r="GP614" s="5"/>
      <c r="GQ614" s="5"/>
      <c r="GR614" s="5"/>
      <c r="GS614" s="5"/>
      <c r="GT614" s="5"/>
      <c r="GU614" s="5"/>
      <c r="GV614" s="5"/>
      <c r="GW614" s="5"/>
      <c r="GX614" s="5"/>
      <c r="GY614" s="5"/>
      <c r="GZ614" s="5"/>
      <c r="HA614" s="5"/>
      <c r="HB614" s="5"/>
      <c r="HC614" s="5"/>
      <c r="HD614" s="5"/>
      <c r="HE614" s="5"/>
      <c r="HF614" s="5"/>
      <c r="HG614" s="5"/>
      <c r="HH614" s="5"/>
      <c r="HI614" s="5"/>
      <c r="HJ614" s="5"/>
      <c r="HK614" s="5"/>
      <c r="HL614" s="5"/>
      <c r="HM614" s="5"/>
      <c r="HN614" s="5"/>
      <c r="HO614" s="5"/>
      <c r="HP614" s="5"/>
      <c r="HQ614" s="5"/>
      <c r="HR614" s="5"/>
      <c r="HS614" s="5"/>
      <c r="HT614" s="5"/>
      <c r="HU614" s="5"/>
      <c r="HV614" s="5"/>
      <c r="HW614" s="5"/>
      <c r="HX614" s="5"/>
      <c r="HY614" s="5"/>
      <c r="HZ614" s="5"/>
      <c r="IA614" s="5"/>
      <c r="IB614" s="5"/>
      <c r="IC614" s="5"/>
      <c r="ID614" s="5"/>
      <c r="IE614" s="5"/>
      <c r="IF614" s="5"/>
      <c r="IG614" s="5"/>
      <c r="IH614" s="5"/>
      <c r="II614" s="5"/>
      <c r="IJ614" s="5"/>
      <c r="IK614" s="5"/>
      <c r="IL614" s="5"/>
      <c r="IM614" s="5"/>
      <c r="IN614" s="5"/>
      <c r="IO614" s="5"/>
      <c r="IP614" s="5"/>
      <c r="IQ614" s="5"/>
      <c r="IR614" s="5"/>
      <c r="IS614" s="5"/>
      <c r="IT614" s="5"/>
      <c r="IU614" s="5"/>
      <c r="IV614" s="5"/>
      <c r="IW614" s="5"/>
      <c r="IX614" s="5"/>
      <c r="IY614" s="5"/>
      <c r="IZ614" s="5"/>
      <c r="JA614" s="5"/>
      <c r="JB614" s="5"/>
      <c r="JC614" s="5"/>
      <c r="JD614" s="5"/>
      <c r="JE614" s="5"/>
      <c r="JF614" s="5"/>
      <c r="JG614" s="5"/>
      <c r="JH614" s="5"/>
      <c r="JI614" s="5"/>
      <c r="JJ614" s="5"/>
      <c r="JK614" s="5"/>
      <c r="JL614" s="5"/>
      <c r="JM614" s="5"/>
      <c r="JN614" s="5"/>
      <c r="JO614" s="5"/>
      <c r="JP614" s="5"/>
      <c r="JQ614" s="5"/>
      <c r="JR614" s="5"/>
      <c r="JS614" s="5"/>
      <c r="JT614" s="5"/>
      <c r="JU614" s="5"/>
      <c r="JV614" s="5"/>
      <c r="JW614" s="5"/>
      <c r="JX614" s="5"/>
      <c r="JY614" s="5"/>
      <c r="JZ614" s="5"/>
      <c r="KA614" s="5"/>
      <c r="KB614" s="5"/>
      <c r="KC614" s="5"/>
      <c r="KD614" s="5"/>
      <c r="KE614" s="5"/>
      <c r="KF614" s="5"/>
      <c r="KG614" s="5"/>
      <c r="KH614" s="5"/>
      <c r="KI614" s="5"/>
      <c r="KJ614" s="5"/>
      <c r="KK614" s="5"/>
      <c r="KL614" s="5"/>
      <c r="KM614" s="5"/>
      <c r="KN614" s="5"/>
      <c r="KO614" s="5"/>
      <c r="KP614" s="5"/>
      <c r="KQ614" s="5"/>
      <c r="KR614" s="5"/>
      <c r="KS614" s="5"/>
      <c r="KT614" s="5"/>
      <c r="KU614" s="5"/>
      <c r="KV614" s="5"/>
      <c r="KW614" s="5"/>
      <c r="KX614" s="5"/>
      <c r="KY614" s="5"/>
      <c r="KZ614" s="5"/>
      <c r="LA614" s="5"/>
      <c r="LB614" s="5"/>
      <c r="LC614" s="5"/>
      <c r="LD614" s="5"/>
      <c r="LE614" s="5"/>
      <c r="LF614" s="5"/>
      <c r="LG614" s="5"/>
      <c r="LH614" s="5"/>
      <c r="LI614" s="5"/>
      <c r="LJ614" s="5"/>
      <c r="LK614" s="5"/>
      <c r="LL614" s="5"/>
      <c r="LM614" s="5"/>
      <c r="LN614" s="5"/>
      <c r="LO614" s="5"/>
      <c r="LP614" s="5"/>
      <c r="LQ614" s="5"/>
      <c r="LR614" s="5"/>
      <c r="LS614" s="5"/>
      <c r="LT614" s="5"/>
      <c r="LU614" s="5"/>
      <c r="LV614" s="5"/>
      <c r="LW614" s="5"/>
      <c r="LX614" s="5"/>
      <c r="LY614" s="5"/>
      <c r="LZ614" s="5"/>
      <c r="MA614" s="5"/>
      <c r="MB614" s="5"/>
      <c r="MC614" s="5"/>
      <c r="MD614" s="5"/>
      <c r="ME614" s="5"/>
      <c r="MF614" s="5"/>
      <c r="MG614" s="5"/>
      <c r="MH614" s="5"/>
      <c r="MI614" s="5"/>
      <c r="MJ614" s="5"/>
      <c r="MK614" s="5"/>
      <c r="ML614" s="5"/>
      <c r="MM614" s="5"/>
      <c r="MN614" s="5"/>
      <c r="MO614" s="5"/>
      <c r="MP614" s="5"/>
      <c r="MQ614" s="5"/>
      <c r="MR614" s="5"/>
      <c r="MS614" s="5"/>
      <c r="MT614" s="5"/>
      <c r="MU614" s="5"/>
      <c r="MV614" s="5"/>
      <c r="MW614" s="5"/>
      <c r="MX614" s="5"/>
      <c r="MY614" s="5"/>
      <c r="MZ614" s="5"/>
      <c r="NA614" s="5"/>
      <c r="NB614" s="5"/>
      <c r="NC614" s="5"/>
      <c r="ND614" s="5"/>
      <c r="NE614" s="5"/>
      <c r="NF614" s="5"/>
      <c r="NG614" s="5"/>
      <c r="NH614" s="5"/>
      <c r="NI614" s="5"/>
      <c r="NJ614" s="5"/>
      <c r="NK614" s="5"/>
      <c r="NL614" s="5"/>
      <c r="NM614" s="5"/>
      <c r="NN614" s="5"/>
      <c r="NO614" s="5"/>
      <c r="NP614" s="5"/>
      <c r="NQ614" s="5"/>
      <c r="NR614" s="5"/>
      <c r="NS614" s="5"/>
      <c r="NT614" s="5"/>
      <c r="NU614" s="5"/>
      <c r="NV614" s="5"/>
      <c r="NW614" s="5"/>
      <c r="NX614" s="5"/>
      <c r="NY614" s="5"/>
      <c r="NZ614" s="5"/>
      <c r="OA614" s="5"/>
      <c r="OB614" s="5"/>
      <c r="OC614" s="5"/>
      <c r="OD614" s="5"/>
      <c r="OE614" s="5"/>
      <c r="OF614" s="5"/>
      <c r="OG614" s="5"/>
      <c r="OH614" s="5"/>
      <c r="OI614" s="5"/>
      <c r="OJ614" s="5"/>
      <c r="OK614" s="5"/>
      <c r="OL614" s="5"/>
      <c r="OM614" s="5"/>
      <c r="ON614" s="5"/>
      <c r="OO614" s="5"/>
      <c r="OP614" s="5"/>
      <c r="OQ614" s="5"/>
      <c r="OR614" s="5"/>
      <c r="OS614" s="5"/>
      <c r="OT614" s="5"/>
      <c r="OU614" s="5"/>
      <c r="OV614" s="5"/>
      <c r="OW614" s="5"/>
      <c r="OX614" s="5"/>
      <c r="OY614" s="5"/>
      <c r="OZ614" s="5"/>
      <c r="PA614" s="5"/>
      <c r="PB614" s="5"/>
      <c r="PC614" s="5"/>
      <c r="PD614" s="5"/>
      <c r="PE614" s="5"/>
      <c r="PF614" s="5"/>
      <c r="PG614" s="5"/>
      <c r="PH614" s="5"/>
      <c r="PI614" s="5"/>
      <c r="PJ614" s="5"/>
      <c r="PK614" s="5"/>
      <c r="PL614" s="5"/>
      <c r="PM614" s="5"/>
      <c r="PN614" s="5"/>
      <c r="PO614" s="5"/>
      <c r="PP614" s="5"/>
      <c r="PQ614" s="5"/>
      <c r="PR614" s="5"/>
      <c r="PS614" s="5"/>
      <c r="PT614" s="5"/>
      <c r="PU614" s="5"/>
      <c r="PV614" s="5"/>
      <c r="PW614" s="5"/>
      <c r="PX614" s="5"/>
      <c r="PY614" s="5"/>
      <c r="PZ614" s="5"/>
      <c r="QA614" s="5"/>
      <c r="QB614" s="5"/>
      <c r="QC614" s="5"/>
      <c r="QD614" s="5"/>
      <c r="QE614" s="5"/>
      <c r="QF614" s="5"/>
      <c r="QG614" s="5"/>
      <c r="QH614" s="5"/>
      <c r="QI614" s="5"/>
      <c r="QJ614" s="5"/>
      <c r="QK614" s="5"/>
      <c r="QL614" s="5"/>
      <c r="QM614" s="5"/>
      <c r="QN614" s="5"/>
      <c r="QO614" s="5"/>
      <c r="QP614" s="5"/>
      <c r="QQ614" s="5"/>
      <c r="QR614" s="5"/>
      <c r="QS614" s="5"/>
      <c r="QT614" s="5"/>
      <c r="QU614" s="5"/>
      <c r="QV614" s="5"/>
      <c r="QW614" s="5"/>
      <c r="QX614" s="5"/>
      <c r="QY614" s="5"/>
      <c r="QZ614" s="5"/>
      <c r="RA614" s="5"/>
      <c r="RB614" s="5"/>
      <c r="RC614" s="5"/>
      <c r="RD614" s="5"/>
      <c r="RE614" s="5"/>
    </row>
    <row r="615" spans="1:473" s="48" customFormat="1" ht="12" customHeight="1">
      <c r="A615">
        <v>611</v>
      </c>
      <c r="B615" s="97">
        <v>11</v>
      </c>
      <c r="C615" s="19">
        <v>18</v>
      </c>
      <c r="D615" s="19">
        <v>8604</v>
      </c>
      <c r="E615" s="19"/>
      <c r="F615" s="19">
        <v>42</v>
      </c>
      <c r="G615" s="19"/>
      <c r="H615" s="19"/>
      <c r="I615" s="19"/>
      <c r="J615" s="19"/>
      <c r="K615" s="19"/>
      <c r="L615" s="19"/>
      <c r="M615" s="19">
        <v>71</v>
      </c>
      <c r="N615" s="68"/>
      <c r="O615" s="68"/>
      <c r="P615" s="68"/>
      <c r="Q615" s="68"/>
      <c r="R615" s="68">
        <v>588</v>
      </c>
      <c r="S615" s="68"/>
      <c r="T615" s="68">
        <v>588</v>
      </c>
      <c r="U615" s="6"/>
      <c r="V615" s="6"/>
      <c r="W615" s="6"/>
      <c r="X615" s="6"/>
      <c r="Y615" s="6"/>
      <c r="Z615" s="6"/>
      <c r="AA615" s="6"/>
      <c r="AB615" s="6"/>
      <c r="AC615" s="6"/>
      <c r="AD615" s="6"/>
      <c r="AE615" s="6"/>
      <c r="AF615" s="6"/>
      <c r="AG615" s="6"/>
      <c r="AH615" s="6"/>
      <c r="AI615" s="6"/>
      <c r="AJ615" s="6"/>
      <c r="AK615" s="6"/>
      <c r="AL615" s="6"/>
      <c r="AM615" s="6"/>
      <c r="AN615" s="6"/>
      <c r="AO615" s="6"/>
      <c r="AP615" s="6"/>
      <c r="AQ615" s="6"/>
      <c r="AR615" s="6"/>
      <c r="AS615" s="6"/>
      <c r="AT615" s="6"/>
      <c r="AU615" s="6"/>
      <c r="AV615" s="6"/>
      <c r="AW615" s="6"/>
      <c r="AX615" s="6"/>
      <c r="AY615" s="6"/>
      <c r="AZ615" s="6"/>
      <c r="BA615" s="6"/>
      <c r="BB615" s="6"/>
      <c r="BC615" s="6"/>
      <c r="BD615" s="6"/>
      <c r="BE615" s="6"/>
      <c r="BF615" s="6"/>
      <c r="BG615" s="6"/>
      <c r="BH615" s="6"/>
      <c r="BI615" s="6"/>
      <c r="BJ615" s="6"/>
      <c r="BK615" s="6"/>
      <c r="BL615" s="6"/>
      <c r="BM615" s="6"/>
      <c r="BN615" s="6"/>
      <c r="BO615" s="6"/>
      <c r="BP615" s="6"/>
      <c r="BQ615" s="6"/>
      <c r="BR615" s="6"/>
      <c r="BS615" s="6"/>
      <c r="BT615" s="6"/>
      <c r="BU615" s="6"/>
      <c r="BV615" s="6"/>
      <c r="BW615" s="6"/>
      <c r="BX615" s="6"/>
      <c r="BY615" s="6"/>
      <c r="BZ615" s="6"/>
      <c r="CA615" s="6"/>
      <c r="CB615" s="6"/>
      <c r="CC615" s="6"/>
      <c r="CD615" s="6"/>
      <c r="CE615" s="6"/>
      <c r="CF615" s="6"/>
      <c r="CG615" s="6"/>
      <c r="CH615" s="6"/>
      <c r="CI615" s="6"/>
      <c r="CJ615" s="6"/>
      <c r="CK615" s="6"/>
      <c r="CL615" s="6"/>
      <c r="CM615" s="6"/>
      <c r="CN615" s="6"/>
      <c r="CO615" s="6"/>
      <c r="CP615" s="6"/>
      <c r="CQ615" s="6"/>
      <c r="CR615" s="6"/>
      <c r="CS615" s="6"/>
      <c r="CT615" s="6"/>
      <c r="CU615" s="6"/>
      <c r="CV615" s="6"/>
      <c r="CW615" s="6"/>
      <c r="CX615" s="6"/>
      <c r="CY615" s="6"/>
      <c r="CZ615" s="6"/>
      <c r="DA615" s="6"/>
      <c r="DB615" s="6"/>
      <c r="DC615" s="6"/>
      <c r="DD615" s="6"/>
      <c r="DE615" s="6"/>
      <c r="DF615" s="6"/>
      <c r="DG615" s="6"/>
      <c r="DH615" s="6"/>
      <c r="DI615" s="6"/>
      <c r="DJ615" s="6"/>
      <c r="DK615" s="6"/>
      <c r="DL615" s="6"/>
      <c r="DM615" s="6"/>
      <c r="DN615" s="6"/>
      <c r="DO615" s="6"/>
      <c r="DP615" s="6"/>
      <c r="DQ615" s="6"/>
      <c r="DR615" s="6"/>
      <c r="DS615" s="6"/>
      <c r="DT615" s="6"/>
      <c r="DU615" s="6"/>
      <c r="DV615" s="6"/>
      <c r="DW615" s="6"/>
      <c r="DX615" s="6"/>
      <c r="DY615" s="6"/>
      <c r="DZ615" s="6"/>
      <c r="EA615" s="6"/>
      <c r="EB615" s="6"/>
      <c r="EC615" s="6"/>
      <c r="ED615" s="6"/>
      <c r="EE615" s="6"/>
      <c r="EF615" s="6"/>
      <c r="EG615" s="6"/>
      <c r="EH615" s="6"/>
      <c r="EI615" s="6"/>
      <c r="EJ615" s="6"/>
      <c r="EK615" s="6"/>
      <c r="EL615" s="6"/>
      <c r="EM615" s="6"/>
      <c r="EN615" s="6"/>
      <c r="EO615" s="6"/>
      <c r="EP615" s="6"/>
      <c r="EQ615" s="6"/>
      <c r="ER615" s="6"/>
      <c r="ES615" s="6"/>
      <c r="ET615" s="6"/>
      <c r="EU615" s="6"/>
      <c r="EV615" s="6"/>
      <c r="EW615" s="6"/>
      <c r="EX615" s="6"/>
      <c r="EY615" s="6"/>
      <c r="EZ615" s="6"/>
      <c r="FA615" s="6"/>
      <c r="FB615" s="6"/>
      <c r="FC615" s="6"/>
      <c r="FD615" s="6"/>
      <c r="FE615" s="6"/>
      <c r="FF615" s="6"/>
      <c r="FG615" s="6"/>
      <c r="FH615" s="6"/>
      <c r="FI615" s="6"/>
      <c r="FJ615" s="6"/>
      <c r="FK615" s="6"/>
      <c r="FL615" s="6"/>
      <c r="FM615" s="6"/>
      <c r="FN615" s="6"/>
      <c r="FO615" s="6"/>
      <c r="FP615" s="6"/>
      <c r="FQ615" s="6"/>
      <c r="FR615" s="6"/>
      <c r="FS615" s="6"/>
      <c r="FT615" s="6"/>
      <c r="FU615" s="6"/>
      <c r="FV615" s="6"/>
      <c r="FW615" s="6"/>
      <c r="FX615" s="6"/>
      <c r="FY615" s="6"/>
      <c r="FZ615" s="6"/>
      <c r="GA615" s="6"/>
      <c r="GB615" s="6"/>
      <c r="GC615" s="6"/>
      <c r="GD615" s="6"/>
      <c r="GE615" s="6"/>
      <c r="GF615" s="6"/>
      <c r="GG615" s="6"/>
      <c r="GH615" s="6"/>
      <c r="GI615" s="6"/>
      <c r="GJ615" s="6"/>
      <c r="GK615" s="6"/>
      <c r="GL615" s="6"/>
      <c r="GM615" s="6"/>
      <c r="GN615" s="6"/>
      <c r="GO615" s="6"/>
      <c r="GP615" s="6"/>
      <c r="GQ615" s="6"/>
      <c r="GR615" s="6"/>
      <c r="GS615" s="6"/>
      <c r="GT615" s="6"/>
      <c r="GU615" s="6"/>
      <c r="GV615" s="6"/>
      <c r="GW615" s="6"/>
      <c r="GX615" s="6"/>
      <c r="GY615" s="6"/>
      <c r="GZ615" s="6"/>
      <c r="HA615" s="6"/>
      <c r="HB615" s="6"/>
      <c r="HC615" s="6"/>
      <c r="HD615" s="6"/>
      <c r="HE615" s="6"/>
      <c r="HF615" s="6"/>
      <c r="HG615" s="6"/>
      <c r="HH615" s="6"/>
      <c r="HI615" s="6"/>
      <c r="HJ615" s="6"/>
      <c r="HK615" s="6"/>
      <c r="HL615" s="6"/>
      <c r="HM615" s="6"/>
      <c r="HN615" s="6"/>
      <c r="HO615" s="6"/>
      <c r="HP615" s="6"/>
      <c r="HQ615" s="6"/>
      <c r="HR615" s="6"/>
      <c r="HS615" s="6"/>
      <c r="HT615" s="6"/>
      <c r="HU615" s="6"/>
      <c r="HV615" s="6"/>
      <c r="HW615" s="6"/>
      <c r="HX615" s="6"/>
      <c r="HY615" s="6"/>
      <c r="HZ615" s="6"/>
      <c r="IA615" s="6"/>
      <c r="IB615" s="6"/>
      <c r="IC615" s="6"/>
      <c r="ID615" s="6"/>
      <c r="IE615" s="6"/>
      <c r="IF615" s="6"/>
      <c r="IG615" s="6"/>
      <c r="IH615" s="6"/>
      <c r="II615" s="6"/>
      <c r="IJ615" s="6"/>
      <c r="IK615" s="6"/>
      <c r="IL615" s="6"/>
      <c r="IM615" s="6"/>
      <c r="IN615" s="6"/>
      <c r="IO615" s="6"/>
      <c r="IP615" s="6"/>
      <c r="IQ615" s="6"/>
      <c r="IR615" s="6"/>
      <c r="IS615" s="6"/>
      <c r="IT615" s="6"/>
      <c r="IU615" s="6"/>
      <c r="IV615" s="6"/>
      <c r="IW615" s="6"/>
      <c r="IX615" s="6"/>
      <c r="IY615" s="6"/>
      <c r="IZ615" s="6"/>
      <c r="JA615" s="6"/>
      <c r="JB615" s="6"/>
      <c r="JC615" s="6"/>
      <c r="JD615" s="6"/>
      <c r="JE615" s="6"/>
      <c r="JF615" s="6"/>
      <c r="JG615" s="6"/>
      <c r="JH615" s="6"/>
      <c r="JI615" s="6"/>
      <c r="JJ615" s="6"/>
      <c r="JK615" s="6"/>
      <c r="JL615" s="6"/>
      <c r="JM615" s="6"/>
      <c r="JN615" s="6"/>
      <c r="JO615" s="6"/>
      <c r="JP615" s="6"/>
      <c r="JQ615" s="6"/>
      <c r="JR615" s="6"/>
      <c r="JS615" s="6"/>
      <c r="JT615" s="6"/>
      <c r="JU615" s="6"/>
      <c r="JV615" s="6"/>
      <c r="JW615" s="6"/>
      <c r="JX615" s="6"/>
      <c r="JY615" s="6"/>
      <c r="JZ615" s="6"/>
      <c r="KA615" s="6"/>
      <c r="KB615" s="6"/>
      <c r="KC615" s="6"/>
      <c r="KD615" s="6"/>
      <c r="KE615" s="6"/>
      <c r="KF615" s="6"/>
      <c r="KG615" s="6"/>
      <c r="KH615" s="6"/>
      <c r="KI615" s="6"/>
      <c r="KJ615" s="6"/>
      <c r="KK615" s="6"/>
      <c r="KL615" s="6"/>
      <c r="KM615" s="6"/>
      <c r="KN615" s="6"/>
      <c r="KO615" s="6"/>
      <c r="KP615" s="6"/>
      <c r="KQ615" s="6"/>
      <c r="KR615" s="6"/>
      <c r="KS615" s="6"/>
      <c r="KT615" s="6"/>
      <c r="KU615" s="6"/>
      <c r="KV615" s="6"/>
      <c r="KW615" s="6"/>
      <c r="KX615" s="6"/>
      <c r="KY615" s="6"/>
      <c r="KZ615" s="6"/>
      <c r="LA615" s="6"/>
      <c r="LB615" s="6"/>
      <c r="LC615" s="6"/>
      <c r="LD615" s="6"/>
      <c r="LE615" s="6"/>
      <c r="LF615" s="6"/>
      <c r="LG615" s="6"/>
      <c r="LH615" s="6"/>
      <c r="LI615" s="6"/>
      <c r="LJ615" s="6"/>
      <c r="LK615" s="6"/>
      <c r="LL615" s="6"/>
      <c r="LM615" s="6"/>
      <c r="LN615" s="6"/>
      <c r="LO615" s="6"/>
      <c r="LP615" s="6"/>
      <c r="LQ615" s="6"/>
      <c r="LR615" s="6"/>
      <c r="LS615" s="6"/>
      <c r="LT615" s="6"/>
      <c r="LU615" s="6"/>
      <c r="LV615" s="6"/>
      <c r="LW615" s="6"/>
      <c r="LX615" s="6"/>
      <c r="LY615" s="6"/>
      <c r="LZ615" s="6"/>
      <c r="MA615" s="6"/>
      <c r="MB615" s="6"/>
      <c r="MC615" s="6"/>
      <c r="MD615" s="6"/>
      <c r="ME615" s="6"/>
      <c r="MF615" s="6"/>
      <c r="MG615" s="6"/>
      <c r="MH615" s="6"/>
      <c r="MI615" s="6"/>
      <c r="MJ615" s="6"/>
      <c r="MK615" s="6"/>
      <c r="ML615" s="6"/>
      <c r="MM615" s="6"/>
      <c r="MN615" s="6"/>
      <c r="MO615" s="6"/>
      <c r="MP615" s="6"/>
      <c r="MQ615" s="6"/>
      <c r="MR615" s="6"/>
      <c r="MS615" s="6"/>
      <c r="MT615" s="6"/>
      <c r="MU615" s="6"/>
      <c r="MV615" s="6"/>
      <c r="MW615" s="6"/>
      <c r="MX615" s="6"/>
      <c r="MY615" s="6"/>
      <c r="MZ615" s="6"/>
      <c r="NA615" s="6"/>
      <c r="NB615" s="6"/>
      <c r="NC615" s="6"/>
      <c r="ND615" s="6"/>
      <c r="NE615" s="6"/>
      <c r="NF615" s="6"/>
      <c r="NG615" s="6"/>
      <c r="NH615" s="6"/>
      <c r="NI615" s="6"/>
      <c r="NJ615" s="6"/>
      <c r="NK615" s="6"/>
      <c r="NL615" s="6"/>
      <c r="NM615" s="6"/>
      <c r="NN615" s="6"/>
      <c r="NO615" s="6"/>
      <c r="NP615" s="6"/>
      <c r="NQ615" s="6"/>
      <c r="NR615" s="6"/>
      <c r="NS615" s="6"/>
      <c r="NT615" s="6"/>
      <c r="NU615" s="6"/>
      <c r="NV615" s="6"/>
      <c r="NW615" s="6"/>
      <c r="NX615" s="6"/>
      <c r="NY615" s="6"/>
      <c r="NZ615" s="6"/>
      <c r="OA615" s="6"/>
      <c r="OB615" s="6"/>
      <c r="OC615" s="6"/>
      <c r="OD615" s="6"/>
      <c r="OE615" s="6"/>
      <c r="OF615" s="6"/>
      <c r="OG615" s="6"/>
      <c r="OH615" s="6"/>
      <c r="OI615" s="6"/>
      <c r="OJ615" s="6"/>
      <c r="OK615" s="6"/>
      <c r="OL615" s="6"/>
      <c r="OM615" s="6"/>
      <c r="ON615" s="6"/>
      <c r="OO615" s="6"/>
      <c r="OP615" s="6"/>
      <c r="OQ615" s="6"/>
      <c r="OR615" s="6"/>
      <c r="OS615" s="6"/>
      <c r="OT615" s="6"/>
      <c r="OU615" s="6"/>
      <c r="OV615" s="6"/>
      <c r="OW615" s="6"/>
      <c r="OX615" s="6"/>
      <c r="OY615" s="6"/>
      <c r="OZ615" s="6"/>
      <c r="PA615" s="6"/>
      <c r="PB615" s="6"/>
      <c r="PC615" s="6"/>
      <c r="PD615" s="6"/>
      <c r="PE615" s="6"/>
      <c r="PF615" s="6"/>
      <c r="PG615" s="6"/>
      <c r="PH615" s="6"/>
      <c r="PI615" s="6"/>
      <c r="PJ615" s="6"/>
      <c r="PK615" s="6"/>
      <c r="PL615" s="6"/>
      <c r="PM615" s="6"/>
      <c r="PN615" s="6"/>
      <c r="PO615" s="6"/>
      <c r="PP615" s="6"/>
      <c r="PQ615" s="6"/>
      <c r="PR615" s="6"/>
      <c r="PS615" s="6"/>
      <c r="PT615" s="6"/>
      <c r="PU615" s="6"/>
      <c r="PV615" s="6"/>
      <c r="PW615" s="6"/>
      <c r="PX615" s="6"/>
      <c r="PY615" s="6"/>
      <c r="PZ615" s="6"/>
      <c r="QA615" s="6"/>
      <c r="QB615" s="6"/>
      <c r="QC615" s="6"/>
      <c r="QD615" s="6"/>
      <c r="QE615" s="6"/>
      <c r="QF615" s="6"/>
      <c r="QG615" s="6"/>
      <c r="QH615" s="6"/>
      <c r="QI615" s="6"/>
      <c r="QJ615" s="6"/>
      <c r="QK615" s="6"/>
      <c r="QL615" s="6"/>
      <c r="QM615" s="6"/>
      <c r="QN615" s="6"/>
      <c r="QO615" s="6"/>
      <c r="QP615" s="6"/>
      <c r="QQ615" s="6"/>
      <c r="QR615" s="6"/>
      <c r="QS615" s="6"/>
      <c r="QT615" s="6"/>
      <c r="QU615" s="6"/>
      <c r="QV615" s="6"/>
      <c r="QW615" s="6"/>
      <c r="QX615" s="6"/>
      <c r="QY615" s="6"/>
      <c r="QZ615" s="6"/>
      <c r="RA615" s="6"/>
      <c r="RB615" s="6"/>
      <c r="RC615" s="6"/>
      <c r="RD615" s="6"/>
      <c r="RE615" s="6"/>
    </row>
    <row r="616" spans="1:473" s="48" customFormat="1">
      <c r="A616">
        <v>612</v>
      </c>
      <c r="B616" s="96">
        <v>11</v>
      </c>
      <c r="C616" s="19">
        <v>-1</v>
      </c>
      <c r="D616" s="19">
        <v>-68</v>
      </c>
      <c r="E616" s="19"/>
      <c r="F616" s="19">
        <v>250</v>
      </c>
      <c r="G616" s="19"/>
      <c r="H616" s="19"/>
      <c r="I616" s="19"/>
      <c r="J616" s="19"/>
      <c r="K616" s="19"/>
      <c r="L616" s="19"/>
      <c r="M616" s="19">
        <v>25</v>
      </c>
      <c r="N616" s="68"/>
      <c r="O616" s="68"/>
      <c r="P616" s="68"/>
      <c r="Q616" s="68"/>
      <c r="R616" s="68">
        <v>136</v>
      </c>
      <c r="S616" s="68"/>
      <c r="T616" s="68">
        <v>136</v>
      </c>
      <c r="U616" s="6"/>
      <c r="V616" s="6"/>
      <c r="W616" s="6"/>
      <c r="X616" s="6"/>
      <c r="Y616" s="6"/>
      <c r="Z616" s="6"/>
      <c r="AA616" s="6"/>
      <c r="AB616" s="6"/>
      <c r="AC616" s="6"/>
      <c r="AD616" s="6"/>
      <c r="AE616" s="6"/>
      <c r="AF616" s="6"/>
      <c r="AG616" s="6"/>
      <c r="AH616" s="6"/>
      <c r="AI616" s="6"/>
      <c r="AJ616" s="6"/>
      <c r="AK616" s="6"/>
      <c r="AL616" s="6"/>
      <c r="AM616" s="6"/>
      <c r="AN616" s="6"/>
      <c r="AO616" s="6"/>
      <c r="AP616" s="6"/>
      <c r="AQ616" s="6"/>
      <c r="AR616" s="6"/>
      <c r="AS616" s="6"/>
      <c r="AT616" s="6"/>
      <c r="AU616" s="6"/>
      <c r="AV616" s="6"/>
      <c r="AW616" s="6"/>
      <c r="AX616" s="6"/>
      <c r="AY616" s="6"/>
      <c r="AZ616" s="6"/>
      <c r="BA616" s="6"/>
      <c r="BB616" s="6"/>
      <c r="BC616" s="6"/>
      <c r="BD616" s="6"/>
      <c r="BE616" s="6"/>
      <c r="BF616" s="6"/>
      <c r="BG616" s="6"/>
      <c r="BH616" s="6"/>
      <c r="BI616" s="6"/>
      <c r="BJ616" s="6"/>
      <c r="BK616" s="6"/>
      <c r="BL616" s="6"/>
      <c r="BM616" s="6"/>
      <c r="BN616" s="6"/>
      <c r="BO616" s="6"/>
      <c r="BP616" s="6"/>
      <c r="BQ616" s="6"/>
      <c r="BR616" s="6"/>
      <c r="BS616" s="6"/>
      <c r="BT616" s="6"/>
      <c r="BU616" s="6"/>
      <c r="BV616" s="6"/>
      <c r="BW616" s="6"/>
      <c r="BX616" s="6"/>
      <c r="BY616" s="6"/>
      <c r="BZ616" s="6"/>
      <c r="CA616" s="6"/>
      <c r="CB616" s="6"/>
      <c r="CC616" s="6"/>
      <c r="CD616" s="6"/>
      <c r="CE616" s="6"/>
      <c r="CF616" s="6"/>
      <c r="CG616" s="6"/>
      <c r="CH616" s="6"/>
      <c r="CI616" s="6"/>
      <c r="CJ616" s="6"/>
      <c r="CK616" s="6"/>
      <c r="CL616" s="6"/>
      <c r="CM616" s="6"/>
      <c r="CN616" s="6"/>
      <c r="CO616" s="6"/>
      <c r="CP616" s="6"/>
      <c r="CQ616" s="6"/>
      <c r="CR616" s="6"/>
      <c r="CS616" s="6"/>
      <c r="CT616" s="6"/>
      <c r="CU616" s="6"/>
      <c r="CV616" s="6"/>
      <c r="CW616" s="6"/>
      <c r="CX616" s="6"/>
      <c r="CY616" s="6"/>
      <c r="CZ616" s="6"/>
      <c r="DA616" s="6"/>
      <c r="DB616" s="6"/>
      <c r="DC616" s="6"/>
      <c r="DD616" s="6"/>
      <c r="DE616" s="6"/>
      <c r="DF616" s="6"/>
      <c r="DG616" s="6"/>
      <c r="DH616" s="6"/>
      <c r="DI616" s="6"/>
      <c r="DJ616" s="6"/>
      <c r="DK616" s="6"/>
      <c r="DL616" s="6"/>
      <c r="DM616" s="6"/>
      <c r="DN616" s="6"/>
      <c r="DO616" s="6"/>
      <c r="DP616" s="6"/>
      <c r="DQ616" s="6"/>
      <c r="DR616" s="6"/>
      <c r="DS616" s="6"/>
      <c r="DT616" s="6"/>
      <c r="DU616" s="6"/>
      <c r="DV616" s="6"/>
      <c r="DW616" s="6"/>
      <c r="DX616" s="6"/>
      <c r="DY616" s="6"/>
      <c r="DZ616" s="6"/>
      <c r="EA616" s="6"/>
      <c r="EB616" s="6"/>
      <c r="EC616" s="6"/>
      <c r="ED616" s="6"/>
      <c r="EE616" s="6"/>
      <c r="EF616" s="6"/>
      <c r="EG616" s="6"/>
      <c r="EH616" s="6"/>
      <c r="EI616" s="6"/>
      <c r="EJ616" s="6"/>
      <c r="EK616" s="6"/>
      <c r="EL616" s="6"/>
      <c r="EM616" s="6"/>
      <c r="EN616" s="6"/>
      <c r="EO616" s="6"/>
      <c r="EP616" s="6"/>
      <c r="EQ616" s="6"/>
      <c r="ER616" s="6"/>
      <c r="ES616" s="6"/>
      <c r="ET616" s="6"/>
      <c r="EU616" s="6"/>
      <c r="EV616" s="6"/>
      <c r="EW616" s="6"/>
      <c r="EX616" s="6"/>
      <c r="EY616" s="6"/>
      <c r="EZ616" s="6"/>
      <c r="FA616" s="6"/>
      <c r="FB616" s="6"/>
      <c r="FC616" s="6"/>
      <c r="FD616" s="6"/>
      <c r="FE616" s="6"/>
      <c r="FF616" s="6"/>
      <c r="FG616" s="6"/>
      <c r="FH616" s="6"/>
      <c r="FI616" s="6"/>
      <c r="FJ616" s="6"/>
      <c r="FK616" s="6"/>
      <c r="FL616" s="6"/>
      <c r="FM616" s="6"/>
      <c r="FN616" s="6"/>
      <c r="FO616" s="6"/>
      <c r="FP616" s="6"/>
      <c r="FQ616" s="6"/>
      <c r="FR616" s="6"/>
      <c r="FS616" s="6"/>
      <c r="FT616" s="6"/>
      <c r="FU616" s="6"/>
      <c r="FV616" s="6"/>
      <c r="FW616" s="6"/>
      <c r="FX616" s="6"/>
      <c r="FY616" s="6"/>
      <c r="FZ616" s="6"/>
      <c r="GA616" s="6"/>
      <c r="GB616" s="6"/>
      <c r="GC616" s="6"/>
      <c r="GD616" s="6"/>
      <c r="GE616" s="6"/>
      <c r="GF616" s="6"/>
      <c r="GG616" s="6"/>
      <c r="GH616" s="6"/>
      <c r="GI616" s="6"/>
      <c r="GJ616" s="6"/>
      <c r="GK616" s="6"/>
      <c r="GL616" s="6"/>
      <c r="GM616" s="6"/>
      <c r="GN616" s="6"/>
      <c r="GO616" s="6"/>
      <c r="GP616" s="6"/>
      <c r="GQ616" s="6"/>
      <c r="GR616" s="6"/>
      <c r="GS616" s="6"/>
      <c r="GT616" s="6"/>
      <c r="GU616" s="6"/>
      <c r="GV616" s="6"/>
      <c r="GW616" s="6"/>
      <c r="GX616" s="6"/>
      <c r="GY616" s="6"/>
      <c r="GZ616" s="6"/>
      <c r="HA616" s="6"/>
      <c r="HB616" s="6"/>
      <c r="HC616" s="6"/>
      <c r="HD616" s="6"/>
      <c r="HE616" s="6"/>
      <c r="HF616" s="6"/>
      <c r="HG616" s="6"/>
      <c r="HH616" s="6"/>
      <c r="HI616" s="6"/>
      <c r="HJ616" s="6"/>
      <c r="HK616" s="6"/>
      <c r="HL616" s="6"/>
      <c r="HM616" s="6"/>
      <c r="HN616" s="6"/>
      <c r="HO616" s="6"/>
      <c r="HP616" s="6"/>
      <c r="HQ616" s="6"/>
      <c r="HR616" s="6"/>
      <c r="HS616" s="6"/>
      <c r="HT616" s="6"/>
      <c r="HU616" s="6"/>
      <c r="HV616" s="6"/>
      <c r="HW616" s="6"/>
      <c r="HX616" s="6"/>
      <c r="HY616" s="6"/>
      <c r="HZ616" s="6"/>
      <c r="IA616" s="6"/>
      <c r="IB616" s="6"/>
      <c r="IC616" s="6"/>
      <c r="ID616" s="6"/>
      <c r="IE616" s="6"/>
      <c r="IF616" s="6"/>
      <c r="IG616" s="6"/>
      <c r="IH616" s="6"/>
      <c r="II616" s="6"/>
      <c r="IJ616" s="6"/>
      <c r="IK616" s="6"/>
      <c r="IL616" s="6"/>
      <c r="IM616" s="6"/>
      <c r="IN616" s="6"/>
      <c r="IO616" s="6"/>
      <c r="IP616" s="6"/>
      <c r="IQ616" s="6"/>
      <c r="IR616" s="6"/>
      <c r="IS616" s="6"/>
      <c r="IT616" s="6"/>
      <c r="IU616" s="6"/>
      <c r="IV616" s="6"/>
      <c r="IW616" s="6"/>
      <c r="IX616" s="6"/>
      <c r="IY616" s="6"/>
      <c r="IZ616" s="6"/>
      <c r="JA616" s="6"/>
      <c r="JB616" s="6"/>
      <c r="JC616" s="6"/>
      <c r="JD616" s="6"/>
      <c r="JE616" s="6"/>
      <c r="JF616" s="6"/>
      <c r="JG616" s="6"/>
      <c r="JH616" s="6"/>
      <c r="JI616" s="6"/>
      <c r="JJ616" s="6"/>
      <c r="JK616" s="6"/>
      <c r="JL616" s="6"/>
      <c r="JM616" s="6"/>
      <c r="JN616" s="6"/>
      <c r="JO616" s="6"/>
      <c r="JP616" s="6"/>
      <c r="JQ616" s="6"/>
      <c r="JR616" s="6"/>
      <c r="JS616" s="6"/>
      <c r="JT616" s="6"/>
      <c r="JU616" s="6"/>
      <c r="JV616" s="6"/>
      <c r="JW616" s="6"/>
      <c r="JX616" s="6"/>
      <c r="JY616" s="6"/>
      <c r="JZ616" s="6"/>
      <c r="KA616" s="6"/>
      <c r="KB616" s="6"/>
      <c r="KC616" s="6"/>
      <c r="KD616" s="6"/>
      <c r="KE616" s="6"/>
      <c r="KF616" s="6"/>
      <c r="KG616" s="6"/>
      <c r="KH616" s="6"/>
      <c r="KI616" s="6"/>
      <c r="KJ616" s="6"/>
      <c r="KK616" s="6"/>
      <c r="KL616" s="6"/>
      <c r="KM616" s="6"/>
      <c r="KN616" s="6"/>
      <c r="KO616" s="6"/>
      <c r="KP616" s="6"/>
      <c r="KQ616" s="6"/>
      <c r="KR616" s="6"/>
      <c r="KS616" s="6"/>
      <c r="KT616" s="6"/>
      <c r="KU616" s="6"/>
      <c r="KV616" s="6"/>
      <c r="KW616" s="6"/>
      <c r="KX616" s="6"/>
      <c r="KY616" s="6"/>
      <c r="KZ616" s="6"/>
      <c r="LA616" s="6"/>
      <c r="LB616" s="6"/>
      <c r="LC616" s="6"/>
      <c r="LD616" s="6"/>
      <c r="LE616" s="6"/>
      <c r="LF616" s="6"/>
      <c r="LG616" s="6"/>
      <c r="LH616" s="6"/>
      <c r="LI616" s="6"/>
      <c r="LJ616" s="6"/>
      <c r="LK616" s="6"/>
      <c r="LL616" s="6"/>
      <c r="LM616" s="6"/>
      <c r="LN616" s="6"/>
      <c r="LO616" s="6"/>
      <c r="LP616" s="6"/>
      <c r="LQ616" s="6"/>
      <c r="LR616" s="6"/>
      <c r="LS616" s="6"/>
      <c r="LT616" s="6"/>
      <c r="LU616" s="6"/>
      <c r="LV616" s="6"/>
      <c r="LW616" s="6"/>
      <c r="LX616" s="6"/>
      <c r="LY616" s="6"/>
      <c r="LZ616" s="6"/>
      <c r="MA616" s="6"/>
      <c r="MB616" s="6"/>
      <c r="MC616" s="6"/>
      <c r="MD616" s="6"/>
      <c r="ME616" s="6"/>
      <c r="MF616" s="6"/>
      <c r="MG616" s="6"/>
      <c r="MH616" s="6"/>
      <c r="MI616" s="6"/>
      <c r="MJ616" s="6"/>
      <c r="MK616" s="6"/>
      <c r="ML616" s="6"/>
      <c r="MM616" s="6"/>
      <c r="MN616" s="6"/>
      <c r="MO616" s="6"/>
      <c r="MP616" s="6"/>
      <c r="MQ616" s="6"/>
      <c r="MR616" s="6"/>
      <c r="MS616" s="6"/>
      <c r="MT616" s="6"/>
      <c r="MU616" s="6"/>
      <c r="MV616" s="6"/>
      <c r="MW616" s="6"/>
      <c r="MX616" s="6"/>
      <c r="MY616" s="6"/>
      <c r="MZ616" s="6"/>
      <c r="NA616" s="6"/>
      <c r="NB616" s="6"/>
      <c r="NC616" s="6"/>
      <c r="ND616" s="6"/>
      <c r="NE616" s="6"/>
      <c r="NF616" s="6"/>
      <c r="NG616" s="6"/>
      <c r="NH616" s="6"/>
      <c r="NI616" s="6"/>
      <c r="NJ616" s="6"/>
      <c r="NK616" s="6"/>
      <c r="NL616" s="6"/>
      <c r="NM616" s="6"/>
      <c r="NN616" s="6"/>
      <c r="NO616" s="6"/>
      <c r="NP616" s="6"/>
      <c r="NQ616" s="6"/>
      <c r="NR616" s="6"/>
      <c r="NS616" s="6"/>
      <c r="NT616" s="6"/>
      <c r="NU616" s="6"/>
      <c r="NV616" s="6"/>
      <c r="NW616" s="6"/>
      <c r="NX616" s="6"/>
      <c r="NY616" s="6"/>
      <c r="NZ616" s="6"/>
      <c r="OA616" s="6"/>
      <c r="OB616" s="6"/>
      <c r="OC616" s="6"/>
      <c r="OD616" s="6"/>
      <c r="OE616" s="6"/>
      <c r="OF616" s="6"/>
      <c r="OG616" s="6"/>
      <c r="OH616" s="6"/>
      <c r="OI616" s="6"/>
      <c r="OJ616" s="6"/>
      <c r="OK616" s="6"/>
      <c r="OL616" s="6"/>
      <c r="OM616" s="6"/>
      <c r="ON616" s="6"/>
      <c r="OO616" s="6"/>
      <c r="OP616" s="6"/>
      <c r="OQ616" s="6"/>
      <c r="OR616" s="6"/>
      <c r="OS616" s="6"/>
      <c r="OT616" s="6"/>
      <c r="OU616" s="6"/>
      <c r="OV616" s="6"/>
      <c r="OW616" s="6"/>
      <c r="OX616" s="6"/>
      <c r="OY616" s="6"/>
      <c r="OZ616" s="6"/>
      <c r="PA616" s="6"/>
      <c r="PB616" s="6"/>
      <c r="PC616" s="6"/>
      <c r="PD616" s="6"/>
      <c r="PE616" s="6"/>
      <c r="PF616" s="6"/>
      <c r="PG616" s="6"/>
      <c r="PH616" s="6"/>
      <c r="PI616" s="6"/>
      <c r="PJ616" s="6"/>
      <c r="PK616" s="6"/>
      <c r="PL616" s="6"/>
      <c r="PM616" s="6"/>
      <c r="PN616" s="6"/>
      <c r="PO616" s="6"/>
      <c r="PP616" s="6"/>
      <c r="PQ616" s="6"/>
      <c r="PR616" s="6"/>
      <c r="PS616" s="6"/>
      <c r="PT616" s="6"/>
      <c r="PU616" s="6"/>
      <c r="PV616" s="6"/>
      <c r="PW616" s="6"/>
      <c r="PX616" s="6"/>
      <c r="PY616" s="6"/>
      <c r="PZ616" s="6"/>
      <c r="QA616" s="6"/>
      <c r="QB616" s="6"/>
      <c r="QC616" s="6"/>
      <c r="QD616" s="6"/>
      <c r="QE616" s="6"/>
      <c r="QF616" s="6"/>
      <c r="QG616" s="6"/>
      <c r="QH616" s="6"/>
      <c r="QI616" s="6"/>
      <c r="QJ616" s="6"/>
      <c r="QK616" s="6"/>
      <c r="QL616" s="6"/>
      <c r="QM616" s="6"/>
      <c r="QN616" s="6"/>
      <c r="QO616" s="6"/>
      <c r="QP616" s="6"/>
      <c r="QQ616" s="6"/>
      <c r="QR616" s="6"/>
      <c r="QS616" s="6"/>
      <c r="QT616" s="6"/>
      <c r="QU616" s="6"/>
      <c r="QV616" s="6"/>
      <c r="QW616" s="6"/>
      <c r="QX616" s="6"/>
      <c r="QY616" s="6"/>
      <c r="QZ616" s="6"/>
      <c r="RA616" s="6"/>
      <c r="RB616" s="6"/>
      <c r="RC616" s="6"/>
      <c r="RD616" s="6"/>
      <c r="RE616" s="6"/>
    </row>
    <row r="617" spans="1:473" s="43" customFormat="1" ht="12" customHeight="1">
      <c r="A617">
        <v>613</v>
      </c>
      <c r="B617" s="94">
        <v>11</v>
      </c>
      <c r="C617" s="19">
        <v>30</v>
      </c>
      <c r="D617" s="19">
        <v>8561</v>
      </c>
      <c r="E617" s="19"/>
      <c r="F617" s="19"/>
      <c r="G617" s="19"/>
      <c r="H617" s="19"/>
      <c r="I617" s="19"/>
      <c r="J617" s="19"/>
      <c r="K617" s="19"/>
      <c r="L617" s="19"/>
      <c r="M617" s="19"/>
      <c r="N617" s="68"/>
      <c r="O617" s="68"/>
      <c r="P617" s="68"/>
      <c r="Q617" s="68"/>
      <c r="R617" s="68">
        <v>641</v>
      </c>
      <c r="S617" s="68"/>
      <c r="T617" s="68">
        <v>641</v>
      </c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  <c r="AQ617" s="5"/>
      <c r="AR617" s="5"/>
      <c r="AS617" s="5"/>
      <c r="AT617" s="5"/>
      <c r="AU617" s="5"/>
      <c r="AV617" s="5"/>
      <c r="AW617" s="5"/>
      <c r="AX617" s="5"/>
      <c r="AY617" s="5"/>
      <c r="AZ617" s="5"/>
      <c r="BA617" s="5"/>
      <c r="BB617" s="5"/>
      <c r="BC617" s="5"/>
      <c r="BD617" s="5"/>
      <c r="BE617" s="5"/>
      <c r="BF617" s="5"/>
      <c r="BG617" s="5"/>
      <c r="BH617" s="5"/>
      <c r="BI617" s="5"/>
      <c r="BJ617" s="5"/>
      <c r="BK617" s="5"/>
      <c r="BL617" s="5"/>
      <c r="BM617" s="5"/>
      <c r="BN617" s="5"/>
      <c r="BO617" s="5"/>
      <c r="BP617" s="5"/>
      <c r="BQ617" s="5"/>
      <c r="BR617" s="5"/>
      <c r="BS617" s="5"/>
      <c r="BT617" s="5"/>
      <c r="BU617" s="5"/>
      <c r="BV617" s="5"/>
      <c r="BW617" s="5"/>
      <c r="BX617" s="5"/>
      <c r="BY617" s="5"/>
      <c r="BZ617" s="5"/>
      <c r="CA617" s="5"/>
      <c r="CB617" s="5"/>
      <c r="CC617" s="5"/>
      <c r="CD617" s="5"/>
      <c r="CE617" s="5"/>
      <c r="CF617" s="5"/>
      <c r="CG617" s="5"/>
      <c r="CH617" s="5"/>
      <c r="CI617" s="5"/>
      <c r="CJ617" s="5"/>
      <c r="CK617" s="5"/>
      <c r="CL617" s="5"/>
      <c r="CM617" s="5"/>
      <c r="CN617" s="5"/>
      <c r="CO617" s="5"/>
      <c r="CP617" s="5"/>
      <c r="CQ617" s="5"/>
      <c r="CR617" s="5"/>
      <c r="CS617" s="5"/>
      <c r="CT617" s="5"/>
      <c r="CU617" s="5"/>
      <c r="CV617" s="5"/>
      <c r="CW617" s="5"/>
      <c r="CX617" s="5"/>
      <c r="CY617" s="5"/>
      <c r="CZ617" s="5"/>
      <c r="DA617" s="5"/>
      <c r="DB617" s="5"/>
      <c r="DC617" s="5"/>
      <c r="DD617" s="5"/>
      <c r="DE617" s="5"/>
      <c r="DF617" s="5"/>
      <c r="DG617" s="5"/>
      <c r="DH617" s="5"/>
      <c r="DI617" s="5"/>
      <c r="DJ617" s="5"/>
      <c r="DK617" s="5"/>
      <c r="DL617" s="5"/>
      <c r="DM617" s="5"/>
      <c r="DN617" s="5"/>
      <c r="DO617" s="5"/>
      <c r="DP617" s="5"/>
      <c r="DQ617" s="5"/>
      <c r="DR617" s="5"/>
      <c r="DS617" s="5"/>
      <c r="DT617" s="5"/>
      <c r="DU617" s="5"/>
      <c r="DV617" s="5"/>
      <c r="DW617" s="5"/>
      <c r="DX617" s="5"/>
      <c r="DY617" s="5"/>
      <c r="DZ617" s="5"/>
      <c r="EA617" s="5"/>
      <c r="EB617" s="5"/>
      <c r="EC617" s="5"/>
      <c r="ED617" s="5"/>
      <c r="EE617" s="5"/>
      <c r="EF617" s="5"/>
      <c r="EG617" s="5"/>
      <c r="EH617" s="5"/>
      <c r="EI617" s="5"/>
      <c r="EJ617" s="5"/>
      <c r="EK617" s="5"/>
      <c r="EL617" s="5"/>
      <c r="EM617" s="5"/>
      <c r="EN617" s="5"/>
      <c r="EO617" s="5"/>
      <c r="EP617" s="5"/>
      <c r="EQ617" s="5"/>
      <c r="ER617" s="5"/>
      <c r="ES617" s="5"/>
      <c r="ET617" s="5"/>
      <c r="EU617" s="5"/>
      <c r="EV617" s="5"/>
      <c r="EW617" s="5"/>
      <c r="EX617" s="5"/>
      <c r="EY617" s="5"/>
      <c r="EZ617" s="5"/>
      <c r="FA617" s="5"/>
      <c r="FB617" s="5"/>
      <c r="FC617" s="5"/>
      <c r="FD617" s="5"/>
      <c r="FE617" s="5"/>
      <c r="FF617" s="5"/>
      <c r="FG617" s="5"/>
      <c r="FH617" s="5"/>
      <c r="FI617" s="5"/>
      <c r="FJ617" s="5"/>
      <c r="FK617" s="5"/>
      <c r="FL617" s="5"/>
      <c r="FM617" s="5"/>
      <c r="FN617" s="5"/>
      <c r="FO617" s="5"/>
      <c r="FP617" s="5"/>
      <c r="FQ617" s="5"/>
      <c r="FR617" s="5"/>
      <c r="FS617" s="5"/>
      <c r="FT617" s="5"/>
      <c r="FU617" s="5"/>
      <c r="FV617" s="5"/>
      <c r="FW617" s="5"/>
      <c r="FX617" s="5"/>
      <c r="FY617" s="5"/>
      <c r="FZ617" s="5"/>
      <c r="GA617" s="5"/>
      <c r="GB617" s="5"/>
      <c r="GC617" s="5"/>
      <c r="GD617" s="5"/>
      <c r="GE617" s="5"/>
      <c r="GF617" s="5"/>
      <c r="GG617" s="5"/>
      <c r="GH617" s="5"/>
      <c r="GI617" s="5"/>
      <c r="GJ617" s="5"/>
      <c r="GK617" s="5"/>
      <c r="GL617" s="5"/>
      <c r="GM617" s="5"/>
      <c r="GN617" s="5"/>
      <c r="GO617" s="5"/>
      <c r="GP617" s="5"/>
      <c r="GQ617" s="5"/>
      <c r="GR617" s="5"/>
      <c r="GS617" s="5"/>
      <c r="GT617" s="5"/>
      <c r="GU617" s="5"/>
      <c r="GV617" s="5"/>
      <c r="GW617" s="5"/>
      <c r="GX617" s="5"/>
      <c r="GY617" s="5"/>
      <c r="GZ617" s="5"/>
      <c r="HA617" s="5"/>
      <c r="HB617" s="5"/>
      <c r="HC617" s="5"/>
      <c r="HD617" s="5"/>
      <c r="HE617" s="5"/>
      <c r="HF617" s="5"/>
      <c r="HG617" s="5"/>
      <c r="HH617" s="5"/>
      <c r="HI617" s="5"/>
      <c r="HJ617" s="5"/>
      <c r="HK617" s="5"/>
      <c r="HL617" s="5"/>
      <c r="HM617" s="5"/>
      <c r="HN617" s="5"/>
      <c r="HO617" s="5"/>
      <c r="HP617" s="5"/>
      <c r="HQ617" s="5"/>
      <c r="HR617" s="5"/>
      <c r="HS617" s="5"/>
      <c r="HT617" s="5"/>
      <c r="HU617" s="5"/>
      <c r="HV617" s="5"/>
      <c r="HW617" s="5"/>
      <c r="HX617" s="5"/>
      <c r="HY617" s="5"/>
      <c r="HZ617" s="5"/>
      <c r="IA617" s="5"/>
      <c r="IB617" s="5"/>
      <c r="IC617" s="5"/>
      <c r="ID617" s="5"/>
      <c r="IE617" s="5"/>
      <c r="IF617" s="5"/>
      <c r="IG617" s="5"/>
      <c r="IH617" s="5"/>
      <c r="II617" s="5"/>
      <c r="IJ617" s="5"/>
      <c r="IK617" s="5"/>
      <c r="IL617" s="5"/>
      <c r="IM617" s="5"/>
      <c r="IN617" s="5"/>
      <c r="IO617" s="5"/>
      <c r="IP617" s="5"/>
      <c r="IQ617" s="5"/>
      <c r="IR617" s="5"/>
      <c r="IS617" s="5"/>
      <c r="IT617" s="5"/>
      <c r="IU617" s="5"/>
      <c r="IV617" s="5"/>
      <c r="IW617" s="5"/>
      <c r="IX617" s="5"/>
      <c r="IY617" s="5"/>
      <c r="IZ617" s="5"/>
      <c r="JA617" s="5"/>
      <c r="JB617" s="5"/>
      <c r="JC617" s="5"/>
      <c r="JD617" s="5"/>
      <c r="JE617" s="5"/>
      <c r="JF617" s="5"/>
      <c r="JG617" s="5"/>
      <c r="JH617" s="5"/>
      <c r="JI617" s="5"/>
      <c r="JJ617" s="5"/>
      <c r="JK617" s="5"/>
      <c r="JL617" s="5"/>
      <c r="JM617" s="5"/>
      <c r="JN617" s="5"/>
      <c r="JO617" s="5"/>
      <c r="JP617" s="5"/>
      <c r="JQ617" s="5"/>
      <c r="JR617" s="5"/>
      <c r="JS617" s="5"/>
      <c r="JT617" s="5"/>
      <c r="JU617" s="5"/>
      <c r="JV617" s="5"/>
      <c r="JW617" s="5"/>
      <c r="JX617" s="5"/>
      <c r="JY617" s="5"/>
      <c r="JZ617" s="5"/>
      <c r="KA617" s="5"/>
      <c r="KB617" s="5"/>
      <c r="KC617" s="5"/>
      <c r="KD617" s="5"/>
      <c r="KE617" s="5"/>
      <c r="KF617" s="5"/>
      <c r="KG617" s="5"/>
      <c r="KH617" s="5"/>
      <c r="KI617" s="5"/>
      <c r="KJ617" s="5"/>
      <c r="KK617" s="5"/>
      <c r="KL617" s="5"/>
      <c r="KM617" s="5"/>
      <c r="KN617" s="5"/>
      <c r="KO617" s="5"/>
      <c r="KP617" s="5"/>
      <c r="KQ617" s="5"/>
      <c r="KR617" s="5"/>
      <c r="KS617" s="5"/>
      <c r="KT617" s="5"/>
      <c r="KU617" s="5"/>
      <c r="KV617" s="5"/>
      <c r="KW617" s="5"/>
      <c r="KX617" s="5"/>
      <c r="KY617" s="5"/>
      <c r="KZ617" s="5"/>
      <c r="LA617" s="5"/>
      <c r="LB617" s="5"/>
      <c r="LC617" s="5"/>
      <c r="LD617" s="5"/>
      <c r="LE617" s="5"/>
      <c r="LF617" s="5"/>
      <c r="LG617" s="5"/>
      <c r="LH617" s="5"/>
      <c r="LI617" s="5"/>
      <c r="LJ617" s="5"/>
      <c r="LK617" s="5"/>
      <c r="LL617" s="5"/>
      <c r="LM617" s="5"/>
      <c r="LN617" s="5"/>
      <c r="LO617" s="5"/>
      <c r="LP617" s="5"/>
      <c r="LQ617" s="5"/>
      <c r="LR617" s="5"/>
      <c r="LS617" s="5"/>
      <c r="LT617" s="5"/>
      <c r="LU617" s="5"/>
      <c r="LV617" s="5"/>
      <c r="LW617" s="5"/>
      <c r="LX617" s="5"/>
      <c r="LY617" s="5"/>
      <c r="LZ617" s="5"/>
      <c r="MA617" s="5"/>
      <c r="MB617" s="5"/>
      <c r="MC617" s="5"/>
      <c r="MD617" s="5"/>
      <c r="ME617" s="5"/>
      <c r="MF617" s="5"/>
      <c r="MG617" s="5"/>
      <c r="MH617" s="5"/>
      <c r="MI617" s="5"/>
      <c r="MJ617" s="5"/>
      <c r="MK617" s="5"/>
      <c r="ML617" s="5"/>
      <c r="MM617" s="5"/>
      <c r="MN617" s="5"/>
      <c r="MO617" s="5"/>
      <c r="MP617" s="5"/>
      <c r="MQ617" s="5"/>
      <c r="MR617" s="5"/>
      <c r="MS617" s="5"/>
      <c r="MT617" s="5"/>
      <c r="MU617" s="5"/>
      <c r="MV617" s="5"/>
      <c r="MW617" s="5"/>
      <c r="MX617" s="5"/>
      <c r="MY617" s="5"/>
      <c r="MZ617" s="5"/>
      <c r="NA617" s="5"/>
      <c r="NB617" s="5"/>
      <c r="NC617" s="5"/>
      <c r="ND617" s="5"/>
      <c r="NE617" s="5"/>
      <c r="NF617" s="5"/>
      <c r="NG617" s="5"/>
      <c r="NH617" s="5"/>
      <c r="NI617" s="5"/>
      <c r="NJ617" s="5"/>
      <c r="NK617" s="5"/>
      <c r="NL617" s="5"/>
      <c r="NM617" s="5"/>
      <c r="NN617" s="5"/>
      <c r="NO617" s="5"/>
      <c r="NP617" s="5"/>
      <c r="NQ617" s="5"/>
      <c r="NR617" s="5"/>
      <c r="NS617" s="5"/>
      <c r="NT617" s="5"/>
      <c r="NU617" s="5"/>
      <c r="NV617" s="5"/>
      <c r="NW617" s="5"/>
      <c r="NX617" s="5"/>
      <c r="NY617" s="5"/>
      <c r="NZ617" s="5"/>
      <c r="OA617" s="5"/>
      <c r="OB617" s="5"/>
      <c r="OC617" s="5"/>
      <c r="OD617" s="5"/>
      <c r="OE617" s="5"/>
      <c r="OF617" s="5"/>
      <c r="OG617" s="5"/>
      <c r="OH617" s="5"/>
      <c r="OI617" s="5"/>
      <c r="OJ617" s="5"/>
      <c r="OK617" s="5"/>
      <c r="OL617" s="5"/>
      <c r="OM617" s="5"/>
      <c r="ON617" s="5"/>
      <c r="OO617" s="5"/>
      <c r="OP617" s="5"/>
      <c r="OQ617" s="5"/>
      <c r="OR617" s="5"/>
      <c r="OS617" s="5"/>
      <c r="OT617" s="5"/>
      <c r="OU617" s="5"/>
      <c r="OV617" s="5"/>
      <c r="OW617" s="5"/>
      <c r="OX617" s="5"/>
      <c r="OY617" s="5"/>
      <c r="OZ617" s="5"/>
      <c r="PA617" s="5"/>
      <c r="PB617" s="5"/>
      <c r="PC617" s="5"/>
      <c r="PD617" s="5"/>
      <c r="PE617" s="5"/>
      <c r="PF617" s="5"/>
      <c r="PG617" s="5"/>
      <c r="PH617" s="5"/>
      <c r="PI617" s="5"/>
      <c r="PJ617" s="5"/>
      <c r="PK617" s="5"/>
      <c r="PL617" s="5"/>
      <c r="PM617" s="5"/>
      <c r="PN617" s="5"/>
      <c r="PO617" s="5"/>
      <c r="PP617" s="5"/>
      <c r="PQ617" s="5"/>
      <c r="PR617" s="5"/>
      <c r="PS617" s="5"/>
      <c r="PT617" s="5"/>
      <c r="PU617" s="5"/>
      <c r="PV617" s="5"/>
      <c r="PW617" s="5"/>
      <c r="PX617" s="5"/>
      <c r="PY617" s="5"/>
      <c r="PZ617" s="5"/>
      <c r="QA617" s="5"/>
      <c r="QB617" s="5"/>
      <c r="QC617" s="5"/>
      <c r="QD617" s="5"/>
      <c r="QE617" s="5"/>
      <c r="QF617" s="5"/>
      <c r="QG617" s="5"/>
      <c r="QH617" s="5"/>
      <c r="QI617" s="5"/>
      <c r="QJ617" s="5"/>
      <c r="QK617" s="5"/>
      <c r="QL617" s="5"/>
      <c r="QM617" s="5"/>
      <c r="QN617" s="5"/>
      <c r="QO617" s="5"/>
      <c r="QP617" s="5"/>
      <c r="QQ617" s="5"/>
      <c r="QR617" s="5"/>
      <c r="QS617" s="5"/>
      <c r="QT617" s="5"/>
      <c r="QU617" s="5"/>
      <c r="QV617" s="5"/>
      <c r="QW617" s="5"/>
      <c r="QX617" s="5"/>
      <c r="QY617" s="5"/>
      <c r="QZ617" s="5"/>
      <c r="RA617" s="5"/>
      <c r="RB617" s="5"/>
      <c r="RC617" s="5"/>
      <c r="RD617" s="5"/>
      <c r="RE617" s="5"/>
    </row>
    <row r="618" spans="1:473" s="48" customFormat="1" ht="15" customHeight="1">
      <c r="A618">
        <v>614</v>
      </c>
      <c r="B618" s="97">
        <v>11</v>
      </c>
      <c r="C618" s="19">
        <v>0</v>
      </c>
      <c r="D618" s="19">
        <v>0</v>
      </c>
      <c r="E618" s="19"/>
      <c r="F618" s="19">
        <v>1783</v>
      </c>
      <c r="G618" s="19"/>
      <c r="H618" s="19"/>
      <c r="I618" s="19"/>
      <c r="J618" s="19"/>
      <c r="K618" s="19"/>
      <c r="L618" s="19"/>
      <c r="M618" s="19">
        <v>1783</v>
      </c>
      <c r="N618" s="68"/>
      <c r="O618" s="68"/>
      <c r="P618" s="68"/>
      <c r="Q618" s="68"/>
      <c r="R618" s="68">
        <v>6134</v>
      </c>
      <c r="S618" s="68"/>
      <c r="T618" s="68">
        <v>6134</v>
      </c>
      <c r="U618" s="6"/>
      <c r="V618" s="6"/>
      <c r="W618" s="6"/>
      <c r="X618" s="6"/>
      <c r="Y618" s="6"/>
      <c r="Z618" s="6"/>
      <c r="AA618" s="6"/>
      <c r="AB618" s="6"/>
      <c r="AC618" s="6"/>
      <c r="AD618" s="6"/>
      <c r="AE618" s="6"/>
      <c r="AF618" s="6"/>
      <c r="AG618" s="6"/>
      <c r="AH618" s="6"/>
      <c r="AI618" s="6"/>
      <c r="AJ618" s="6"/>
      <c r="AK618" s="6"/>
      <c r="AL618" s="6"/>
      <c r="AM618" s="6"/>
      <c r="AN618" s="6"/>
      <c r="AO618" s="6"/>
      <c r="AP618" s="6"/>
      <c r="AQ618" s="6"/>
      <c r="AR618" s="6"/>
      <c r="AS618" s="6"/>
      <c r="AT618" s="6"/>
      <c r="AU618" s="6"/>
      <c r="AV618" s="6"/>
      <c r="AW618" s="6"/>
      <c r="AX618" s="6"/>
      <c r="AY618" s="6"/>
      <c r="AZ618" s="6"/>
      <c r="BA618" s="6"/>
      <c r="BB618" s="6"/>
      <c r="BC618" s="6"/>
      <c r="BD618" s="6"/>
      <c r="BE618" s="6"/>
      <c r="BF618" s="6"/>
      <c r="BG618" s="6"/>
      <c r="BH618" s="6"/>
      <c r="BI618" s="6"/>
      <c r="BJ618" s="6"/>
      <c r="BK618" s="6"/>
      <c r="BL618" s="6"/>
      <c r="BM618" s="6"/>
      <c r="BN618" s="6"/>
      <c r="BO618" s="6"/>
      <c r="BP618" s="6"/>
      <c r="BQ618" s="6"/>
      <c r="BR618" s="6"/>
      <c r="BS618" s="6"/>
      <c r="BT618" s="6"/>
      <c r="BU618" s="6"/>
      <c r="BV618" s="6"/>
      <c r="BW618" s="6"/>
      <c r="BX618" s="6"/>
      <c r="BY618" s="6"/>
      <c r="BZ618" s="6"/>
      <c r="CA618" s="6"/>
      <c r="CB618" s="6"/>
      <c r="CC618" s="6"/>
      <c r="CD618" s="6"/>
      <c r="CE618" s="6"/>
      <c r="CF618" s="6"/>
      <c r="CG618" s="6"/>
      <c r="CH618" s="6"/>
      <c r="CI618" s="6"/>
      <c r="CJ618" s="6"/>
      <c r="CK618" s="6"/>
      <c r="CL618" s="6"/>
      <c r="CM618" s="6"/>
      <c r="CN618" s="6"/>
      <c r="CO618" s="6"/>
      <c r="CP618" s="6"/>
      <c r="CQ618" s="6"/>
      <c r="CR618" s="6"/>
      <c r="CS618" s="6"/>
      <c r="CT618" s="6"/>
      <c r="CU618" s="6"/>
      <c r="CV618" s="6"/>
      <c r="CW618" s="6"/>
      <c r="CX618" s="6"/>
      <c r="CY618" s="6"/>
      <c r="CZ618" s="6"/>
      <c r="DA618" s="6"/>
      <c r="DB618" s="6"/>
      <c r="DC618" s="6"/>
      <c r="DD618" s="6"/>
      <c r="DE618" s="6"/>
      <c r="DF618" s="6"/>
      <c r="DG618" s="6"/>
      <c r="DH618" s="6"/>
      <c r="DI618" s="6"/>
      <c r="DJ618" s="6"/>
      <c r="DK618" s="6"/>
      <c r="DL618" s="6"/>
      <c r="DM618" s="6"/>
      <c r="DN618" s="6"/>
      <c r="DO618" s="6"/>
      <c r="DP618" s="6"/>
      <c r="DQ618" s="6"/>
      <c r="DR618" s="6"/>
      <c r="DS618" s="6"/>
      <c r="DT618" s="6"/>
      <c r="DU618" s="6"/>
      <c r="DV618" s="6"/>
      <c r="DW618" s="6"/>
      <c r="DX618" s="6"/>
      <c r="DY618" s="6"/>
      <c r="DZ618" s="6"/>
      <c r="EA618" s="6"/>
      <c r="EB618" s="6"/>
      <c r="EC618" s="6"/>
      <c r="ED618" s="6"/>
      <c r="EE618" s="6"/>
      <c r="EF618" s="6"/>
      <c r="EG618" s="6"/>
      <c r="EH618" s="6"/>
      <c r="EI618" s="6"/>
      <c r="EJ618" s="6"/>
      <c r="EK618" s="6"/>
      <c r="EL618" s="6"/>
      <c r="EM618" s="6"/>
      <c r="EN618" s="6"/>
      <c r="EO618" s="6"/>
      <c r="EP618" s="6"/>
      <c r="EQ618" s="6"/>
      <c r="ER618" s="6"/>
      <c r="ES618" s="6"/>
      <c r="ET618" s="6"/>
      <c r="EU618" s="6"/>
      <c r="EV618" s="6"/>
      <c r="EW618" s="6"/>
      <c r="EX618" s="6"/>
      <c r="EY618" s="6"/>
      <c r="EZ618" s="6"/>
      <c r="FA618" s="6"/>
      <c r="FB618" s="6"/>
      <c r="FC618" s="6"/>
      <c r="FD618" s="6"/>
      <c r="FE618" s="6"/>
      <c r="FF618" s="6"/>
      <c r="FG618" s="6"/>
      <c r="FH618" s="6"/>
      <c r="FI618" s="6"/>
      <c r="FJ618" s="6"/>
      <c r="FK618" s="6"/>
      <c r="FL618" s="6"/>
      <c r="FM618" s="6"/>
      <c r="FN618" s="6"/>
      <c r="FO618" s="6"/>
      <c r="FP618" s="6"/>
      <c r="FQ618" s="6"/>
      <c r="FR618" s="6"/>
      <c r="FS618" s="6"/>
      <c r="FT618" s="6"/>
      <c r="FU618" s="6"/>
      <c r="FV618" s="6"/>
      <c r="FW618" s="6"/>
      <c r="FX618" s="6"/>
      <c r="FY618" s="6"/>
      <c r="FZ618" s="6"/>
      <c r="GA618" s="6"/>
      <c r="GB618" s="6"/>
      <c r="GC618" s="6"/>
      <c r="GD618" s="6"/>
      <c r="GE618" s="6"/>
      <c r="GF618" s="6"/>
      <c r="GG618" s="6"/>
      <c r="GH618" s="6"/>
      <c r="GI618" s="6"/>
      <c r="GJ618" s="6"/>
      <c r="GK618" s="6"/>
      <c r="GL618" s="6"/>
      <c r="GM618" s="6"/>
      <c r="GN618" s="6"/>
      <c r="GO618" s="6"/>
      <c r="GP618" s="6"/>
      <c r="GQ618" s="6"/>
      <c r="GR618" s="6"/>
      <c r="GS618" s="6"/>
      <c r="GT618" s="6"/>
      <c r="GU618" s="6"/>
      <c r="GV618" s="6"/>
      <c r="GW618" s="6"/>
      <c r="GX618" s="6"/>
      <c r="GY618" s="6"/>
      <c r="GZ618" s="6"/>
      <c r="HA618" s="6"/>
      <c r="HB618" s="6"/>
      <c r="HC618" s="6"/>
      <c r="HD618" s="6"/>
      <c r="HE618" s="6"/>
      <c r="HF618" s="6"/>
      <c r="HG618" s="6"/>
      <c r="HH618" s="6"/>
      <c r="HI618" s="6"/>
      <c r="HJ618" s="6"/>
      <c r="HK618" s="6"/>
      <c r="HL618" s="6"/>
      <c r="HM618" s="6"/>
      <c r="HN618" s="6"/>
      <c r="HO618" s="6"/>
      <c r="HP618" s="6"/>
      <c r="HQ618" s="6"/>
      <c r="HR618" s="6"/>
      <c r="HS618" s="6"/>
      <c r="HT618" s="6"/>
      <c r="HU618" s="6"/>
      <c r="HV618" s="6"/>
      <c r="HW618" s="6"/>
      <c r="HX618" s="6"/>
      <c r="HY618" s="6"/>
      <c r="HZ618" s="6"/>
      <c r="IA618" s="6"/>
      <c r="IB618" s="6"/>
      <c r="IC618" s="6"/>
      <c r="ID618" s="6"/>
      <c r="IE618" s="6"/>
      <c r="IF618" s="6"/>
      <c r="IG618" s="6"/>
      <c r="IH618" s="6"/>
      <c r="II618" s="6"/>
      <c r="IJ618" s="6"/>
      <c r="IK618" s="6"/>
      <c r="IL618" s="6"/>
      <c r="IM618" s="6"/>
      <c r="IN618" s="6"/>
      <c r="IO618" s="6"/>
      <c r="IP618" s="6"/>
      <c r="IQ618" s="6"/>
      <c r="IR618" s="6"/>
      <c r="IS618" s="6"/>
      <c r="IT618" s="6"/>
      <c r="IU618" s="6"/>
      <c r="IV618" s="6"/>
      <c r="IW618" s="6"/>
      <c r="IX618" s="6"/>
      <c r="IY618" s="6"/>
      <c r="IZ618" s="6"/>
      <c r="JA618" s="6"/>
      <c r="JB618" s="6"/>
      <c r="JC618" s="6"/>
      <c r="JD618" s="6"/>
      <c r="JE618" s="6"/>
      <c r="JF618" s="6"/>
      <c r="JG618" s="6"/>
      <c r="JH618" s="6"/>
      <c r="JI618" s="6"/>
      <c r="JJ618" s="6"/>
      <c r="JK618" s="6"/>
      <c r="JL618" s="6"/>
      <c r="JM618" s="6"/>
      <c r="JN618" s="6"/>
      <c r="JO618" s="6"/>
      <c r="JP618" s="6"/>
      <c r="JQ618" s="6"/>
      <c r="JR618" s="6"/>
      <c r="JS618" s="6"/>
      <c r="JT618" s="6"/>
      <c r="JU618" s="6"/>
      <c r="JV618" s="6"/>
      <c r="JW618" s="6"/>
      <c r="JX618" s="6"/>
      <c r="JY618" s="6"/>
      <c r="JZ618" s="6"/>
      <c r="KA618" s="6"/>
      <c r="KB618" s="6"/>
      <c r="KC618" s="6"/>
      <c r="KD618" s="6"/>
      <c r="KE618" s="6"/>
      <c r="KF618" s="6"/>
      <c r="KG618" s="6"/>
      <c r="KH618" s="6"/>
      <c r="KI618" s="6"/>
      <c r="KJ618" s="6"/>
      <c r="KK618" s="6"/>
      <c r="KL618" s="6"/>
      <c r="KM618" s="6"/>
      <c r="KN618" s="6"/>
      <c r="KO618" s="6"/>
      <c r="KP618" s="6"/>
      <c r="KQ618" s="6"/>
      <c r="KR618" s="6"/>
      <c r="KS618" s="6"/>
      <c r="KT618" s="6"/>
      <c r="KU618" s="6"/>
      <c r="KV618" s="6"/>
      <c r="KW618" s="6"/>
      <c r="KX618" s="6"/>
      <c r="KY618" s="6"/>
      <c r="KZ618" s="6"/>
      <c r="LA618" s="6"/>
      <c r="LB618" s="6"/>
      <c r="LC618" s="6"/>
      <c r="LD618" s="6"/>
      <c r="LE618" s="6"/>
      <c r="LF618" s="6"/>
      <c r="LG618" s="6"/>
      <c r="LH618" s="6"/>
      <c r="LI618" s="6"/>
      <c r="LJ618" s="6"/>
      <c r="LK618" s="6"/>
      <c r="LL618" s="6"/>
      <c r="LM618" s="6"/>
      <c r="LN618" s="6"/>
      <c r="LO618" s="6"/>
      <c r="LP618" s="6"/>
      <c r="LQ618" s="6"/>
      <c r="LR618" s="6"/>
      <c r="LS618" s="6"/>
      <c r="LT618" s="6"/>
      <c r="LU618" s="6"/>
      <c r="LV618" s="6"/>
      <c r="LW618" s="6"/>
      <c r="LX618" s="6"/>
      <c r="LY618" s="6"/>
      <c r="LZ618" s="6"/>
      <c r="MA618" s="6"/>
      <c r="MB618" s="6"/>
      <c r="MC618" s="6"/>
      <c r="MD618" s="6"/>
      <c r="ME618" s="6"/>
      <c r="MF618" s="6"/>
      <c r="MG618" s="6"/>
      <c r="MH618" s="6"/>
      <c r="MI618" s="6"/>
      <c r="MJ618" s="6"/>
      <c r="MK618" s="6"/>
      <c r="ML618" s="6"/>
      <c r="MM618" s="6"/>
      <c r="MN618" s="6"/>
      <c r="MO618" s="6"/>
      <c r="MP618" s="6"/>
      <c r="MQ618" s="6"/>
      <c r="MR618" s="6"/>
      <c r="MS618" s="6"/>
      <c r="MT618" s="6"/>
      <c r="MU618" s="6"/>
      <c r="MV618" s="6"/>
      <c r="MW618" s="6"/>
      <c r="MX618" s="6"/>
      <c r="MY618" s="6"/>
      <c r="MZ618" s="6"/>
      <c r="NA618" s="6"/>
      <c r="NB618" s="6"/>
      <c r="NC618" s="6"/>
      <c r="ND618" s="6"/>
      <c r="NE618" s="6"/>
      <c r="NF618" s="6"/>
      <c r="NG618" s="6"/>
      <c r="NH618" s="6"/>
      <c r="NI618" s="6"/>
      <c r="NJ618" s="6"/>
      <c r="NK618" s="6"/>
      <c r="NL618" s="6"/>
      <c r="NM618" s="6"/>
      <c r="NN618" s="6"/>
      <c r="NO618" s="6"/>
      <c r="NP618" s="6"/>
      <c r="NQ618" s="6"/>
      <c r="NR618" s="6"/>
      <c r="NS618" s="6"/>
      <c r="NT618" s="6"/>
      <c r="NU618" s="6"/>
      <c r="NV618" s="6"/>
      <c r="NW618" s="6"/>
      <c r="NX618" s="6"/>
      <c r="NY618" s="6"/>
      <c r="NZ618" s="6"/>
      <c r="OA618" s="6"/>
      <c r="OB618" s="6"/>
      <c r="OC618" s="6"/>
      <c r="OD618" s="6"/>
      <c r="OE618" s="6"/>
      <c r="OF618" s="6"/>
      <c r="OG618" s="6"/>
      <c r="OH618" s="6"/>
      <c r="OI618" s="6"/>
      <c r="OJ618" s="6"/>
      <c r="OK618" s="6"/>
      <c r="OL618" s="6"/>
      <c r="OM618" s="6"/>
      <c r="ON618" s="6"/>
      <c r="OO618" s="6"/>
      <c r="OP618" s="6"/>
      <c r="OQ618" s="6"/>
      <c r="OR618" s="6"/>
      <c r="OS618" s="6"/>
      <c r="OT618" s="6"/>
      <c r="OU618" s="6"/>
      <c r="OV618" s="6"/>
      <c r="OW618" s="6"/>
      <c r="OX618" s="6"/>
      <c r="OY618" s="6"/>
      <c r="OZ618" s="6"/>
      <c r="PA618" s="6"/>
      <c r="PB618" s="6"/>
      <c r="PC618" s="6"/>
      <c r="PD618" s="6"/>
      <c r="PE618" s="6"/>
      <c r="PF618" s="6"/>
      <c r="PG618" s="6"/>
      <c r="PH618" s="6"/>
      <c r="PI618" s="6"/>
      <c r="PJ618" s="6"/>
      <c r="PK618" s="6"/>
      <c r="PL618" s="6"/>
      <c r="PM618" s="6"/>
      <c r="PN618" s="6"/>
      <c r="PO618" s="6"/>
      <c r="PP618" s="6"/>
      <c r="PQ618" s="6"/>
      <c r="PR618" s="6"/>
      <c r="PS618" s="6"/>
      <c r="PT618" s="6"/>
      <c r="PU618" s="6"/>
      <c r="PV618" s="6"/>
      <c r="PW618" s="6"/>
      <c r="PX618" s="6"/>
      <c r="PY618" s="6"/>
      <c r="PZ618" s="6"/>
      <c r="QA618" s="6"/>
      <c r="QB618" s="6"/>
      <c r="QC618" s="6"/>
      <c r="QD618" s="6"/>
      <c r="QE618" s="6"/>
      <c r="QF618" s="6"/>
      <c r="QG618" s="6"/>
      <c r="QH618" s="6"/>
      <c r="QI618" s="6"/>
      <c r="QJ618" s="6"/>
      <c r="QK618" s="6"/>
      <c r="QL618" s="6"/>
      <c r="QM618" s="6"/>
      <c r="QN618" s="6"/>
      <c r="QO618" s="6"/>
      <c r="QP618" s="6"/>
      <c r="QQ618" s="6"/>
      <c r="QR618" s="6"/>
      <c r="QS618" s="6"/>
      <c r="QT618" s="6"/>
      <c r="QU618" s="6"/>
      <c r="QV618" s="6"/>
      <c r="QW618" s="6"/>
      <c r="QX618" s="6"/>
      <c r="QY618" s="6"/>
      <c r="QZ618" s="6"/>
      <c r="RA618" s="6"/>
      <c r="RB618" s="6"/>
      <c r="RC618" s="6"/>
      <c r="RD618" s="6"/>
      <c r="RE618" s="6"/>
    </row>
    <row r="619" spans="1:473" s="43" customFormat="1" ht="15" customHeight="1">
      <c r="A619">
        <v>615</v>
      </c>
      <c r="B619" s="97">
        <v>11</v>
      </c>
      <c r="C619" s="19"/>
      <c r="D619" s="19"/>
      <c r="E619" s="19"/>
      <c r="F619" s="19">
        <v>1426</v>
      </c>
      <c r="G619" s="19"/>
      <c r="H619" s="19"/>
      <c r="I619" s="19"/>
      <c r="J619" s="19"/>
      <c r="K619" s="19"/>
      <c r="L619" s="19"/>
      <c r="M619" s="19">
        <v>1426</v>
      </c>
      <c r="N619" s="68"/>
      <c r="O619" s="68"/>
      <c r="P619" s="68"/>
      <c r="Q619" s="68"/>
      <c r="R619" s="68">
        <v>4652</v>
      </c>
      <c r="S619" s="68"/>
      <c r="T619" s="68">
        <v>4652</v>
      </c>
    </row>
    <row r="620" spans="1:473" s="43" customFormat="1" ht="15" customHeight="1">
      <c r="A620">
        <v>616</v>
      </c>
      <c r="B620" s="96">
        <v>11</v>
      </c>
      <c r="C620" s="19"/>
      <c r="D620" s="19"/>
      <c r="E620" s="19"/>
      <c r="F620" s="19">
        <v>2444.5</v>
      </c>
      <c r="G620" s="19"/>
      <c r="H620" s="19"/>
      <c r="I620" s="19"/>
      <c r="J620" s="19"/>
      <c r="K620" s="19"/>
      <c r="L620" s="19"/>
      <c r="M620" s="19">
        <v>2445</v>
      </c>
      <c r="N620" s="68"/>
      <c r="O620" s="68"/>
      <c r="P620" s="68"/>
      <c r="Q620" s="68"/>
      <c r="R620" s="68">
        <v>22144</v>
      </c>
      <c r="S620" s="68">
        <v>0</v>
      </c>
      <c r="T620" s="68">
        <v>22144</v>
      </c>
    </row>
    <row r="621" spans="1:473" s="43" customFormat="1" ht="15" customHeight="1">
      <c r="A621">
        <v>617</v>
      </c>
      <c r="B621" s="96">
        <v>11</v>
      </c>
      <c r="C621" s="19"/>
      <c r="D621" s="19"/>
      <c r="E621" s="19"/>
      <c r="F621" s="19">
        <v>355.6</v>
      </c>
      <c r="G621" s="19"/>
      <c r="H621" s="19"/>
      <c r="I621" s="19"/>
      <c r="J621" s="19"/>
      <c r="K621" s="19"/>
      <c r="L621" s="19"/>
      <c r="M621" s="19">
        <v>356</v>
      </c>
      <c r="N621" s="68"/>
      <c r="O621" s="68"/>
      <c r="P621" s="68"/>
      <c r="Q621" s="68"/>
      <c r="R621" s="68">
        <v>3045</v>
      </c>
      <c r="S621" s="68">
        <v>0</v>
      </c>
      <c r="T621" s="68">
        <v>3045</v>
      </c>
    </row>
    <row r="622" spans="1:473" s="43" customFormat="1">
      <c r="A622">
        <v>618</v>
      </c>
      <c r="B622" s="96">
        <v>11</v>
      </c>
      <c r="C622" s="19"/>
      <c r="D622" s="19"/>
      <c r="E622" s="19"/>
      <c r="F622" s="19"/>
      <c r="G622" s="19"/>
      <c r="H622" s="19"/>
      <c r="I622" s="19"/>
      <c r="J622" s="19"/>
      <c r="K622" s="19"/>
      <c r="L622" s="19"/>
      <c r="M622" s="19"/>
      <c r="N622" s="68"/>
      <c r="O622" s="68"/>
      <c r="P622" s="68"/>
      <c r="Q622" s="68"/>
      <c r="R622" s="68">
        <v>24257</v>
      </c>
      <c r="S622" s="68">
        <v>0</v>
      </c>
      <c r="T622" s="68">
        <v>24257</v>
      </c>
    </row>
    <row r="623" spans="1:473" s="43" customFormat="1">
      <c r="A623">
        <v>619</v>
      </c>
      <c r="B623" s="93">
        <v>11</v>
      </c>
      <c r="C623" s="19"/>
      <c r="D623" s="19">
        <v>15519</v>
      </c>
      <c r="E623" s="19"/>
      <c r="F623" s="19">
        <v>-202600</v>
      </c>
      <c r="G623" s="19"/>
      <c r="H623" s="19">
        <v>-9898.2000000000007</v>
      </c>
      <c r="I623" s="19"/>
      <c r="J623" s="19"/>
      <c r="K623" s="19"/>
      <c r="L623" s="19"/>
      <c r="M623" s="19">
        <v>53</v>
      </c>
      <c r="N623" s="68"/>
      <c r="O623" s="68"/>
      <c r="P623" s="68"/>
      <c r="Q623" s="68"/>
      <c r="R623" s="68">
        <v>1312</v>
      </c>
      <c r="S623" s="68"/>
      <c r="T623" s="68">
        <v>1312</v>
      </c>
    </row>
    <row r="624" spans="1:473" s="43" customFormat="1">
      <c r="A624">
        <v>620</v>
      </c>
      <c r="B624" s="69">
        <v>11</v>
      </c>
      <c r="C624" s="19"/>
      <c r="D624" s="19">
        <v>24015</v>
      </c>
      <c r="E624" s="19"/>
      <c r="F624" s="19"/>
      <c r="G624" s="19"/>
      <c r="H624" s="19"/>
      <c r="I624" s="19"/>
      <c r="J624" s="19"/>
      <c r="K624" s="19"/>
      <c r="L624" s="19"/>
      <c r="M624" s="19">
        <v>81.963194999999999</v>
      </c>
      <c r="N624" s="68"/>
      <c r="O624" s="68"/>
      <c r="P624" s="68"/>
      <c r="Q624" s="68"/>
      <c r="R624" s="68">
        <v>4494</v>
      </c>
      <c r="S624" s="68"/>
      <c r="T624" s="68">
        <v>4494</v>
      </c>
    </row>
    <row r="625" spans="1:20" s="43" customFormat="1" ht="12" customHeight="1">
      <c r="A625">
        <v>621</v>
      </c>
      <c r="B625" s="93">
        <v>11</v>
      </c>
      <c r="C625" s="19">
        <v>0</v>
      </c>
      <c r="D625" s="19">
        <v>12068</v>
      </c>
      <c r="E625" s="19"/>
      <c r="F625" s="19"/>
      <c r="G625" s="19"/>
      <c r="H625" s="19"/>
      <c r="I625" s="19"/>
      <c r="J625" s="19"/>
      <c r="K625" s="19"/>
      <c r="L625" s="19"/>
      <c r="M625" s="19">
        <v>41</v>
      </c>
      <c r="N625" s="68"/>
      <c r="O625" s="68"/>
      <c r="P625" s="68"/>
      <c r="Q625" s="68"/>
      <c r="R625" s="68">
        <v>848</v>
      </c>
      <c r="S625" s="68"/>
      <c r="T625" s="68">
        <v>848</v>
      </c>
    </row>
    <row r="626" spans="1:20" s="43" customFormat="1" ht="15" customHeight="1">
      <c r="A626">
        <v>622</v>
      </c>
      <c r="B626" s="93">
        <v>11</v>
      </c>
      <c r="C626" s="19"/>
      <c r="D626" s="19">
        <v>757400</v>
      </c>
      <c r="E626" s="19"/>
      <c r="F626" s="19"/>
      <c r="G626" s="19"/>
      <c r="H626" s="19"/>
      <c r="I626" s="19"/>
      <c r="J626" s="19"/>
      <c r="K626" s="19"/>
      <c r="L626" s="19"/>
      <c r="M626" s="19">
        <v>2585</v>
      </c>
      <c r="N626" s="68"/>
      <c r="O626" s="68"/>
      <c r="P626" s="68"/>
      <c r="Q626" s="68"/>
      <c r="R626" s="68">
        <v>106416</v>
      </c>
      <c r="S626" s="68">
        <v>289706</v>
      </c>
      <c r="T626" s="68">
        <v>396122</v>
      </c>
    </row>
    <row r="627" spans="1:20" s="43" customFormat="1" ht="15" customHeight="1">
      <c r="A627">
        <v>623</v>
      </c>
      <c r="B627" s="93">
        <v>11</v>
      </c>
      <c r="C627" s="19"/>
      <c r="D627" s="19">
        <v>6794</v>
      </c>
      <c r="E627" s="19"/>
      <c r="F627" s="19"/>
      <c r="G627" s="19"/>
      <c r="H627" s="19"/>
      <c r="I627" s="19"/>
      <c r="J627" s="19"/>
      <c r="K627" s="19"/>
      <c r="L627" s="19"/>
      <c r="M627" s="19">
        <v>23</v>
      </c>
      <c r="N627" s="68">
        <v>705</v>
      </c>
      <c r="O627" s="68"/>
      <c r="P627" s="68"/>
      <c r="Q627" s="68"/>
      <c r="R627" s="68">
        <v>705</v>
      </c>
      <c r="S627" s="68"/>
      <c r="T627" s="68">
        <v>705</v>
      </c>
    </row>
    <row r="628" spans="1:20" s="43" customFormat="1" ht="15" customHeight="1">
      <c r="A628">
        <v>624</v>
      </c>
      <c r="B628" s="93">
        <v>11</v>
      </c>
      <c r="C628" s="19"/>
      <c r="D628" s="19">
        <v>43450</v>
      </c>
      <c r="E628" s="19"/>
      <c r="F628" s="19"/>
      <c r="G628" s="19"/>
      <c r="H628" s="19"/>
      <c r="I628" s="19"/>
      <c r="J628" s="19"/>
      <c r="K628" s="19"/>
      <c r="L628" s="19"/>
      <c r="M628" s="19">
        <v>148</v>
      </c>
      <c r="N628" s="68">
        <v>2256</v>
      </c>
      <c r="O628" s="68"/>
      <c r="P628" s="68"/>
      <c r="Q628" s="68"/>
      <c r="R628" s="68">
        <v>2256</v>
      </c>
      <c r="S628" s="68"/>
      <c r="T628" s="68">
        <v>2256</v>
      </c>
    </row>
    <row r="629" spans="1:20" s="43" customFormat="1">
      <c r="A629">
        <v>625</v>
      </c>
      <c r="B629" s="93">
        <v>11</v>
      </c>
      <c r="C629" s="19"/>
      <c r="D629" s="19">
        <v>-60927</v>
      </c>
      <c r="E629" s="19"/>
      <c r="F629" s="19">
        <v>1374</v>
      </c>
      <c r="G629" s="19"/>
      <c r="H629" s="19"/>
      <c r="I629" s="19"/>
      <c r="J629" s="19"/>
      <c r="K629" s="19"/>
      <c r="L629" s="19"/>
      <c r="M629" s="19">
        <v>1166</v>
      </c>
      <c r="N629" s="68"/>
      <c r="O629" s="68"/>
      <c r="P629" s="68"/>
      <c r="Q629" s="68"/>
      <c r="R629" s="68">
        <v>10888</v>
      </c>
      <c r="S629" s="68"/>
      <c r="T629" s="68">
        <v>10888</v>
      </c>
    </row>
    <row r="630" spans="1:20" s="43" customFormat="1" ht="12" customHeight="1">
      <c r="A630">
        <v>626</v>
      </c>
      <c r="B630" s="69">
        <v>11</v>
      </c>
      <c r="C630" s="19">
        <v>346</v>
      </c>
      <c r="D630" s="19">
        <v>221705</v>
      </c>
      <c r="E630" s="19"/>
      <c r="F630" s="19"/>
      <c r="G630" s="19"/>
      <c r="H630" s="19"/>
      <c r="I630" s="19"/>
      <c r="J630" s="19"/>
      <c r="K630" s="19"/>
      <c r="L630" s="19"/>
      <c r="M630" s="19">
        <v>757</v>
      </c>
      <c r="N630" s="68"/>
      <c r="O630" s="68"/>
      <c r="P630" s="68"/>
      <c r="Q630" s="68"/>
      <c r="R630" s="68">
        <v>23509</v>
      </c>
      <c r="S630" s="68"/>
      <c r="T630" s="68">
        <v>23509</v>
      </c>
    </row>
    <row r="631" spans="1:20" s="43" customFormat="1">
      <c r="A631">
        <v>627</v>
      </c>
      <c r="B631" s="93">
        <v>11</v>
      </c>
      <c r="C631" s="19">
        <v>0</v>
      </c>
      <c r="D631" s="19">
        <v>21687</v>
      </c>
      <c r="E631" s="19"/>
      <c r="F631" s="19">
        <v>0</v>
      </c>
      <c r="G631" s="19"/>
      <c r="H631" s="19"/>
      <c r="I631" s="19"/>
      <c r="J631" s="19"/>
      <c r="K631" s="19"/>
      <c r="L631" s="19"/>
      <c r="M631" s="19">
        <v>74</v>
      </c>
      <c r="N631" s="68"/>
      <c r="O631" s="68"/>
      <c r="P631" s="68"/>
      <c r="Q631" s="68"/>
      <c r="R631" s="68">
        <v>1917</v>
      </c>
      <c r="S631" s="68"/>
      <c r="T631" s="68">
        <v>1917</v>
      </c>
    </row>
    <row r="632" spans="1:20" s="43" customFormat="1">
      <c r="A632">
        <v>628</v>
      </c>
      <c r="B632" s="93">
        <v>11</v>
      </c>
      <c r="C632" s="19"/>
      <c r="D632" s="19"/>
      <c r="E632" s="19">
        <v>1424</v>
      </c>
      <c r="F632" s="19"/>
      <c r="G632" s="19"/>
      <c r="H632" s="19"/>
      <c r="I632" s="19"/>
      <c r="J632" s="19"/>
      <c r="K632" s="19"/>
      <c r="L632" s="19"/>
      <c r="M632" s="19">
        <v>1424</v>
      </c>
      <c r="N632" s="68"/>
      <c r="O632" s="68"/>
      <c r="P632" s="68"/>
      <c r="Q632" s="68"/>
      <c r="R632" s="68"/>
      <c r="S632" s="68"/>
      <c r="T632" s="68">
        <v>9563</v>
      </c>
    </row>
    <row r="633" spans="1:20" s="43" customFormat="1" ht="12" customHeight="1">
      <c r="A633">
        <v>629</v>
      </c>
      <c r="B633" s="93">
        <v>11</v>
      </c>
      <c r="C633" s="19"/>
      <c r="D633" s="19">
        <v>376696</v>
      </c>
      <c r="E633" s="19"/>
      <c r="F633" s="19"/>
      <c r="G633" s="19"/>
      <c r="H633" s="19"/>
      <c r="I633" s="19"/>
      <c r="J633" s="19"/>
      <c r="K633" s="19"/>
      <c r="L633" s="19"/>
      <c r="M633" s="19">
        <v>1285.663448</v>
      </c>
      <c r="N633" s="68"/>
      <c r="O633" s="68"/>
      <c r="P633" s="68"/>
      <c r="Q633" s="68"/>
      <c r="R633" s="68"/>
      <c r="S633" s="68"/>
      <c r="T633" s="68">
        <v>16673</v>
      </c>
    </row>
    <row r="634" spans="1:20" s="43" customFormat="1" ht="12" customHeight="1">
      <c r="A634">
        <v>630</v>
      </c>
      <c r="B634" s="93">
        <v>11</v>
      </c>
      <c r="C634" s="19"/>
      <c r="D634" s="19">
        <v>221846</v>
      </c>
      <c r="E634" s="19"/>
      <c r="F634" s="19"/>
      <c r="G634" s="19"/>
      <c r="H634" s="19"/>
      <c r="I634" s="19"/>
      <c r="J634" s="19"/>
      <c r="K634" s="19"/>
      <c r="L634" s="19"/>
      <c r="M634" s="19">
        <v>757.16</v>
      </c>
      <c r="N634" s="68"/>
      <c r="O634" s="68"/>
      <c r="P634" s="68"/>
      <c r="Q634" s="68"/>
      <c r="R634" s="68">
        <v>347</v>
      </c>
      <c r="S634" s="68"/>
      <c r="T634" s="68">
        <v>347</v>
      </c>
    </row>
    <row r="635" spans="1:20" s="43" customFormat="1" ht="12" customHeight="1">
      <c r="A635">
        <v>631</v>
      </c>
      <c r="B635" s="93">
        <v>11</v>
      </c>
      <c r="C635" s="19"/>
      <c r="D635" s="19"/>
      <c r="E635" s="19"/>
      <c r="F635" s="19"/>
      <c r="G635" s="19"/>
      <c r="H635" s="19"/>
      <c r="I635" s="19"/>
      <c r="J635" s="19"/>
      <c r="K635" s="19"/>
      <c r="L635" s="19"/>
      <c r="M635" s="19">
        <v>75</v>
      </c>
      <c r="N635" s="68"/>
      <c r="O635" s="68"/>
      <c r="P635" s="68"/>
      <c r="Q635" s="68"/>
      <c r="R635" s="68">
        <v>1539</v>
      </c>
      <c r="S635" s="68"/>
      <c r="T635" s="68">
        <v>1539</v>
      </c>
    </row>
    <row r="636" spans="1:20" s="43" customFormat="1">
      <c r="A636">
        <v>632</v>
      </c>
      <c r="B636" s="93">
        <v>11</v>
      </c>
      <c r="C636" s="19"/>
      <c r="D636" s="19">
        <v>25150</v>
      </c>
      <c r="E636" s="19"/>
      <c r="F636" s="19"/>
      <c r="G636" s="19"/>
      <c r="H636" s="19"/>
      <c r="I636" s="19"/>
      <c r="J636" s="19"/>
      <c r="K636" s="19"/>
      <c r="L636" s="19"/>
      <c r="M636" s="19">
        <v>85.76</v>
      </c>
      <c r="N636" s="68"/>
      <c r="O636" s="68"/>
      <c r="P636" s="68"/>
      <c r="Q636" s="68"/>
      <c r="R636" s="68">
        <v>2647</v>
      </c>
      <c r="S636" s="68"/>
      <c r="T636" s="68">
        <v>2647</v>
      </c>
    </row>
    <row r="637" spans="1:20" s="43" customFormat="1">
      <c r="A637">
        <v>633</v>
      </c>
      <c r="B637" s="93">
        <v>11</v>
      </c>
      <c r="C637" s="19">
        <v>0</v>
      </c>
      <c r="D637" s="19">
        <v>6780</v>
      </c>
      <c r="E637" s="19"/>
      <c r="F637" s="19">
        <v>0</v>
      </c>
      <c r="G637" s="19"/>
      <c r="H637" s="19"/>
      <c r="I637" s="19"/>
      <c r="J637" s="19"/>
      <c r="K637" s="19"/>
      <c r="L637" s="19"/>
      <c r="M637" s="19">
        <v>23</v>
      </c>
      <c r="N637" s="68">
        <v>692</v>
      </c>
      <c r="O637" s="68">
        <v>0</v>
      </c>
      <c r="P637" s="68"/>
      <c r="Q637" s="68">
        <v>0</v>
      </c>
      <c r="R637" s="68">
        <v>692</v>
      </c>
      <c r="S637" s="68">
        <v>0</v>
      </c>
      <c r="T637" s="68">
        <v>692</v>
      </c>
    </row>
    <row r="638" spans="1:20" s="43" customFormat="1" ht="12" customHeight="1">
      <c r="A638">
        <v>634</v>
      </c>
      <c r="B638" s="93">
        <v>11</v>
      </c>
      <c r="C638" s="19"/>
      <c r="D638" s="19">
        <v>6794</v>
      </c>
      <c r="E638" s="19"/>
      <c r="F638" s="19"/>
      <c r="G638" s="19"/>
      <c r="H638" s="19"/>
      <c r="I638" s="19"/>
      <c r="J638" s="19"/>
      <c r="K638" s="19"/>
      <c r="L638" s="19"/>
      <c r="M638" s="19">
        <v>23</v>
      </c>
      <c r="N638" s="68">
        <v>705</v>
      </c>
      <c r="O638" s="68"/>
      <c r="P638" s="68"/>
      <c r="Q638" s="68"/>
      <c r="R638" s="68">
        <v>705</v>
      </c>
      <c r="S638" s="68"/>
      <c r="T638" s="68">
        <v>705</v>
      </c>
    </row>
    <row r="639" spans="1:20" s="43" customFormat="1" ht="12" customHeight="1">
      <c r="A639">
        <v>635</v>
      </c>
      <c r="B639" s="93">
        <v>11</v>
      </c>
      <c r="C639" s="19"/>
      <c r="D639" s="19">
        <v>43450</v>
      </c>
      <c r="E639" s="19"/>
      <c r="F639" s="19"/>
      <c r="G639" s="19"/>
      <c r="H639" s="19"/>
      <c r="I639" s="19"/>
      <c r="J639" s="19"/>
      <c r="K639" s="19"/>
      <c r="L639" s="19"/>
      <c r="M639" s="19">
        <v>148</v>
      </c>
      <c r="N639" s="68">
        <v>2256</v>
      </c>
      <c r="O639" s="68"/>
      <c r="P639" s="68"/>
      <c r="Q639" s="68"/>
      <c r="R639" s="68">
        <v>2256</v>
      </c>
      <c r="S639" s="68"/>
      <c r="T639" s="68">
        <v>2256</v>
      </c>
    </row>
    <row r="640" spans="1:20" s="43" customFormat="1" ht="12" customHeight="1">
      <c r="A640">
        <v>636</v>
      </c>
      <c r="B640" s="93">
        <v>12</v>
      </c>
      <c r="C640" s="19"/>
      <c r="D640" s="19"/>
      <c r="E640" s="19"/>
      <c r="F640" s="19">
        <v>29063</v>
      </c>
      <c r="G640" s="19"/>
      <c r="H640" s="19"/>
      <c r="I640" s="19">
        <v>2298</v>
      </c>
      <c r="J640" s="19"/>
      <c r="K640" s="19"/>
      <c r="L640" s="19"/>
      <c r="M640" s="19">
        <v>29063</v>
      </c>
      <c r="N640" s="68"/>
      <c r="O640" s="68"/>
      <c r="P640" s="68"/>
      <c r="Q640" s="68"/>
      <c r="R640" s="68">
        <v>156176</v>
      </c>
      <c r="S640" s="68">
        <v>5727</v>
      </c>
      <c r="T640" s="68">
        <v>161902</v>
      </c>
    </row>
    <row r="641" spans="1:20" s="43" customFormat="1" ht="12" customHeight="1">
      <c r="A641">
        <v>637</v>
      </c>
      <c r="B641" s="93">
        <v>12</v>
      </c>
      <c r="C641" s="19"/>
      <c r="D641" s="19">
        <v>42915</v>
      </c>
      <c r="E641" s="19"/>
      <c r="F641" s="19">
        <v>1500</v>
      </c>
      <c r="G641" s="19"/>
      <c r="H641" s="19"/>
      <c r="I641" s="19">
        <v>21</v>
      </c>
      <c r="J641" s="19"/>
      <c r="K641" s="19"/>
      <c r="L641" s="19"/>
      <c r="M641" s="19">
        <v>1646</v>
      </c>
      <c r="N641" s="68"/>
      <c r="O641" s="68"/>
      <c r="P641" s="68"/>
      <c r="Q641" s="68"/>
      <c r="R641" s="68">
        <v>16673</v>
      </c>
      <c r="S641" s="68"/>
      <c r="T641" s="68">
        <v>16673</v>
      </c>
    </row>
    <row r="642" spans="1:20" s="43" customFormat="1" ht="12" customHeight="1">
      <c r="A642">
        <v>638</v>
      </c>
      <c r="B642" s="93">
        <v>12</v>
      </c>
      <c r="C642" s="19">
        <v>0</v>
      </c>
      <c r="D642" s="19">
        <v>118038</v>
      </c>
      <c r="E642" s="19"/>
      <c r="F642" s="19"/>
      <c r="G642" s="19"/>
      <c r="H642" s="19"/>
      <c r="I642" s="19"/>
      <c r="J642" s="19"/>
      <c r="K642" s="19"/>
      <c r="L642" s="19"/>
      <c r="M642" s="19">
        <v>403</v>
      </c>
      <c r="N642" s="68"/>
      <c r="O642" s="68"/>
      <c r="P642" s="68"/>
      <c r="Q642" s="68"/>
      <c r="R642" s="68">
        <v>71722</v>
      </c>
      <c r="S642" s="68"/>
      <c r="T642" s="68">
        <v>71722</v>
      </c>
    </row>
    <row r="643" spans="1:20" s="43" customFormat="1" ht="12" customHeight="1">
      <c r="A643">
        <v>639</v>
      </c>
      <c r="B643" s="93">
        <v>12</v>
      </c>
      <c r="C643" s="19"/>
      <c r="D643" s="19"/>
      <c r="E643" s="19"/>
      <c r="F643" s="19"/>
      <c r="G643" s="19"/>
      <c r="H643" s="19"/>
      <c r="I643" s="19"/>
      <c r="J643" s="19"/>
      <c r="K643" s="19"/>
      <c r="L643" s="19"/>
      <c r="M643" s="19"/>
      <c r="N643" s="68"/>
      <c r="O643" s="68"/>
      <c r="P643" s="68"/>
      <c r="Q643" s="68"/>
      <c r="R643" s="68"/>
      <c r="S643" s="68"/>
      <c r="T643" s="68"/>
    </row>
    <row r="644" spans="1:20" s="43" customFormat="1" ht="12" customHeight="1">
      <c r="A644">
        <v>640</v>
      </c>
      <c r="B644" s="93">
        <v>12</v>
      </c>
      <c r="C644" s="19"/>
      <c r="D644" s="19"/>
      <c r="E644" s="19"/>
      <c r="F644" s="19"/>
      <c r="G644" s="19"/>
      <c r="H644" s="19"/>
      <c r="I644" s="19"/>
      <c r="J644" s="19"/>
      <c r="K644" s="19"/>
      <c r="L644" s="19"/>
      <c r="M644" s="19"/>
      <c r="N644" s="68"/>
      <c r="O644" s="68"/>
      <c r="P644" s="68"/>
      <c r="Q644" s="68"/>
      <c r="R644" s="68">
        <v>221353</v>
      </c>
      <c r="S644" s="68"/>
      <c r="T644" s="68">
        <v>221353</v>
      </c>
    </row>
    <row r="645" spans="1:20" s="43" customFormat="1" ht="12" customHeight="1">
      <c r="A645">
        <v>641</v>
      </c>
      <c r="B645" s="93">
        <v>12</v>
      </c>
      <c r="C645" s="19">
        <v>379</v>
      </c>
      <c r="D645" s="19">
        <v>276816</v>
      </c>
      <c r="E645" s="19"/>
      <c r="F645" s="19"/>
      <c r="G645" s="19"/>
      <c r="H645" s="19"/>
      <c r="I645" s="19"/>
      <c r="J645" s="19"/>
      <c r="K645" s="19"/>
      <c r="L645" s="19"/>
      <c r="M645" s="19">
        <v>944.77300799999989</v>
      </c>
      <c r="N645" s="68"/>
      <c r="O645" s="68"/>
      <c r="P645" s="68"/>
      <c r="Q645" s="68"/>
      <c r="R645" s="68">
        <v>22762</v>
      </c>
      <c r="S645" s="68"/>
      <c r="T645" s="68">
        <v>22762</v>
      </c>
    </row>
    <row r="646" spans="1:20" s="43" customFormat="1" ht="12" customHeight="1">
      <c r="A646">
        <v>642</v>
      </c>
      <c r="B646" s="93">
        <v>12</v>
      </c>
      <c r="C646" s="19"/>
      <c r="D646" s="19"/>
      <c r="E646" s="19"/>
      <c r="F646" s="19">
        <v>7284</v>
      </c>
      <c r="G646" s="19"/>
      <c r="H646" s="19"/>
      <c r="I646" s="19"/>
      <c r="J646" s="19"/>
      <c r="K646" s="19"/>
      <c r="L646" s="19"/>
      <c r="M646" s="19">
        <v>7284</v>
      </c>
      <c r="N646" s="68"/>
      <c r="O646" s="68"/>
      <c r="P646" s="68"/>
      <c r="Q646" s="68"/>
      <c r="R646" s="68">
        <v>38534</v>
      </c>
      <c r="S646" s="68"/>
      <c r="T646" s="68">
        <v>38534</v>
      </c>
    </row>
    <row r="647" spans="1:20" s="43" customFormat="1" ht="15" customHeight="1">
      <c r="A647">
        <v>643</v>
      </c>
      <c r="B647" s="93">
        <v>12</v>
      </c>
      <c r="C647" s="19"/>
      <c r="D647" s="19">
        <v>-103548</v>
      </c>
      <c r="E647" s="19"/>
      <c r="F647" s="19"/>
      <c r="G647" s="19"/>
      <c r="H647" s="19"/>
      <c r="I647" s="19"/>
      <c r="J647" s="19"/>
      <c r="K647" s="19"/>
      <c r="L647" s="19"/>
      <c r="M647" s="19">
        <v>-353</v>
      </c>
      <c r="N647" s="68"/>
      <c r="O647" s="68"/>
      <c r="P647" s="68"/>
      <c r="Q647" s="68"/>
      <c r="R647" s="68">
        <v>340075</v>
      </c>
      <c r="S647" s="68">
        <v>-10640</v>
      </c>
      <c r="T647" s="68">
        <v>329435</v>
      </c>
    </row>
    <row r="648" spans="1:20" s="43" customFormat="1" ht="15" customHeight="1">
      <c r="A648">
        <v>644</v>
      </c>
      <c r="B648" s="93">
        <v>12</v>
      </c>
      <c r="C648" s="19"/>
      <c r="D648" s="19"/>
      <c r="E648" s="19"/>
      <c r="F648" s="19"/>
      <c r="G648" s="19"/>
      <c r="H648" s="19"/>
      <c r="I648" s="19"/>
      <c r="J648" s="19"/>
      <c r="K648" s="19"/>
      <c r="L648" s="19"/>
      <c r="M648" s="19"/>
      <c r="N648" s="68"/>
      <c r="O648" s="68"/>
      <c r="P648" s="68"/>
      <c r="Q648" s="68"/>
      <c r="R648" s="68">
        <v>14167</v>
      </c>
      <c r="S648" s="68"/>
      <c r="T648" s="68">
        <v>14167</v>
      </c>
    </row>
    <row r="649" spans="1:20" s="43" customFormat="1" ht="15" customHeight="1">
      <c r="A649">
        <v>645</v>
      </c>
      <c r="B649" s="93">
        <v>12</v>
      </c>
      <c r="C649" s="19">
        <v>277</v>
      </c>
      <c r="D649" s="19">
        <v>2063913</v>
      </c>
      <c r="E649" s="19"/>
      <c r="F649" s="19"/>
      <c r="G649" s="19"/>
      <c r="H649" s="19"/>
      <c r="I649" s="19"/>
      <c r="J649" s="19"/>
      <c r="K649" s="19"/>
      <c r="L649" s="19"/>
      <c r="M649" s="19">
        <v>7044</v>
      </c>
      <c r="N649" s="68">
        <v>50479</v>
      </c>
      <c r="O649" s="68"/>
      <c r="P649" s="68"/>
      <c r="Q649" s="68">
        <v>48975</v>
      </c>
      <c r="R649" s="68">
        <v>50479</v>
      </c>
      <c r="S649" s="68"/>
      <c r="T649" s="68">
        <v>99454</v>
      </c>
    </row>
    <row r="650" spans="1:20" s="43" customFormat="1" ht="12" customHeight="1">
      <c r="A650">
        <v>646</v>
      </c>
      <c r="B650" s="93">
        <v>12</v>
      </c>
      <c r="C650" s="19"/>
      <c r="D650" s="19"/>
      <c r="E650" s="19"/>
      <c r="F650" s="19"/>
      <c r="G650" s="19"/>
      <c r="H650" s="19"/>
      <c r="I650" s="19"/>
      <c r="J650" s="19"/>
      <c r="K650" s="19"/>
      <c r="L650" s="19"/>
      <c r="M650" s="19"/>
      <c r="N650" s="68"/>
      <c r="O650" s="68"/>
      <c r="P650" s="68"/>
      <c r="Q650" s="68"/>
      <c r="R650" s="68"/>
      <c r="S650" s="68"/>
      <c r="T650" s="68"/>
    </row>
    <row r="651" spans="1:20" s="43" customFormat="1" ht="12" customHeight="1">
      <c r="A651">
        <v>647</v>
      </c>
      <c r="B651" s="93">
        <v>12</v>
      </c>
      <c r="C651" s="19">
        <v>111</v>
      </c>
      <c r="D651" s="19">
        <v>40324</v>
      </c>
      <c r="E651" s="19"/>
      <c r="F651" s="19"/>
      <c r="G651" s="19"/>
      <c r="H651" s="19"/>
      <c r="I651" s="19"/>
      <c r="J651" s="19"/>
      <c r="K651" s="19"/>
      <c r="L651" s="19"/>
      <c r="M651" s="19">
        <v>138</v>
      </c>
      <c r="N651" s="68"/>
      <c r="O651" s="68"/>
      <c r="P651" s="68"/>
      <c r="Q651" s="68"/>
      <c r="R651" s="68">
        <v>4546</v>
      </c>
      <c r="S651" s="68"/>
      <c r="T651" s="68">
        <v>4546</v>
      </c>
    </row>
    <row r="652" spans="1:20" s="43" customFormat="1" ht="12" customHeight="1">
      <c r="A652">
        <v>648</v>
      </c>
      <c r="B652" s="93">
        <v>13</v>
      </c>
      <c r="C652" s="19"/>
      <c r="D652" s="19"/>
      <c r="E652" s="19"/>
      <c r="F652" s="19">
        <v>661</v>
      </c>
      <c r="G652" s="19"/>
      <c r="H652" s="19"/>
      <c r="I652" s="19">
        <v>3105.2840000000001</v>
      </c>
      <c r="J652" s="19"/>
      <c r="K652" s="19"/>
      <c r="L652" s="19"/>
      <c r="M652" s="19">
        <v>661</v>
      </c>
      <c r="N652" s="68"/>
      <c r="O652" s="68"/>
      <c r="P652" s="68">
        <v>18639</v>
      </c>
      <c r="Q652" s="68"/>
      <c r="R652" s="68"/>
      <c r="S652" s="68"/>
      <c r="T652" s="68">
        <v>18639</v>
      </c>
    </row>
    <row r="653" spans="1:20" s="43" customFormat="1" ht="12" customHeight="1">
      <c r="A653">
        <v>649</v>
      </c>
      <c r="B653" s="93">
        <v>13</v>
      </c>
      <c r="C653" s="19"/>
      <c r="D653" s="19">
        <v>702</v>
      </c>
      <c r="E653" s="19"/>
      <c r="F653" s="19"/>
      <c r="G653" s="19"/>
      <c r="H653" s="19"/>
      <c r="I653" s="19">
        <v>473.875</v>
      </c>
      <c r="J653" s="19"/>
      <c r="K653" s="19"/>
      <c r="L653" s="19"/>
      <c r="M653" s="19">
        <v>2</v>
      </c>
      <c r="N653" s="68"/>
      <c r="O653" s="68"/>
      <c r="P653" s="68"/>
      <c r="Q653" s="68"/>
      <c r="R653" s="68">
        <v>4901</v>
      </c>
      <c r="S653" s="68"/>
      <c r="T653" s="68">
        <v>4901</v>
      </c>
    </row>
    <row r="654" spans="1:20" s="43" customFormat="1" ht="12" customHeight="1">
      <c r="A654">
        <v>650</v>
      </c>
      <c r="B654" s="93">
        <v>13</v>
      </c>
      <c r="C654" s="19"/>
      <c r="D654" s="19"/>
      <c r="E654" s="19"/>
      <c r="F654" s="19"/>
      <c r="G654" s="19"/>
      <c r="H654" s="19"/>
      <c r="I654" s="19">
        <v>74254</v>
      </c>
      <c r="J654" s="19"/>
      <c r="K654" s="19"/>
      <c r="L654" s="19"/>
      <c r="M654" s="19">
        <v>0</v>
      </c>
      <c r="N654" s="68"/>
      <c r="O654" s="68"/>
      <c r="P654" s="68"/>
      <c r="Q654" s="68"/>
      <c r="R654" s="68">
        <v>204197</v>
      </c>
      <c r="S654" s="68">
        <v>97909</v>
      </c>
      <c r="T654" s="68">
        <v>302106</v>
      </c>
    </row>
    <row r="655" spans="1:20" s="43" customFormat="1" ht="15" customHeight="1">
      <c r="A655">
        <v>651</v>
      </c>
      <c r="B655" s="93">
        <v>13</v>
      </c>
      <c r="C655" s="19">
        <v>0</v>
      </c>
      <c r="D655" s="19">
        <v>0</v>
      </c>
      <c r="E655" s="19"/>
      <c r="F655" s="19">
        <v>11008</v>
      </c>
      <c r="G655" s="19"/>
      <c r="H655" s="19"/>
      <c r="I655" s="19">
        <v>74242.062999999995</v>
      </c>
      <c r="J655" s="19"/>
      <c r="K655" s="19"/>
      <c r="L655" s="19"/>
      <c r="M655" s="19">
        <v>11008</v>
      </c>
      <c r="N655" s="68"/>
      <c r="O655" s="68"/>
      <c r="P655" s="68"/>
      <c r="Q655" s="68"/>
      <c r="R655" s="68">
        <v>206805</v>
      </c>
      <c r="S655" s="68"/>
      <c r="T655" s="68">
        <v>582075</v>
      </c>
    </row>
    <row r="656" spans="1:20" s="43" customFormat="1" ht="12" customHeight="1">
      <c r="A656">
        <v>652</v>
      </c>
      <c r="B656" s="93">
        <v>13</v>
      </c>
      <c r="C656" s="19"/>
      <c r="D656" s="19">
        <v>-63321</v>
      </c>
      <c r="E656" s="19"/>
      <c r="F656" s="19"/>
      <c r="G656" s="19"/>
      <c r="H656" s="19"/>
      <c r="I656" s="19">
        <v>43163</v>
      </c>
      <c r="J656" s="19"/>
      <c r="K656" s="19"/>
      <c r="L656" s="19"/>
      <c r="M656" s="19">
        <v>-216</v>
      </c>
      <c r="N656" s="68">
        <v>-6575</v>
      </c>
      <c r="O656" s="68"/>
      <c r="P656" s="68">
        <v>262648</v>
      </c>
      <c r="Q656" s="68"/>
      <c r="R656" s="68">
        <v>256073</v>
      </c>
      <c r="S656" s="68"/>
      <c r="T656" s="68">
        <v>256073</v>
      </c>
    </row>
    <row r="657" spans="1:20" s="43" customFormat="1" ht="15" customHeight="1">
      <c r="A657">
        <v>653</v>
      </c>
      <c r="B657" s="93">
        <v>13</v>
      </c>
      <c r="C657" s="19"/>
      <c r="D657" s="19">
        <v>-63321</v>
      </c>
      <c r="E657" s="19"/>
      <c r="F657" s="19"/>
      <c r="G657" s="19"/>
      <c r="H657" s="19"/>
      <c r="I657" s="19">
        <v>43163</v>
      </c>
      <c r="J657" s="19"/>
      <c r="K657" s="19"/>
      <c r="L657" s="19"/>
      <c r="M657" s="19">
        <v>-216</v>
      </c>
      <c r="N657" s="68">
        <v>-6575</v>
      </c>
      <c r="O657" s="68"/>
      <c r="P657" s="68"/>
      <c r="Q657" s="68">
        <v>262648</v>
      </c>
      <c r="R657" s="68">
        <v>256073</v>
      </c>
      <c r="S657" s="68"/>
      <c r="T657" s="68">
        <v>256073</v>
      </c>
    </row>
    <row r="658" spans="1:20" s="43" customFormat="1" ht="12" customHeight="1">
      <c r="A658">
        <v>654</v>
      </c>
      <c r="B658" s="93">
        <v>13</v>
      </c>
      <c r="C658" s="19"/>
      <c r="D658" s="19">
        <v>17470</v>
      </c>
      <c r="E658" s="19">
        <v>2752</v>
      </c>
      <c r="F658" s="19"/>
      <c r="G658" s="19"/>
      <c r="H658" s="19">
        <v>10749</v>
      </c>
      <c r="I658" s="19">
        <v>41399</v>
      </c>
      <c r="J658" s="19"/>
      <c r="K658" s="19"/>
      <c r="L658" s="19"/>
      <c r="M658" s="19">
        <v>13561</v>
      </c>
      <c r="N658" s="68">
        <v>2792</v>
      </c>
      <c r="O658" s="68"/>
      <c r="P658" s="68">
        <v>64036</v>
      </c>
      <c r="Q658" s="68"/>
      <c r="R658" s="68">
        <v>325337</v>
      </c>
      <c r="S658" s="68"/>
      <c r="T658" s="68">
        <v>325337</v>
      </c>
    </row>
    <row r="659" spans="1:20" s="43" customFormat="1" ht="12" customHeight="1">
      <c r="A659">
        <v>655</v>
      </c>
      <c r="B659" s="93">
        <v>13</v>
      </c>
      <c r="C659" s="19"/>
      <c r="D659" s="19">
        <v>882243</v>
      </c>
      <c r="E659" s="19"/>
      <c r="F659" s="19">
        <v>2623</v>
      </c>
      <c r="G659" s="19"/>
      <c r="H659" s="19">
        <v>1879</v>
      </c>
      <c r="I659" s="19">
        <v>29629</v>
      </c>
      <c r="J659" s="19"/>
      <c r="K659" s="19"/>
      <c r="L659" s="19"/>
      <c r="M659" s="19">
        <v>7513</v>
      </c>
      <c r="N659" s="68">
        <v>52897</v>
      </c>
      <c r="O659" s="68">
        <v>19653</v>
      </c>
      <c r="P659" s="68">
        <v>69610</v>
      </c>
      <c r="Q659" s="68"/>
      <c r="R659" s="68">
        <v>147735</v>
      </c>
      <c r="S659" s="68"/>
      <c r="T659" s="68">
        <v>147735</v>
      </c>
    </row>
    <row r="660" spans="1:20" s="43" customFormat="1" ht="15" customHeight="1">
      <c r="A660">
        <v>656</v>
      </c>
      <c r="B660" s="93">
        <v>13</v>
      </c>
      <c r="C660" s="19"/>
      <c r="D660" s="19"/>
      <c r="E660" s="19"/>
      <c r="F660" s="19"/>
      <c r="G660" s="19"/>
      <c r="H660" s="19"/>
      <c r="I660" s="19">
        <v>28980</v>
      </c>
      <c r="J660" s="19"/>
      <c r="K660" s="19"/>
      <c r="L660" s="19"/>
      <c r="M660" s="19"/>
      <c r="N660" s="68"/>
      <c r="O660" s="68"/>
      <c r="P660" s="68"/>
      <c r="Q660" s="68"/>
      <c r="R660" s="68">
        <v>76554</v>
      </c>
      <c r="S660" s="68"/>
      <c r="T660" s="68">
        <v>76554</v>
      </c>
    </row>
    <row r="661" spans="1:20" s="43" customFormat="1" ht="12" customHeight="1">
      <c r="A661">
        <v>657</v>
      </c>
      <c r="B661" s="93">
        <v>13</v>
      </c>
      <c r="C661" s="19"/>
      <c r="D661" s="19">
        <v>191958</v>
      </c>
      <c r="E661" s="19"/>
      <c r="F661" s="19">
        <v>1868</v>
      </c>
      <c r="G661" s="19"/>
      <c r="H661" s="19"/>
      <c r="I661" s="19">
        <v>27120</v>
      </c>
      <c r="J661" s="19"/>
      <c r="K661" s="19"/>
      <c r="L661" s="19"/>
      <c r="M661" s="19">
        <v>2523</v>
      </c>
      <c r="N661" s="68"/>
      <c r="O661" s="68"/>
      <c r="P661" s="68"/>
      <c r="Q661" s="68"/>
      <c r="R661" s="68">
        <v>267400</v>
      </c>
      <c r="S661" s="68">
        <v>3762</v>
      </c>
      <c r="T661" s="68">
        <v>271162</v>
      </c>
    </row>
    <row r="662" spans="1:20" s="43" customFormat="1" ht="15" customHeight="1">
      <c r="A662">
        <v>658</v>
      </c>
      <c r="B662" s="93">
        <v>13</v>
      </c>
      <c r="C662" s="19"/>
      <c r="D662" s="19"/>
      <c r="E662" s="19"/>
      <c r="F662" s="19">
        <v>4802.2</v>
      </c>
      <c r="G662" s="19"/>
      <c r="H662" s="19"/>
      <c r="I662" s="19">
        <v>23835</v>
      </c>
      <c r="J662" s="19"/>
      <c r="K662" s="19"/>
      <c r="L662" s="19"/>
      <c r="M662" s="19">
        <v>4802</v>
      </c>
      <c r="N662" s="68"/>
      <c r="O662" s="68"/>
      <c r="P662" s="68"/>
      <c r="Q662" s="68"/>
      <c r="R662" s="68">
        <v>37623</v>
      </c>
      <c r="S662" s="68">
        <v>204736</v>
      </c>
      <c r="T662" s="68">
        <v>242359</v>
      </c>
    </row>
    <row r="663" spans="1:20" s="43" customFormat="1" ht="15" customHeight="1">
      <c r="A663">
        <v>659</v>
      </c>
      <c r="B663" s="93">
        <v>13</v>
      </c>
      <c r="C663" s="19"/>
      <c r="D663" s="19">
        <v>0</v>
      </c>
      <c r="E663" s="19"/>
      <c r="F663" s="19">
        <v>6017</v>
      </c>
      <c r="G663" s="19"/>
      <c r="H663" s="19"/>
      <c r="I663" s="19">
        <v>22471</v>
      </c>
      <c r="J663" s="19"/>
      <c r="K663" s="19"/>
      <c r="L663" s="19">
        <v>22471</v>
      </c>
      <c r="M663" s="19">
        <v>6017</v>
      </c>
      <c r="N663" s="68"/>
      <c r="O663" s="68"/>
      <c r="P663" s="68"/>
      <c r="Q663" s="68"/>
      <c r="R663" s="68">
        <v>270717</v>
      </c>
      <c r="S663" s="68"/>
      <c r="T663" s="68">
        <v>270717</v>
      </c>
    </row>
    <row r="664" spans="1:20" s="43" customFormat="1" ht="15" customHeight="1">
      <c r="A664">
        <v>660</v>
      </c>
      <c r="B664" s="93">
        <v>13</v>
      </c>
      <c r="C664" s="19">
        <v>0</v>
      </c>
      <c r="D664" s="19">
        <v>-12839</v>
      </c>
      <c r="E664" s="19"/>
      <c r="F664" s="19">
        <v>1084</v>
      </c>
      <c r="G664" s="19"/>
      <c r="H664" s="19"/>
      <c r="I664" s="19">
        <v>19777</v>
      </c>
      <c r="J664" s="19"/>
      <c r="K664" s="19"/>
      <c r="L664" s="19"/>
      <c r="M664" s="19">
        <v>1040</v>
      </c>
      <c r="N664" s="68"/>
      <c r="O664" s="68"/>
      <c r="P664" s="68"/>
      <c r="Q664" s="68"/>
      <c r="R664" s="68">
        <v>124038</v>
      </c>
      <c r="S664" s="68">
        <v>1178</v>
      </c>
      <c r="T664" s="68">
        <v>125216</v>
      </c>
    </row>
    <row r="665" spans="1:20" s="43" customFormat="1" ht="15" customHeight="1">
      <c r="A665">
        <v>661</v>
      </c>
      <c r="B665" s="93">
        <v>13</v>
      </c>
      <c r="C665" s="19"/>
      <c r="D665" s="19">
        <v>741908</v>
      </c>
      <c r="E665" s="19"/>
      <c r="F665" s="19">
        <v>2532</v>
      </c>
      <c r="G665" s="19"/>
      <c r="H665" s="19"/>
      <c r="I665" s="19">
        <v>19030</v>
      </c>
      <c r="J665" s="19"/>
      <c r="K665" s="19"/>
      <c r="L665" s="19">
        <v>19030</v>
      </c>
      <c r="M665" s="19">
        <v>5065</v>
      </c>
      <c r="N665" s="68"/>
      <c r="O665" s="68"/>
      <c r="P665" s="68"/>
      <c r="Q665" s="68"/>
      <c r="R665" s="68">
        <v>108489</v>
      </c>
      <c r="S665" s="68">
        <v>5298</v>
      </c>
      <c r="T665" s="68">
        <v>113787</v>
      </c>
    </row>
    <row r="666" spans="1:20" s="43" customFormat="1" ht="15" customHeight="1">
      <c r="A666">
        <v>662</v>
      </c>
      <c r="B666" s="93">
        <v>13</v>
      </c>
      <c r="C666" s="19"/>
      <c r="D666" s="19">
        <v>46384</v>
      </c>
      <c r="E666" s="19"/>
      <c r="F666" s="19">
        <v>4573.1000000000004</v>
      </c>
      <c r="G666" s="19"/>
      <c r="H666" s="19"/>
      <c r="I666" s="19">
        <v>18123</v>
      </c>
      <c r="J666" s="19"/>
      <c r="K666" s="19"/>
      <c r="L666" s="19"/>
      <c r="M666" s="19">
        <v>4731</v>
      </c>
      <c r="N666" s="68"/>
      <c r="O666" s="68"/>
      <c r="P666" s="68"/>
      <c r="Q666" s="68"/>
      <c r="R666" s="68">
        <v>47963</v>
      </c>
      <c r="S666" s="68">
        <v>177970</v>
      </c>
      <c r="T666" s="68">
        <v>225933</v>
      </c>
    </row>
    <row r="667" spans="1:20" s="43" customFormat="1" ht="15" customHeight="1">
      <c r="A667">
        <v>663</v>
      </c>
      <c r="B667" s="93">
        <v>13</v>
      </c>
      <c r="C667" s="19"/>
      <c r="D667" s="19">
        <v>25087</v>
      </c>
      <c r="E667" s="19"/>
      <c r="F667" s="19">
        <v>250.5</v>
      </c>
      <c r="G667" s="19"/>
      <c r="H667" s="19"/>
      <c r="I667" s="19">
        <v>17743</v>
      </c>
      <c r="J667" s="19"/>
      <c r="K667" s="19"/>
      <c r="L667" s="19"/>
      <c r="M667" s="19">
        <v>336</v>
      </c>
      <c r="N667" s="68"/>
      <c r="O667" s="68"/>
      <c r="P667" s="68"/>
      <c r="Q667" s="68"/>
      <c r="R667" s="68">
        <v>1452</v>
      </c>
      <c r="S667" s="68">
        <v>54280</v>
      </c>
      <c r="T667" s="68">
        <v>55732</v>
      </c>
    </row>
    <row r="668" spans="1:20" s="43" customFormat="1" ht="15" customHeight="1">
      <c r="A668">
        <v>664</v>
      </c>
      <c r="B668" s="93">
        <v>13</v>
      </c>
      <c r="C668" s="19"/>
      <c r="D668" s="19">
        <v>4208</v>
      </c>
      <c r="E668" s="19"/>
      <c r="F668" s="19">
        <v>2790</v>
      </c>
      <c r="G668" s="19"/>
      <c r="H668" s="19"/>
      <c r="I668" s="19">
        <v>17446</v>
      </c>
      <c r="J668" s="19"/>
      <c r="K668" s="19"/>
      <c r="L668" s="19"/>
      <c r="M668" s="19">
        <v>2804</v>
      </c>
      <c r="N668" s="68"/>
      <c r="O668" s="68"/>
      <c r="P668" s="68"/>
      <c r="Q668" s="68"/>
      <c r="R668" s="68">
        <v>103466</v>
      </c>
      <c r="S668" s="68"/>
      <c r="T668" s="68">
        <v>103466</v>
      </c>
    </row>
    <row r="669" spans="1:20" s="43" customFormat="1" ht="15" customHeight="1">
      <c r="A669">
        <v>665</v>
      </c>
      <c r="B669" s="93">
        <v>13</v>
      </c>
      <c r="C669" s="19"/>
      <c r="D669" s="19">
        <v>98270</v>
      </c>
      <c r="E669" s="19"/>
      <c r="F669" s="19">
        <v>623.4</v>
      </c>
      <c r="G669" s="19"/>
      <c r="H669" s="19"/>
      <c r="I669" s="19">
        <v>16594</v>
      </c>
      <c r="J669" s="19"/>
      <c r="K669" s="19"/>
      <c r="L669" s="19"/>
      <c r="M669" s="19">
        <v>959</v>
      </c>
      <c r="N669" s="68"/>
      <c r="O669" s="68"/>
      <c r="P669" s="68"/>
      <c r="Q669" s="68"/>
      <c r="R669" s="68">
        <v>93835</v>
      </c>
      <c r="S669" s="68"/>
      <c r="T669" s="68">
        <v>93835</v>
      </c>
    </row>
    <row r="670" spans="1:20" s="43" customFormat="1" ht="12" customHeight="1">
      <c r="A670">
        <v>666</v>
      </c>
      <c r="B670" s="93">
        <v>13</v>
      </c>
      <c r="C670" s="19"/>
      <c r="D670" s="19"/>
      <c r="E670" s="19"/>
      <c r="F670" s="19">
        <v>5419</v>
      </c>
      <c r="G670" s="19"/>
      <c r="H670" s="19"/>
      <c r="I670" s="19">
        <v>14773</v>
      </c>
      <c r="J670" s="19"/>
      <c r="K670" s="19"/>
      <c r="L670" s="19"/>
      <c r="M670" s="19">
        <v>5419</v>
      </c>
      <c r="N670" s="68"/>
      <c r="O670" s="68"/>
      <c r="P670" s="68"/>
      <c r="Q670" s="68"/>
      <c r="R670" s="68">
        <v>247851</v>
      </c>
      <c r="S670" s="68"/>
      <c r="T670" s="68">
        <v>247851</v>
      </c>
    </row>
    <row r="671" spans="1:20" s="43" customFormat="1" ht="12" customHeight="1">
      <c r="A671">
        <v>667</v>
      </c>
      <c r="B671" s="93">
        <v>13</v>
      </c>
      <c r="C671" s="19"/>
      <c r="D671" s="19"/>
      <c r="E671" s="19"/>
      <c r="F671" s="19">
        <v>5419</v>
      </c>
      <c r="G671" s="19"/>
      <c r="H671" s="19"/>
      <c r="I671" s="19">
        <v>14773</v>
      </c>
      <c r="J671" s="19"/>
      <c r="K671" s="19"/>
      <c r="L671" s="19"/>
      <c r="M671" s="19">
        <v>5419</v>
      </c>
      <c r="N671" s="68"/>
      <c r="O671" s="68"/>
      <c r="P671" s="68"/>
      <c r="Q671" s="68"/>
      <c r="R671" s="68">
        <v>247851</v>
      </c>
      <c r="S671" s="68"/>
      <c r="T671" s="68">
        <v>247851</v>
      </c>
    </row>
    <row r="672" spans="1:20" s="43" customFormat="1" ht="15" customHeight="1">
      <c r="A672">
        <v>668</v>
      </c>
      <c r="B672" s="93">
        <v>13</v>
      </c>
      <c r="C672" s="19"/>
      <c r="D672" s="19">
        <v>88472</v>
      </c>
      <c r="E672" s="19"/>
      <c r="F672" s="19">
        <v>0</v>
      </c>
      <c r="G672" s="19"/>
      <c r="H672" s="19"/>
      <c r="I672" s="19">
        <v>13690.023999999999</v>
      </c>
      <c r="J672" s="19"/>
      <c r="K672" s="19"/>
      <c r="L672" s="19"/>
      <c r="M672" s="19">
        <v>302</v>
      </c>
      <c r="N672" s="68"/>
      <c r="O672" s="68"/>
      <c r="P672" s="68"/>
      <c r="Q672" s="68"/>
      <c r="R672" s="68">
        <v>38437</v>
      </c>
      <c r="S672" s="68">
        <v>2127</v>
      </c>
      <c r="T672" s="68">
        <v>40564</v>
      </c>
    </row>
    <row r="673" spans="1:20" s="43" customFormat="1" ht="15" customHeight="1">
      <c r="A673">
        <v>669</v>
      </c>
      <c r="B673" s="69">
        <v>13</v>
      </c>
      <c r="C673" s="19"/>
      <c r="D673" s="19">
        <v>29875</v>
      </c>
      <c r="E673" s="19">
        <v>524</v>
      </c>
      <c r="F673" s="19"/>
      <c r="G673" s="19"/>
      <c r="H673" s="19"/>
      <c r="I673" s="19">
        <v>12881</v>
      </c>
      <c r="J673" s="19"/>
      <c r="K673" s="19"/>
      <c r="L673" s="19"/>
      <c r="M673" s="19">
        <v>626</v>
      </c>
      <c r="N673" s="68"/>
      <c r="O673" s="68"/>
      <c r="P673" s="68"/>
      <c r="Q673" s="68"/>
      <c r="R673" s="68">
        <v>75573</v>
      </c>
      <c r="S673" s="68">
        <v>9379</v>
      </c>
      <c r="T673" s="68">
        <v>84952</v>
      </c>
    </row>
    <row r="674" spans="1:20" s="43" customFormat="1" ht="15" customHeight="1">
      <c r="A674">
        <v>670</v>
      </c>
      <c r="B674" s="69">
        <v>13</v>
      </c>
      <c r="C674" s="19">
        <v>0</v>
      </c>
      <c r="D674" s="19">
        <v>0</v>
      </c>
      <c r="E674" s="19"/>
      <c r="F674" s="19">
        <v>957</v>
      </c>
      <c r="G674" s="19"/>
      <c r="H674" s="19"/>
      <c r="I674" s="19">
        <v>12282</v>
      </c>
      <c r="J674" s="19"/>
      <c r="K674" s="19"/>
      <c r="L674" s="19"/>
      <c r="M674" s="19">
        <v>957</v>
      </c>
      <c r="N674" s="68"/>
      <c r="O674" s="68"/>
      <c r="P674" s="68"/>
      <c r="Q674" s="68"/>
      <c r="R674" s="68">
        <v>56925</v>
      </c>
      <c r="S674" s="68"/>
      <c r="T674" s="68">
        <v>56925</v>
      </c>
    </row>
    <row r="675" spans="1:20" s="43" customFormat="1" ht="12" customHeight="1">
      <c r="A675">
        <v>671</v>
      </c>
      <c r="B675" s="93">
        <v>13</v>
      </c>
      <c r="C675" s="19"/>
      <c r="D675" s="19">
        <v>3944</v>
      </c>
      <c r="E675" s="19">
        <v>291</v>
      </c>
      <c r="F675" s="19"/>
      <c r="G675" s="19"/>
      <c r="H675" s="19"/>
      <c r="I675" s="19">
        <v>12083</v>
      </c>
      <c r="J675" s="19"/>
      <c r="K675" s="19"/>
      <c r="L675" s="19"/>
      <c r="M675" s="19">
        <v>304.46087199999999</v>
      </c>
      <c r="N675" s="68"/>
      <c r="O675" s="68"/>
      <c r="P675" s="68">
        <v>26617</v>
      </c>
      <c r="Q675" s="68"/>
      <c r="R675" s="68">
        <v>2126</v>
      </c>
      <c r="S675" s="68">
        <v>685</v>
      </c>
      <c r="T675" s="68">
        <v>29428</v>
      </c>
    </row>
    <row r="676" spans="1:20" s="43" customFormat="1" ht="12" customHeight="1">
      <c r="A676">
        <v>672</v>
      </c>
      <c r="B676" s="93">
        <v>13</v>
      </c>
      <c r="C676" s="19"/>
      <c r="D676" s="19"/>
      <c r="E676" s="19"/>
      <c r="F676" s="19">
        <v>260352</v>
      </c>
      <c r="G676" s="19"/>
      <c r="H676" s="19"/>
      <c r="I676" s="19">
        <v>11148</v>
      </c>
      <c r="J676" s="19"/>
      <c r="K676" s="19"/>
      <c r="L676" s="19"/>
      <c r="M676" s="19">
        <v>260352</v>
      </c>
      <c r="N676" s="68"/>
      <c r="O676" s="68"/>
      <c r="P676" s="68"/>
      <c r="Q676" s="68"/>
      <c r="R676" s="68">
        <v>58022</v>
      </c>
      <c r="S676" s="68"/>
      <c r="T676" s="68">
        <v>58022</v>
      </c>
    </row>
    <row r="677" spans="1:20" s="43" customFormat="1" ht="12" customHeight="1">
      <c r="A677">
        <v>673</v>
      </c>
      <c r="B677" s="93">
        <v>13</v>
      </c>
      <c r="C677" s="19"/>
      <c r="D677" s="19"/>
      <c r="E677" s="19">
        <v>1814</v>
      </c>
      <c r="F677" s="19"/>
      <c r="G677" s="19"/>
      <c r="H677" s="19"/>
      <c r="I677" s="19">
        <v>8478</v>
      </c>
      <c r="J677" s="19"/>
      <c r="K677" s="19"/>
      <c r="L677" s="19"/>
      <c r="M677" s="19">
        <v>1814</v>
      </c>
      <c r="N677" s="68"/>
      <c r="O677" s="68">
        <v>3705</v>
      </c>
      <c r="P677" s="68">
        <v>69787</v>
      </c>
      <c r="Q677" s="68"/>
      <c r="R677" s="68">
        <v>73492</v>
      </c>
      <c r="S677" s="68"/>
      <c r="T677" s="68">
        <v>73492</v>
      </c>
    </row>
    <row r="678" spans="1:20" s="43" customFormat="1" ht="15" customHeight="1">
      <c r="A678">
        <v>674</v>
      </c>
      <c r="B678" s="93">
        <v>13</v>
      </c>
      <c r="C678" s="19"/>
      <c r="D678" s="19">
        <v>9441</v>
      </c>
      <c r="E678" s="19"/>
      <c r="F678" s="19"/>
      <c r="G678" s="19"/>
      <c r="H678" s="19"/>
      <c r="I678" s="19">
        <v>7087</v>
      </c>
      <c r="J678" s="19"/>
      <c r="K678" s="19"/>
      <c r="L678" s="19"/>
      <c r="M678" s="19">
        <v>32</v>
      </c>
      <c r="N678" s="68"/>
      <c r="O678" s="68"/>
      <c r="P678" s="68"/>
      <c r="Q678" s="68"/>
      <c r="R678" s="68">
        <v>175</v>
      </c>
      <c r="S678" s="68">
        <v>21682</v>
      </c>
      <c r="T678" s="68">
        <v>21857</v>
      </c>
    </row>
    <row r="679" spans="1:20" s="43" customFormat="1" ht="15" customHeight="1">
      <c r="A679">
        <v>675</v>
      </c>
      <c r="B679" s="93">
        <v>13</v>
      </c>
      <c r="C679" s="19"/>
      <c r="D679" s="19"/>
      <c r="E679" s="19"/>
      <c r="F679" s="19"/>
      <c r="G679" s="19"/>
      <c r="H679" s="19"/>
      <c r="I679" s="19">
        <v>6992</v>
      </c>
      <c r="J679" s="19"/>
      <c r="K679" s="19"/>
      <c r="L679" s="19"/>
      <c r="M679" s="19"/>
      <c r="N679" s="68"/>
      <c r="O679" s="68"/>
      <c r="P679" s="68">
        <v>15691</v>
      </c>
      <c r="Q679" s="68"/>
      <c r="R679" s="68">
        <v>15691</v>
      </c>
      <c r="S679" s="68"/>
      <c r="T679" s="68">
        <v>15691</v>
      </c>
    </row>
    <row r="680" spans="1:20" s="43" customFormat="1" ht="15" customHeight="1">
      <c r="A680">
        <v>676</v>
      </c>
      <c r="B680" s="69">
        <v>13</v>
      </c>
      <c r="C680" s="19"/>
      <c r="D680" s="19">
        <v>19128</v>
      </c>
      <c r="E680" s="19"/>
      <c r="F680" s="19">
        <v>23.7</v>
      </c>
      <c r="G680" s="19"/>
      <c r="H680" s="19"/>
      <c r="I680" s="19">
        <v>6583</v>
      </c>
      <c r="J680" s="19"/>
      <c r="K680" s="19"/>
      <c r="L680" s="19"/>
      <c r="M680" s="19">
        <v>88.983863999999997</v>
      </c>
      <c r="N680" s="68"/>
      <c r="O680" s="68"/>
      <c r="P680" s="68"/>
      <c r="Q680" s="68"/>
      <c r="R680" s="68">
        <v>42317</v>
      </c>
      <c r="S680" s="68"/>
      <c r="T680" s="68">
        <v>42317</v>
      </c>
    </row>
    <row r="681" spans="1:20" s="43" customFormat="1" ht="15" customHeight="1">
      <c r="A681">
        <v>677</v>
      </c>
      <c r="B681" s="69">
        <v>13</v>
      </c>
      <c r="C681" s="19"/>
      <c r="D681" s="19"/>
      <c r="E681" s="19"/>
      <c r="F681" s="19"/>
      <c r="G681" s="19"/>
      <c r="H681" s="19"/>
      <c r="I681" s="19">
        <v>5451</v>
      </c>
      <c r="J681" s="19"/>
      <c r="K681" s="19"/>
      <c r="L681" s="19"/>
      <c r="M681" s="19"/>
      <c r="N681" s="68"/>
      <c r="O681" s="68"/>
      <c r="P681" s="68">
        <v>12233</v>
      </c>
      <c r="Q681" s="68"/>
      <c r="R681" s="68">
        <v>12233</v>
      </c>
      <c r="S681" s="68"/>
      <c r="T681" s="68">
        <v>12233</v>
      </c>
    </row>
    <row r="682" spans="1:20" s="43" customFormat="1" ht="15" customHeight="1">
      <c r="A682">
        <v>678</v>
      </c>
      <c r="B682" s="69">
        <v>13</v>
      </c>
      <c r="C682" s="19"/>
      <c r="D682" s="19">
        <v>625</v>
      </c>
      <c r="E682" s="19"/>
      <c r="F682" s="19">
        <v>355.7</v>
      </c>
      <c r="G682" s="19"/>
      <c r="H682" s="19"/>
      <c r="I682" s="19">
        <v>4352</v>
      </c>
      <c r="J682" s="19"/>
      <c r="K682" s="19"/>
      <c r="L682" s="19"/>
      <c r="M682" s="19">
        <v>358</v>
      </c>
      <c r="N682" s="68"/>
      <c r="O682" s="68"/>
      <c r="P682" s="68"/>
      <c r="Q682" s="68"/>
      <c r="R682" s="68">
        <v>25574</v>
      </c>
      <c r="S682" s="68"/>
      <c r="T682" s="68">
        <v>25574</v>
      </c>
    </row>
    <row r="683" spans="1:20" s="43" customFormat="1" ht="15" customHeight="1">
      <c r="A683">
        <v>679</v>
      </c>
      <c r="B683" s="93">
        <v>13</v>
      </c>
      <c r="C683" s="19"/>
      <c r="D683" s="19"/>
      <c r="E683" s="19"/>
      <c r="F683" s="19"/>
      <c r="G683" s="19"/>
      <c r="H683" s="19"/>
      <c r="I683" s="19">
        <v>4051</v>
      </c>
      <c r="J683" s="19"/>
      <c r="K683" s="19"/>
      <c r="L683" s="19"/>
      <c r="M683" s="19"/>
      <c r="N683" s="68"/>
      <c r="O683" s="68"/>
      <c r="P683" s="68"/>
      <c r="Q683" s="68"/>
      <c r="R683" s="68">
        <v>17498</v>
      </c>
      <c r="S683" s="68"/>
      <c r="T683" s="68">
        <v>17498</v>
      </c>
    </row>
    <row r="684" spans="1:20" s="43" customFormat="1" ht="12" customHeight="1">
      <c r="A684">
        <v>680</v>
      </c>
      <c r="B684" s="69">
        <v>13</v>
      </c>
      <c r="C684" s="19"/>
      <c r="D684" s="19"/>
      <c r="E684" s="19"/>
      <c r="F684" s="19">
        <v>39.729999999999997</v>
      </c>
      <c r="G684" s="19"/>
      <c r="H684" s="19"/>
      <c r="I684" s="19">
        <v>2786</v>
      </c>
      <c r="J684" s="19"/>
      <c r="K684" s="19"/>
      <c r="L684" s="19"/>
      <c r="M684" s="19">
        <v>39.729999999999997</v>
      </c>
      <c r="N684" s="68"/>
      <c r="O684" s="68"/>
      <c r="P684" s="68"/>
      <c r="Q684" s="68"/>
      <c r="R684" s="68">
        <v>14245</v>
      </c>
      <c r="S684" s="68">
        <v>427</v>
      </c>
      <c r="T684" s="68">
        <v>14672</v>
      </c>
    </row>
    <row r="685" spans="1:20" s="43" customFormat="1" ht="15" customHeight="1">
      <c r="A685">
        <v>681</v>
      </c>
      <c r="B685" s="69">
        <v>13</v>
      </c>
      <c r="C685" s="19"/>
      <c r="D685" s="19"/>
      <c r="E685" s="19"/>
      <c r="F685" s="19">
        <v>285</v>
      </c>
      <c r="G685" s="19"/>
      <c r="H685" s="19"/>
      <c r="I685" s="19">
        <v>2780</v>
      </c>
      <c r="J685" s="19"/>
      <c r="K685" s="19"/>
      <c r="L685" s="19"/>
      <c r="M685" s="19">
        <v>285</v>
      </c>
      <c r="N685" s="68"/>
      <c r="O685" s="68"/>
      <c r="P685" s="68"/>
      <c r="Q685" s="68"/>
      <c r="R685" s="68">
        <v>29994</v>
      </c>
      <c r="S685" s="68"/>
      <c r="T685" s="68">
        <v>29994</v>
      </c>
    </row>
    <row r="686" spans="1:20" s="43" customFormat="1" ht="15" customHeight="1">
      <c r="A686">
        <v>682</v>
      </c>
      <c r="B686" s="69">
        <v>13</v>
      </c>
      <c r="C686" s="19"/>
      <c r="D686" s="19"/>
      <c r="E686" s="19"/>
      <c r="F686" s="19"/>
      <c r="G686" s="19"/>
      <c r="H686" s="19">
        <v>322</v>
      </c>
      <c r="I686" s="19">
        <v>2533</v>
      </c>
      <c r="J686" s="19"/>
      <c r="K686" s="19"/>
      <c r="L686" s="19"/>
      <c r="M686" s="19">
        <v>322</v>
      </c>
      <c r="N686" s="68"/>
      <c r="O686" s="68"/>
      <c r="P686" s="68">
        <v>5685</v>
      </c>
      <c r="Q686" s="68"/>
      <c r="R686" s="68">
        <v>6640</v>
      </c>
      <c r="S686" s="68"/>
      <c r="T686" s="68">
        <v>6640</v>
      </c>
    </row>
    <row r="687" spans="1:20" s="43" customFormat="1" ht="12" customHeight="1">
      <c r="A687">
        <v>683</v>
      </c>
      <c r="B687" s="69">
        <v>13</v>
      </c>
      <c r="C687" s="19"/>
      <c r="D687" s="19"/>
      <c r="E687" s="19"/>
      <c r="F687" s="19">
        <v>220.1</v>
      </c>
      <c r="G687" s="19"/>
      <c r="H687" s="19"/>
      <c r="I687" s="19">
        <v>1801</v>
      </c>
      <c r="J687" s="19"/>
      <c r="K687" s="19"/>
      <c r="L687" s="19"/>
      <c r="M687" s="19">
        <v>220</v>
      </c>
      <c r="N687" s="68"/>
      <c r="O687" s="68"/>
      <c r="P687" s="68"/>
      <c r="Q687" s="68"/>
      <c r="R687" s="68">
        <v>2017</v>
      </c>
      <c r="S687" s="68">
        <v>9898</v>
      </c>
      <c r="T687" s="68">
        <v>11915</v>
      </c>
    </row>
    <row r="688" spans="1:20" s="43" customFormat="1">
      <c r="A688">
        <v>684</v>
      </c>
      <c r="B688" s="69">
        <v>13</v>
      </c>
      <c r="C688" s="19"/>
      <c r="D688" s="19"/>
      <c r="E688" s="19"/>
      <c r="F688" s="19"/>
      <c r="G688" s="19"/>
      <c r="H688" s="19"/>
      <c r="I688" s="19">
        <v>1720</v>
      </c>
      <c r="J688" s="19"/>
      <c r="K688" s="19"/>
      <c r="L688" s="19"/>
      <c r="M688" s="19"/>
      <c r="N688" s="68"/>
      <c r="O688" s="68"/>
      <c r="P688" s="68">
        <v>3859</v>
      </c>
      <c r="Q688" s="68"/>
      <c r="R688" s="68">
        <v>3859</v>
      </c>
      <c r="S688" s="68"/>
      <c r="T688" s="68">
        <v>3859</v>
      </c>
    </row>
    <row r="689" spans="1:20" s="43" customFormat="1" ht="12" customHeight="1">
      <c r="A689">
        <v>685</v>
      </c>
      <c r="B689" s="93">
        <v>13</v>
      </c>
      <c r="C689" s="19"/>
      <c r="D689" s="19">
        <v>0</v>
      </c>
      <c r="E689" s="19"/>
      <c r="F689" s="19">
        <v>28</v>
      </c>
      <c r="G689" s="19"/>
      <c r="H689" s="19"/>
      <c r="I689" s="19">
        <v>1596</v>
      </c>
      <c r="J689" s="19"/>
      <c r="K689" s="19"/>
      <c r="L689" s="19"/>
      <c r="M689" s="19">
        <v>28</v>
      </c>
      <c r="N689" s="68">
        <v>0</v>
      </c>
      <c r="O689" s="68">
        <v>259</v>
      </c>
      <c r="P689" s="68">
        <v>22473</v>
      </c>
      <c r="Q689" s="68"/>
      <c r="R689" s="68">
        <v>22732</v>
      </c>
      <c r="S689" s="68"/>
      <c r="T689" s="68">
        <v>22732</v>
      </c>
    </row>
    <row r="690" spans="1:20" s="43" customFormat="1" ht="12" customHeight="1">
      <c r="A690">
        <v>686</v>
      </c>
      <c r="B690" s="93">
        <v>13</v>
      </c>
      <c r="C690" s="19"/>
      <c r="D690" s="19">
        <v>0</v>
      </c>
      <c r="E690" s="19"/>
      <c r="F690" s="19">
        <v>28</v>
      </c>
      <c r="G690" s="19"/>
      <c r="H690" s="19"/>
      <c r="I690" s="19">
        <v>1596</v>
      </c>
      <c r="J690" s="19"/>
      <c r="K690" s="19"/>
      <c r="L690" s="19"/>
      <c r="M690" s="19">
        <v>28</v>
      </c>
      <c r="N690" s="68">
        <v>0</v>
      </c>
      <c r="O690" s="68"/>
      <c r="P690" s="68">
        <v>259</v>
      </c>
      <c r="Q690" s="68">
        <v>22473</v>
      </c>
      <c r="R690" s="68">
        <v>22732</v>
      </c>
      <c r="S690" s="68"/>
      <c r="T690" s="68">
        <v>22732</v>
      </c>
    </row>
    <row r="691" spans="1:20" s="43" customFormat="1" ht="12" customHeight="1">
      <c r="A691">
        <v>687</v>
      </c>
      <c r="B691" s="93">
        <v>13</v>
      </c>
      <c r="C691" s="19"/>
      <c r="D691" s="19">
        <v>26409</v>
      </c>
      <c r="E691" s="19"/>
      <c r="F691" s="19"/>
      <c r="G691" s="19"/>
      <c r="H691" s="19"/>
      <c r="I691" s="19">
        <v>1534</v>
      </c>
      <c r="J691" s="19"/>
      <c r="K691" s="19"/>
      <c r="L691" s="19"/>
      <c r="M691" s="19">
        <v>116</v>
      </c>
      <c r="N691" s="68"/>
      <c r="O691" s="68"/>
      <c r="P691" s="68"/>
      <c r="Q691" s="68"/>
      <c r="R691" s="68">
        <v>7711</v>
      </c>
      <c r="S691" s="68">
        <v>3315</v>
      </c>
      <c r="T691" s="68">
        <v>11026</v>
      </c>
    </row>
    <row r="692" spans="1:20" s="43" customFormat="1" ht="12" customHeight="1">
      <c r="A692">
        <v>688</v>
      </c>
      <c r="B692" s="69">
        <v>13</v>
      </c>
      <c r="C692" s="19"/>
      <c r="D692" s="19"/>
      <c r="E692" s="19"/>
      <c r="F692" s="19">
        <v>268.60000000000002</v>
      </c>
      <c r="G692" s="19"/>
      <c r="H692" s="19"/>
      <c r="I692" s="19">
        <v>1434</v>
      </c>
      <c r="J692" s="19"/>
      <c r="K692" s="19"/>
      <c r="L692" s="19">
        <v>2834</v>
      </c>
      <c r="M692" s="19">
        <v>269</v>
      </c>
      <c r="N692" s="68"/>
      <c r="O692" s="68"/>
      <c r="P692" s="68"/>
      <c r="Q692" s="68"/>
      <c r="R692" s="68">
        <v>1299</v>
      </c>
      <c r="S692" s="68"/>
      <c r="T692" s="68">
        <v>1299</v>
      </c>
    </row>
    <row r="693" spans="1:20" s="43" customFormat="1" ht="12" customHeight="1">
      <c r="A693">
        <v>689</v>
      </c>
      <c r="B693" s="93">
        <v>13</v>
      </c>
      <c r="C693" s="19"/>
      <c r="D693" s="19"/>
      <c r="E693" s="19"/>
      <c r="F693" s="19"/>
      <c r="G693" s="19"/>
      <c r="H693" s="19"/>
      <c r="I693" s="19">
        <v>1396</v>
      </c>
      <c r="J693" s="19"/>
      <c r="K693" s="19"/>
      <c r="L693" s="19"/>
      <c r="M693" s="19"/>
      <c r="N693" s="68"/>
      <c r="O693" s="68"/>
      <c r="P693" s="68">
        <v>12333</v>
      </c>
      <c r="Q693" s="68"/>
      <c r="R693" s="68">
        <v>12333</v>
      </c>
      <c r="S693" s="68">
        <v>181</v>
      </c>
      <c r="T693" s="68">
        <v>12514</v>
      </c>
    </row>
    <row r="694" spans="1:20" s="43" customFormat="1" ht="12" customHeight="1">
      <c r="A694">
        <v>690</v>
      </c>
      <c r="B694" s="93">
        <v>13</v>
      </c>
      <c r="C694" s="19"/>
      <c r="D694" s="19"/>
      <c r="E694" s="19"/>
      <c r="F694" s="19"/>
      <c r="G694" s="19"/>
      <c r="H694" s="19"/>
      <c r="I694" s="19">
        <v>1216</v>
      </c>
      <c r="J694" s="19"/>
      <c r="K694" s="19"/>
      <c r="L694" s="19"/>
      <c r="M694" s="19">
        <v>0</v>
      </c>
      <c r="N694" s="68"/>
      <c r="O694" s="68"/>
      <c r="P694" s="68">
        <v>2144</v>
      </c>
      <c r="Q694" s="68"/>
      <c r="R694" s="68"/>
      <c r="S694" s="68"/>
      <c r="T694" s="68">
        <v>2144</v>
      </c>
    </row>
    <row r="695" spans="1:20" s="43" customFormat="1" ht="12" customHeight="1">
      <c r="A695">
        <v>691</v>
      </c>
      <c r="B695" s="93">
        <v>13</v>
      </c>
      <c r="C695" s="19"/>
      <c r="D695" s="19"/>
      <c r="E695" s="19"/>
      <c r="F695" s="19">
        <v>15.2</v>
      </c>
      <c r="G695" s="19"/>
      <c r="H695" s="19"/>
      <c r="I695" s="19">
        <v>1210</v>
      </c>
      <c r="J695" s="19"/>
      <c r="K695" s="19"/>
      <c r="L695" s="19"/>
      <c r="M695" s="19">
        <v>15.2</v>
      </c>
      <c r="N695" s="68"/>
      <c r="O695" s="68">
        <v>145</v>
      </c>
      <c r="P695" s="68">
        <v>8616</v>
      </c>
      <c r="Q695" s="68"/>
      <c r="R695" s="68"/>
      <c r="S695" s="68"/>
      <c r="T695" s="68">
        <v>8761</v>
      </c>
    </row>
    <row r="696" spans="1:20" s="43" customFormat="1" ht="12" customHeight="1">
      <c r="A696">
        <v>692</v>
      </c>
      <c r="B696" s="93">
        <v>13</v>
      </c>
      <c r="C696" s="19"/>
      <c r="D696" s="19"/>
      <c r="E696" s="19"/>
      <c r="F696" s="19"/>
      <c r="G696" s="19"/>
      <c r="H696" s="19"/>
      <c r="I696" s="19">
        <v>856</v>
      </c>
      <c r="J696" s="19"/>
      <c r="K696" s="19"/>
      <c r="L696" s="19"/>
      <c r="M696" s="19"/>
      <c r="N696" s="68"/>
      <c r="O696" s="68"/>
      <c r="P696" s="68"/>
      <c r="Q696" s="68"/>
      <c r="R696" s="68">
        <v>9552</v>
      </c>
      <c r="S696" s="68"/>
      <c r="T696" s="68">
        <v>9552</v>
      </c>
    </row>
    <row r="697" spans="1:20" s="43" customFormat="1" ht="12" customHeight="1">
      <c r="A697">
        <v>693</v>
      </c>
      <c r="B697" s="93">
        <v>13</v>
      </c>
      <c r="C697" s="19">
        <v>0</v>
      </c>
      <c r="D697" s="19">
        <v>1012</v>
      </c>
      <c r="E697" s="19"/>
      <c r="F697" s="19">
        <v>762</v>
      </c>
      <c r="G697" s="19"/>
      <c r="H697" s="19"/>
      <c r="I697" s="19">
        <v>317.18700000000001</v>
      </c>
      <c r="J697" s="19"/>
      <c r="K697" s="19"/>
      <c r="L697" s="19"/>
      <c r="M697" s="19">
        <v>765</v>
      </c>
      <c r="N697" s="68"/>
      <c r="O697" s="68"/>
      <c r="P697" s="68"/>
      <c r="Q697" s="68"/>
      <c r="R697" s="68">
        <v>10957</v>
      </c>
      <c r="S697" s="68"/>
      <c r="T697" s="68">
        <v>12559</v>
      </c>
    </row>
    <row r="698" spans="1:20" s="43" customFormat="1" ht="12" customHeight="1">
      <c r="A698">
        <v>694</v>
      </c>
      <c r="B698" s="93">
        <v>13</v>
      </c>
      <c r="C698" s="19"/>
      <c r="D698" s="19"/>
      <c r="E698" s="19"/>
      <c r="F698" s="19"/>
      <c r="G698" s="19"/>
      <c r="H698" s="19"/>
      <c r="I698" s="19">
        <v>244.4</v>
      </c>
      <c r="J698" s="19"/>
      <c r="K698" s="19"/>
      <c r="L698" s="19"/>
      <c r="M698" s="19">
        <v>0</v>
      </c>
      <c r="N698" s="68"/>
      <c r="O698" s="68"/>
      <c r="P698" s="68">
        <v>1509</v>
      </c>
      <c r="Q698" s="68"/>
      <c r="R698" s="68">
        <v>0</v>
      </c>
      <c r="S698" s="68">
        <v>1509</v>
      </c>
      <c r="T698" s="68">
        <v>1509</v>
      </c>
    </row>
    <row r="699" spans="1:20" s="43" customFormat="1" ht="12" customHeight="1">
      <c r="A699">
        <v>695</v>
      </c>
      <c r="B699" s="93">
        <v>13</v>
      </c>
      <c r="C699" s="19"/>
      <c r="D699" s="19"/>
      <c r="E699" s="19"/>
      <c r="F699" s="19"/>
      <c r="G699" s="19"/>
      <c r="H699" s="19"/>
      <c r="I699" s="19"/>
      <c r="J699" s="19"/>
      <c r="K699" s="19"/>
      <c r="L699" s="19"/>
      <c r="M699" s="19"/>
      <c r="N699" s="68"/>
      <c r="O699" s="68"/>
      <c r="P699" s="68"/>
      <c r="Q699" s="68"/>
      <c r="R699" s="68"/>
      <c r="S699" s="68"/>
      <c r="T699" s="68"/>
    </row>
    <row r="700" spans="1:20" s="43" customFormat="1" ht="12" customHeight="1">
      <c r="A700">
        <v>696</v>
      </c>
      <c r="B700" s="69">
        <v>13</v>
      </c>
      <c r="C700" s="19"/>
      <c r="D700" s="19"/>
      <c r="E700" s="19"/>
      <c r="F700" s="19"/>
      <c r="G700" s="19"/>
      <c r="H700" s="19"/>
      <c r="I700" s="19"/>
      <c r="J700" s="19"/>
      <c r="K700" s="19"/>
      <c r="L700" s="19"/>
      <c r="M700" s="19"/>
      <c r="N700" s="68"/>
      <c r="O700" s="68"/>
      <c r="P700" s="68"/>
      <c r="Q700" s="68"/>
      <c r="R700" s="68">
        <v>6682</v>
      </c>
      <c r="S700" s="68"/>
      <c r="T700" s="68">
        <v>6682</v>
      </c>
    </row>
    <row r="701" spans="1:20" s="43" customFormat="1">
      <c r="A701">
        <v>697</v>
      </c>
      <c r="B701" s="93">
        <v>13</v>
      </c>
      <c r="C701" s="19"/>
      <c r="D701" s="19"/>
      <c r="E701" s="19"/>
      <c r="F701" s="19"/>
      <c r="G701" s="19"/>
      <c r="H701" s="19"/>
      <c r="I701" s="19"/>
      <c r="J701" s="19"/>
      <c r="K701" s="19"/>
      <c r="L701" s="19"/>
      <c r="M701" s="19">
        <v>-1310</v>
      </c>
      <c r="N701" s="68"/>
      <c r="O701" s="68"/>
      <c r="P701" s="68"/>
      <c r="Q701" s="68"/>
      <c r="R701" s="68">
        <v>103069</v>
      </c>
      <c r="S701" s="68"/>
      <c r="T701" s="68">
        <v>103069</v>
      </c>
    </row>
    <row r="702" spans="1:20" s="43" customFormat="1" ht="12" customHeight="1">
      <c r="A702">
        <v>698</v>
      </c>
      <c r="B702" s="93">
        <v>13</v>
      </c>
      <c r="C702" s="19"/>
      <c r="D702" s="19"/>
      <c r="E702" s="19"/>
      <c r="F702" s="19"/>
      <c r="G702" s="19"/>
      <c r="H702" s="19"/>
      <c r="I702" s="19"/>
      <c r="J702" s="19"/>
      <c r="K702" s="19"/>
      <c r="L702" s="19"/>
      <c r="M702" s="19"/>
      <c r="N702" s="68"/>
      <c r="O702" s="68"/>
      <c r="P702" s="68"/>
      <c r="Q702" s="68"/>
      <c r="R702" s="68">
        <v>60881</v>
      </c>
      <c r="S702" s="68"/>
      <c r="T702" s="68">
        <v>60881</v>
      </c>
    </row>
    <row r="703" spans="1:20" s="43" customFormat="1">
      <c r="A703">
        <v>699</v>
      </c>
      <c r="B703" s="69">
        <v>13</v>
      </c>
      <c r="C703" s="19"/>
      <c r="D703" s="19"/>
      <c r="E703" s="19"/>
      <c r="F703" s="19"/>
      <c r="G703" s="19"/>
      <c r="H703" s="19"/>
      <c r="I703" s="19"/>
      <c r="J703" s="19"/>
      <c r="K703" s="19"/>
      <c r="L703" s="19"/>
      <c r="M703" s="19"/>
      <c r="N703" s="68"/>
      <c r="O703" s="68"/>
      <c r="P703" s="68"/>
      <c r="Q703" s="68"/>
      <c r="R703" s="68">
        <v>54207</v>
      </c>
      <c r="S703" s="68"/>
      <c r="T703" s="68">
        <v>54207</v>
      </c>
    </row>
    <row r="704" spans="1:20" s="43" customFormat="1" ht="12" customHeight="1">
      <c r="A704">
        <v>700</v>
      </c>
      <c r="B704" s="93">
        <v>13</v>
      </c>
      <c r="C704" s="19">
        <v>36</v>
      </c>
      <c r="D704" s="19">
        <v>330532</v>
      </c>
      <c r="E704" s="19"/>
      <c r="F704" s="19"/>
      <c r="G704" s="19"/>
      <c r="H704" s="19"/>
      <c r="I704" s="19"/>
      <c r="J704" s="19"/>
      <c r="K704" s="19"/>
      <c r="L704" s="19"/>
      <c r="M704" s="19">
        <v>1128</v>
      </c>
      <c r="N704" s="68"/>
      <c r="O704" s="68"/>
      <c r="P704" s="68"/>
      <c r="Q704" s="68"/>
      <c r="R704" s="68">
        <v>16241</v>
      </c>
      <c r="S704" s="68"/>
      <c r="T704" s="68">
        <v>13981</v>
      </c>
    </row>
    <row r="705" spans="1:20" s="43" customFormat="1" ht="12" customHeight="1">
      <c r="A705">
        <v>701</v>
      </c>
      <c r="B705" s="93">
        <v>13</v>
      </c>
      <c r="C705" s="19"/>
      <c r="D705" s="19"/>
      <c r="E705" s="19"/>
      <c r="F705" s="19"/>
      <c r="G705" s="19"/>
      <c r="H705" s="19"/>
      <c r="I705" s="19"/>
      <c r="J705" s="19"/>
      <c r="K705" s="19"/>
      <c r="L705" s="19"/>
      <c r="M705" s="19"/>
      <c r="N705" s="68"/>
      <c r="O705" s="68"/>
      <c r="P705" s="68"/>
      <c r="Q705" s="68"/>
      <c r="R705" s="68"/>
      <c r="S705" s="68"/>
      <c r="T705" s="68">
        <v>0</v>
      </c>
    </row>
    <row r="706" spans="1:20" s="43" customFormat="1" ht="15" customHeight="1">
      <c r="A706">
        <v>702</v>
      </c>
      <c r="B706" s="93">
        <v>13</v>
      </c>
      <c r="C706" s="19">
        <v>0</v>
      </c>
      <c r="D706" s="19">
        <v>7764</v>
      </c>
      <c r="E706" s="19"/>
      <c r="F706" s="19">
        <v>1793</v>
      </c>
      <c r="G706" s="19"/>
      <c r="H706" s="19"/>
      <c r="I706" s="19"/>
      <c r="J706" s="19"/>
      <c r="K706" s="19"/>
      <c r="L706" s="19"/>
      <c r="M706" s="19">
        <v>1820</v>
      </c>
      <c r="N706" s="68"/>
      <c r="O706" s="68"/>
      <c r="P706" s="68"/>
      <c r="Q706" s="68"/>
      <c r="R706" s="68">
        <v>6630</v>
      </c>
      <c r="S706" s="68">
        <v>57111</v>
      </c>
      <c r="T706" s="68">
        <v>63741</v>
      </c>
    </row>
    <row r="707" spans="1:20" s="43" customFormat="1" ht="15" customHeight="1">
      <c r="A707">
        <v>703</v>
      </c>
      <c r="B707" s="69">
        <v>13</v>
      </c>
      <c r="C707" s="19"/>
      <c r="D707" s="19">
        <v>32314</v>
      </c>
      <c r="E707" s="19"/>
      <c r="F707" s="19"/>
      <c r="G707" s="19"/>
      <c r="H707" s="19"/>
      <c r="I707" s="19"/>
      <c r="J707" s="19"/>
      <c r="K707" s="19"/>
      <c r="L707" s="19"/>
      <c r="M707" s="19">
        <v>110</v>
      </c>
      <c r="N707" s="68"/>
      <c r="O707" s="68"/>
      <c r="P707" s="68"/>
      <c r="Q707" s="68"/>
      <c r="R707" s="68">
        <v>1471</v>
      </c>
      <c r="S707" s="68"/>
      <c r="T707" s="68">
        <v>1471</v>
      </c>
    </row>
    <row r="708" spans="1:20" s="43" customFormat="1" ht="15" customHeight="1">
      <c r="A708">
        <v>704</v>
      </c>
      <c r="B708" s="69">
        <v>13</v>
      </c>
      <c r="C708" s="19"/>
      <c r="D708" s="19"/>
      <c r="E708" s="19"/>
      <c r="F708" s="19">
        <v>55.15</v>
      </c>
      <c r="G708" s="19"/>
      <c r="H708" s="19"/>
      <c r="I708" s="19"/>
      <c r="J708" s="19"/>
      <c r="K708" s="19"/>
      <c r="L708" s="19">
        <v>652</v>
      </c>
      <c r="M708" s="19">
        <v>55</v>
      </c>
      <c r="N708" s="68"/>
      <c r="O708" s="68"/>
      <c r="P708" s="68"/>
      <c r="Q708" s="68"/>
      <c r="R708" s="68">
        <v>9271</v>
      </c>
      <c r="S708" s="68">
        <v>1461</v>
      </c>
      <c r="T708" s="68">
        <v>10731</v>
      </c>
    </row>
    <row r="709" spans="1:20" s="43" customFormat="1" ht="15" customHeight="1">
      <c r="A709">
        <v>705</v>
      </c>
      <c r="B709" s="69">
        <v>13</v>
      </c>
      <c r="C709" s="19"/>
      <c r="D709" s="19">
        <v>0</v>
      </c>
      <c r="E709" s="19"/>
      <c r="F709" s="19"/>
      <c r="G709" s="19"/>
      <c r="H709" s="19"/>
      <c r="I709" s="19"/>
      <c r="J709" s="19"/>
      <c r="K709" s="19"/>
      <c r="L709" s="19"/>
      <c r="M709" s="19">
        <v>0</v>
      </c>
      <c r="N709" s="68"/>
      <c r="O709" s="68"/>
      <c r="P709" s="68"/>
      <c r="Q709" s="68"/>
      <c r="R709" s="68"/>
      <c r="S709" s="68">
        <v>95770</v>
      </c>
      <c r="T709" s="68">
        <v>95770</v>
      </c>
    </row>
    <row r="710" spans="1:20" s="43" customFormat="1" ht="15" customHeight="1">
      <c r="A710">
        <v>706</v>
      </c>
      <c r="B710" s="69">
        <v>13</v>
      </c>
      <c r="C710" s="19"/>
      <c r="D710" s="19"/>
      <c r="E710" s="19"/>
      <c r="F710" s="19"/>
      <c r="G710" s="19"/>
      <c r="H710" s="19"/>
      <c r="I710" s="19"/>
      <c r="J710" s="19"/>
      <c r="K710" s="19"/>
      <c r="L710" s="19"/>
      <c r="M710" s="19">
        <v>0</v>
      </c>
      <c r="N710" s="68"/>
      <c r="O710" s="68"/>
      <c r="P710" s="68"/>
      <c r="Q710" s="68"/>
      <c r="R710" s="68">
        <v>0</v>
      </c>
      <c r="S710" s="68">
        <v>1497</v>
      </c>
      <c r="T710" s="68">
        <v>1497</v>
      </c>
    </row>
    <row r="711" spans="1:20" s="43" customFormat="1">
      <c r="A711">
        <v>707</v>
      </c>
      <c r="B711" s="69">
        <v>13</v>
      </c>
      <c r="C711" s="19"/>
      <c r="D711" s="19">
        <v>-3937</v>
      </c>
      <c r="E711" s="19">
        <v>602</v>
      </c>
      <c r="F711" s="19"/>
      <c r="G711" s="19"/>
      <c r="H711" s="19"/>
      <c r="I711" s="19"/>
      <c r="J711" s="19"/>
      <c r="K711" s="19"/>
      <c r="L711" s="19"/>
      <c r="M711" s="19">
        <v>588.56301900000005</v>
      </c>
      <c r="N711" s="68"/>
      <c r="O711" s="68"/>
      <c r="P711" s="68"/>
      <c r="Q711" s="68"/>
      <c r="R711" s="68">
        <v>3471</v>
      </c>
      <c r="S711" s="68"/>
      <c r="T711" s="68">
        <v>3471</v>
      </c>
    </row>
    <row r="712" spans="1:20" s="43" customFormat="1">
      <c r="A712">
        <v>708</v>
      </c>
      <c r="B712" s="93">
        <v>14</v>
      </c>
      <c r="C712" s="19"/>
      <c r="D712" s="19"/>
      <c r="E712" s="19"/>
      <c r="F712" s="19"/>
      <c r="G712" s="19"/>
      <c r="H712" s="19"/>
      <c r="I712" s="19"/>
      <c r="J712" s="19"/>
      <c r="K712" s="19"/>
      <c r="L712" s="19"/>
      <c r="M712" s="19"/>
      <c r="N712" s="68"/>
      <c r="O712" s="68"/>
      <c r="P712" s="68"/>
      <c r="Q712" s="68"/>
      <c r="R712" s="68">
        <v>80000</v>
      </c>
      <c r="S712" s="68"/>
      <c r="T712" s="68">
        <v>80000</v>
      </c>
    </row>
    <row r="713" spans="1:20" s="43" customFormat="1" ht="12" customHeight="1">
      <c r="A713">
        <v>709</v>
      </c>
      <c r="B713" s="93">
        <v>14</v>
      </c>
      <c r="C713" s="19"/>
      <c r="D713" s="19">
        <v>645984</v>
      </c>
      <c r="E713" s="19"/>
      <c r="F713" s="19"/>
      <c r="G713" s="19"/>
      <c r="H713" s="19">
        <v>1581</v>
      </c>
      <c r="I713" s="19"/>
      <c r="J713" s="19"/>
      <c r="K713" s="19"/>
      <c r="L713" s="19"/>
      <c r="M713" s="19">
        <v>3786</v>
      </c>
      <c r="N713" s="68"/>
      <c r="O713" s="68"/>
      <c r="P713" s="68"/>
      <c r="Q713" s="68"/>
      <c r="R713" s="68"/>
      <c r="S713" s="68"/>
      <c r="T713" s="68">
        <v>60600</v>
      </c>
    </row>
    <row r="714" spans="1:20" s="43" customFormat="1" ht="12" customHeight="1">
      <c r="A714">
        <v>710</v>
      </c>
      <c r="B714" s="93">
        <v>14</v>
      </c>
      <c r="C714" s="19">
        <v>156</v>
      </c>
      <c r="D714" s="19">
        <v>17535</v>
      </c>
      <c r="E714" s="19"/>
      <c r="F714" s="19">
        <v>27934.2</v>
      </c>
      <c r="G714" s="19"/>
      <c r="H714" s="19"/>
      <c r="I714" s="19"/>
      <c r="J714" s="19"/>
      <c r="K714" s="19"/>
      <c r="L714" s="19"/>
      <c r="M714" s="19">
        <v>27994</v>
      </c>
      <c r="N714" s="68"/>
      <c r="O714" s="68"/>
      <c r="P714" s="68"/>
      <c r="Q714" s="68"/>
      <c r="R714" s="68">
        <v>93319</v>
      </c>
      <c r="S714" s="68"/>
      <c r="T714" s="68">
        <v>93319</v>
      </c>
    </row>
    <row r="715" spans="1:20" s="43" customFormat="1" ht="12" customHeight="1">
      <c r="A715">
        <v>711</v>
      </c>
      <c r="B715" s="93">
        <v>14</v>
      </c>
      <c r="C715" s="19"/>
      <c r="D715" s="19"/>
      <c r="E715" s="19"/>
      <c r="F715" s="19"/>
      <c r="G715" s="19"/>
      <c r="H715" s="19"/>
      <c r="I715" s="19"/>
      <c r="J715" s="19"/>
      <c r="K715" s="19"/>
      <c r="L715" s="19"/>
      <c r="M715" s="19"/>
      <c r="N715" s="68"/>
      <c r="O715" s="68"/>
      <c r="P715" s="68"/>
      <c r="Q715" s="68"/>
      <c r="R715" s="68"/>
      <c r="S715" s="68"/>
      <c r="T715" s="68"/>
    </row>
    <row r="716" spans="1:20" s="43" customFormat="1" ht="12" customHeight="1">
      <c r="A716">
        <v>712</v>
      </c>
      <c r="B716" s="69">
        <v>15</v>
      </c>
      <c r="C716" s="19"/>
      <c r="D716" s="19">
        <v>0</v>
      </c>
      <c r="E716" s="19"/>
      <c r="F716" s="19">
        <v>0</v>
      </c>
      <c r="G716" s="19"/>
      <c r="H716" s="19"/>
      <c r="I716" s="19">
        <v>0</v>
      </c>
      <c r="J716" s="19"/>
      <c r="K716" s="19"/>
      <c r="L716" s="19"/>
      <c r="M716" s="19">
        <v>0</v>
      </c>
      <c r="N716" s="68"/>
      <c r="O716" s="68"/>
      <c r="P716" s="68"/>
      <c r="Q716" s="68"/>
      <c r="R716" s="68">
        <v>0</v>
      </c>
      <c r="S716" s="68">
        <v>50695</v>
      </c>
      <c r="T716" s="68">
        <v>50695</v>
      </c>
    </row>
    <row r="717" spans="1:20" s="43" customFormat="1">
      <c r="A717">
        <v>713</v>
      </c>
      <c r="B717" s="93">
        <v>15</v>
      </c>
      <c r="C717" s="19"/>
      <c r="D717" s="19"/>
      <c r="E717" s="19"/>
      <c r="F717" s="19"/>
      <c r="G717" s="19"/>
      <c r="H717" s="19"/>
      <c r="I717" s="19"/>
      <c r="J717" s="19"/>
      <c r="K717" s="19"/>
      <c r="L717" s="19"/>
      <c r="M717" s="19"/>
      <c r="N717" s="68"/>
      <c r="O717" s="68"/>
      <c r="P717" s="68"/>
      <c r="Q717" s="68"/>
      <c r="R717" s="68">
        <v>24198</v>
      </c>
      <c r="S717" s="68"/>
      <c r="T717" s="68">
        <v>24198</v>
      </c>
    </row>
    <row r="718" spans="1:20" s="43" customFormat="1" ht="12" customHeight="1">
      <c r="A718">
        <v>714</v>
      </c>
      <c r="B718" s="93">
        <v>15</v>
      </c>
      <c r="C718" s="19"/>
      <c r="D718" s="19"/>
      <c r="E718" s="19"/>
      <c r="F718" s="19"/>
      <c r="G718" s="19"/>
      <c r="H718" s="19"/>
      <c r="I718" s="19"/>
      <c r="J718" s="19"/>
      <c r="K718" s="19"/>
      <c r="L718" s="19"/>
      <c r="M718" s="19"/>
      <c r="N718" s="68"/>
      <c r="O718" s="68"/>
      <c r="P718" s="68"/>
      <c r="Q718" s="68"/>
      <c r="R718" s="68">
        <v>8495</v>
      </c>
      <c r="S718" s="68"/>
      <c r="T718" s="68">
        <v>8495</v>
      </c>
    </row>
    <row r="719" spans="1:20" s="43" customFormat="1" ht="12" customHeight="1">
      <c r="A719">
        <v>715</v>
      </c>
      <c r="B719" s="93">
        <v>15</v>
      </c>
      <c r="C719" s="19"/>
      <c r="D719" s="19"/>
      <c r="E719" s="19"/>
      <c r="F719" s="19"/>
      <c r="G719" s="19"/>
      <c r="H719" s="19"/>
      <c r="I719" s="19"/>
      <c r="J719" s="19"/>
      <c r="K719" s="19"/>
      <c r="L719" s="19"/>
      <c r="M719" s="19"/>
      <c r="N719" s="68"/>
      <c r="O719" s="68"/>
      <c r="P719" s="68"/>
      <c r="Q719" s="68"/>
      <c r="R719" s="68"/>
      <c r="S719" s="68"/>
      <c r="T719" s="68"/>
    </row>
    <row r="720" spans="1:20" s="43" customFormat="1" ht="15" customHeight="1">
      <c r="A720">
        <v>716</v>
      </c>
      <c r="B720" s="93">
        <v>15</v>
      </c>
      <c r="C720" s="19"/>
      <c r="D720" s="19"/>
      <c r="E720" s="19"/>
      <c r="F720" s="19"/>
      <c r="G720" s="19"/>
      <c r="H720" s="19"/>
      <c r="I720" s="19"/>
      <c r="J720" s="19"/>
      <c r="K720" s="19"/>
      <c r="L720" s="19"/>
      <c r="M720" s="19"/>
      <c r="N720" s="68"/>
      <c r="O720" s="68"/>
      <c r="P720" s="68"/>
      <c r="Q720" s="68"/>
      <c r="R720" s="68">
        <v>97211</v>
      </c>
      <c r="S720" s="68"/>
      <c r="T720" s="68">
        <v>97211</v>
      </c>
    </row>
    <row r="721" spans="1:20" s="43" customFormat="1" ht="15" customHeight="1">
      <c r="A721">
        <v>717</v>
      </c>
      <c r="B721" s="93">
        <v>15</v>
      </c>
      <c r="C721" s="19"/>
      <c r="D721" s="19"/>
      <c r="E721" s="19"/>
      <c r="F721" s="19"/>
      <c r="G721" s="19"/>
      <c r="H721" s="19"/>
      <c r="I721" s="19"/>
      <c r="J721" s="19"/>
      <c r="K721" s="19"/>
      <c r="L721" s="19"/>
      <c r="M721" s="19"/>
      <c r="N721" s="68"/>
      <c r="O721" s="68"/>
      <c r="P721" s="68"/>
      <c r="Q721" s="68"/>
      <c r="R721" s="68">
        <v>28931</v>
      </c>
      <c r="S721" s="68"/>
      <c r="T721" s="68">
        <v>28931</v>
      </c>
    </row>
    <row r="722" spans="1:20" s="43" customFormat="1" ht="15" customHeight="1">
      <c r="A722">
        <v>718</v>
      </c>
      <c r="B722" s="93">
        <v>15</v>
      </c>
      <c r="C722" s="19"/>
      <c r="D722" s="19"/>
      <c r="E722" s="19"/>
      <c r="F722" s="19"/>
      <c r="G722" s="19"/>
      <c r="H722" s="19"/>
      <c r="I722" s="19"/>
      <c r="J722" s="19"/>
      <c r="K722" s="19"/>
      <c r="L722" s="19"/>
      <c r="M722" s="19"/>
      <c r="N722" s="68"/>
      <c r="O722" s="68"/>
      <c r="P722" s="68"/>
      <c r="Q722" s="68"/>
      <c r="R722" s="68">
        <v>23518</v>
      </c>
      <c r="S722" s="68"/>
      <c r="T722" s="68">
        <v>23518</v>
      </c>
    </row>
    <row r="723" spans="1:20" s="43" customFormat="1" ht="12" customHeight="1">
      <c r="A723">
        <v>719</v>
      </c>
      <c r="B723" s="93">
        <v>15</v>
      </c>
      <c r="C723" s="19"/>
      <c r="D723" s="19"/>
      <c r="E723" s="19"/>
      <c r="F723" s="19"/>
      <c r="G723" s="19"/>
      <c r="H723" s="19"/>
      <c r="I723" s="19"/>
      <c r="J723" s="19"/>
      <c r="K723" s="19"/>
      <c r="L723" s="19"/>
      <c r="M723" s="19"/>
      <c r="N723" s="68"/>
      <c r="O723" s="68"/>
      <c r="P723" s="68"/>
      <c r="Q723" s="68"/>
      <c r="R723" s="68">
        <v>0</v>
      </c>
      <c r="S723" s="68">
        <v>69483</v>
      </c>
      <c r="T723" s="68">
        <v>69483</v>
      </c>
    </row>
    <row r="724" spans="1:20" s="43" customFormat="1" ht="12" customHeight="1">
      <c r="A724">
        <v>720</v>
      </c>
      <c r="B724" s="93">
        <v>15</v>
      </c>
      <c r="C724" s="19"/>
      <c r="D724" s="19"/>
      <c r="E724" s="19"/>
      <c r="F724" s="19"/>
      <c r="G724" s="19"/>
      <c r="H724" s="19"/>
      <c r="I724" s="19"/>
      <c r="J724" s="19"/>
      <c r="K724" s="19"/>
      <c r="L724" s="19"/>
      <c r="M724" s="19"/>
      <c r="N724" s="68"/>
      <c r="O724" s="68"/>
      <c r="P724" s="68"/>
      <c r="Q724" s="68"/>
      <c r="R724" s="68">
        <v>8904</v>
      </c>
      <c r="S724" s="68"/>
      <c r="T724" s="68">
        <v>8904</v>
      </c>
    </row>
    <row r="725" spans="1:20" s="43" customFormat="1" ht="15" customHeight="1">
      <c r="A725">
        <v>721</v>
      </c>
      <c r="B725" s="93">
        <v>15</v>
      </c>
      <c r="C725" s="19"/>
      <c r="D725" s="19"/>
      <c r="E725" s="19"/>
      <c r="F725" s="19"/>
      <c r="G725" s="19"/>
      <c r="H725" s="19"/>
      <c r="I725" s="19"/>
      <c r="J725" s="19"/>
      <c r="K725" s="19"/>
      <c r="L725" s="19"/>
      <c r="M725" s="19"/>
      <c r="N725" s="68"/>
      <c r="O725" s="68"/>
      <c r="P725" s="68"/>
      <c r="Q725" s="68"/>
      <c r="R725" s="68">
        <v>35542</v>
      </c>
      <c r="S725" s="68"/>
      <c r="T725" s="68">
        <v>35542</v>
      </c>
    </row>
    <row r="726" spans="1:20" s="43" customFormat="1" ht="12" customHeight="1">
      <c r="A726">
        <v>722</v>
      </c>
      <c r="B726" s="93">
        <v>15</v>
      </c>
      <c r="C726" s="19">
        <v>0</v>
      </c>
      <c r="D726" s="19">
        <v>0</v>
      </c>
      <c r="E726" s="19"/>
      <c r="F726" s="19"/>
      <c r="G726" s="19"/>
      <c r="H726" s="19"/>
      <c r="I726" s="19"/>
      <c r="J726" s="19"/>
      <c r="K726" s="19"/>
      <c r="L726" s="19"/>
      <c r="M726" s="19">
        <v>0</v>
      </c>
      <c r="N726" s="68"/>
      <c r="O726" s="68"/>
      <c r="P726" s="68"/>
      <c r="Q726" s="68"/>
      <c r="R726" s="68">
        <v>848</v>
      </c>
      <c r="S726" s="68"/>
      <c r="T726" s="68">
        <v>848</v>
      </c>
    </row>
    <row r="727" spans="1:20" s="43" customFormat="1" ht="12" customHeight="1">
      <c r="A727">
        <v>723</v>
      </c>
      <c r="B727" s="93">
        <v>16</v>
      </c>
      <c r="C727" s="19"/>
      <c r="D727" s="19">
        <v>-245644</v>
      </c>
      <c r="E727" s="19"/>
      <c r="F727" s="19"/>
      <c r="G727" s="19"/>
      <c r="H727" s="19"/>
      <c r="I727" s="19">
        <v>16710.616000000002</v>
      </c>
      <c r="J727" s="19"/>
      <c r="K727" s="19"/>
      <c r="L727" s="19"/>
      <c r="M727" s="19">
        <v>-838</v>
      </c>
      <c r="N727" s="68"/>
      <c r="O727" s="68"/>
      <c r="P727" s="68"/>
      <c r="Q727" s="68"/>
      <c r="R727" s="68">
        <v>74847</v>
      </c>
      <c r="S727" s="68">
        <v>13017</v>
      </c>
      <c r="T727" s="68">
        <v>87864</v>
      </c>
    </row>
    <row r="728" spans="1:20" s="43" customFormat="1" ht="12" customHeight="1">
      <c r="A728">
        <v>724</v>
      </c>
      <c r="B728" s="93">
        <v>16</v>
      </c>
      <c r="C728" s="19"/>
      <c r="D728" s="19">
        <v>-170503</v>
      </c>
      <c r="E728" s="19"/>
      <c r="F728" s="19"/>
      <c r="G728" s="19"/>
      <c r="H728" s="19"/>
      <c r="I728" s="19">
        <v>8640</v>
      </c>
      <c r="J728" s="19"/>
      <c r="K728" s="19"/>
      <c r="L728" s="19">
        <v>9600</v>
      </c>
      <c r="M728" s="19">
        <v>-581.926739</v>
      </c>
      <c r="N728" s="68">
        <v>-7161</v>
      </c>
      <c r="O728" s="68"/>
      <c r="P728" s="68">
        <v>128738</v>
      </c>
      <c r="Q728" s="68"/>
      <c r="R728" s="68">
        <v>121161</v>
      </c>
      <c r="S728" s="68"/>
      <c r="T728" s="68">
        <v>121161</v>
      </c>
    </row>
    <row r="729" spans="1:20" s="43" customFormat="1" ht="15" customHeight="1">
      <c r="A729">
        <v>725</v>
      </c>
      <c r="B729" s="93">
        <v>16</v>
      </c>
      <c r="C729" s="19"/>
      <c r="D729" s="19">
        <v>620245</v>
      </c>
      <c r="E729" s="19"/>
      <c r="F729" s="19"/>
      <c r="G729" s="19"/>
      <c r="H729" s="19"/>
      <c r="I729" s="19">
        <v>1577</v>
      </c>
      <c r="J729" s="19"/>
      <c r="K729" s="19"/>
      <c r="L729" s="19">
        <v>1577</v>
      </c>
      <c r="M729" s="19">
        <v>2116.8961850000001</v>
      </c>
      <c r="N729" s="68">
        <v>27564</v>
      </c>
      <c r="O729" s="68"/>
      <c r="P729" s="68">
        <v>1268</v>
      </c>
      <c r="Q729" s="68"/>
      <c r="R729" s="68">
        <v>48836</v>
      </c>
      <c r="S729" s="68"/>
      <c r="T729" s="68">
        <v>48836</v>
      </c>
    </row>
    <row r="730" spans="1:20" s="43" customFormat="1">
      <c r="A730">
        <v>726</v>
      </c>
      <c r="B730" s="93">
        <v>16</v>
      </c>
      <c r="C730" s="19"/>
      <c r="D730" s="19"/>
      <c r="E730" s="19"/>
      <c r="F730" s="19"/>
      <c r="G730" s="19"/>
      <c r="H730" s="19"/>
      <c r="I730" s="19"/>
      <c r="J730" s="19"/>
      <c r="K730" s="19"/>
      <c r="L730" s="19"/>
      <c r="M730" s="19"/>
      <c r="N730" s="68"/>
      <c r="O730" s="68"/>
      <c r="P730" s="68"/>
      <c r="Q730" s="68"/>
      <c r="R730" s="68">
        <v>-2542</v>
      </c>
      <c r="S730" s="68">
        <v>144792</v>
      </c>
      <c r="T730" s="68">
        <v>142250</v>
      </c>
    </row>
    <row r="731" spans="1:20" s="43" customFormat="1" ht="12" customHeight="1">
      <c r="A731">
        <v>727</v>
      </c>
      <c r="B731" s="93">
        <v>16</v>
      </c>
      <c r="C731" s="19"/>
      <c r="D731" s="19">
        <v>52054</v>
      </c>
      <c r="E731" s="19"/>
      <c r="F731" s="19"/>
      <c r="G731" s="19"/>
      <c r="H731" s="19"/>
      <c r="I731" s="19"/>
      <c r="J731" s="19"/>
      <c r="K731" s="19"/>
      <c r="L731" s="19"/>
      <c r="M731" s="19">
        <v>177.660302</v>
      </c>
      <c r="N731" s="68">
        <v>2313</v>
      </c>
      <c r="O731" s="68"/>
      <c r="P731" s="68"/>
      <c r="Q731" s="68"/>
      <c r="R731" s="68">
        <v>2313</v>
      </c>
      <c r="S731" s="68"/>
      <c r="T731" s="68">
        <v>2313</v>
      </c>
    </row>
    <row r="732" spans="1:20" s="43" customFormat="1" ht="12" customHeight="1">
      <c r="A732">
        <v>728</v>
      </c>
      <c r="B732" s="93">
        <v>16</v>
      </c>
      <c r="C732" s="19"/>
      <c r="D732" s="19">
        <v>2186246</v>
      </c>
      <c r="E732" s="19"/>
      <c r="F732" s="19"/>
      <c r="G732" s="19"/>
      <c r="H732" s="19"/>
      <c r="I732" s="19"/>
      <c r="J732" s="19"/>
      <c r="K732" s="19"/>
      <c r="L732" s="19"/>
      <c r="M732" s="19">
        <v>7461.6575979999998</v>
      </c>
      <c r="N732" s="68">
        <v>97156</v>
      </c>
      <c r="O732" s="68"/>
      <c r="P732" s="68"/>
      <c r="Q732" s="68"/>
      <c r="R732" s="68">
        <v>97156</v>
      </c>
      <c r="S732" s="68"/>
      <c r="T732" s="68">
        <v>97156</v>
      </c>
    </row>
    <row r="733" spans="1:20" s="43" customFormat="1" ht="12" customHeight="1">
      <c r="A733">
        <v>729</v>
      </c>
      <c r="B733" s="93">
        <v>16</v>
      </c>
      <c r="C733" s="19"/>
      <c r="D733" s="19">
        <v>0</v>
      </c>
      <c r="E733" s="19"/>
      <c r="F733" s="19"/>
      <c r="G733" s="19"/>
      <c r="H733" s="19"/>
      <c r="I733" s="19"/>
      <c r="J733" s="19"/>
      <c r="K733" s="19"/>
      <c r="L733" s="19"/>
      <c r="M733" s="19">
        <v>0</v>
      </c>
      <c r="N733" s="68"/>
      <c r="O733" s="68"/>
      <c r="P733" s="68"/>
      <c r="Q733" s="68"/>
      <c r="R733" s="68">
        <v>0</v>
      </c>
      <c r="S733" s="68"/>
      <c r="T733" s="68">
        <v>0</v>
      </c>
    </row>
    <row r="734" spans="1:20" s="43" customFormat="1" ht="12" customHeight="1">
      <c r="A734">
        <v>730</v>
      </c>
      <c r="B734" s="93">
        <v>16</v>
      </c>
      <c r="C734" s="19"/>
      <c r="D734" s="19">
        <v>1141101</v>
      </c>
      <c r="E734" s="19"/>
      <c r="F734" s="19"/>
      <c r="G734" s="19"/>
      <c r="H734" s="19"/>
      <c r="I734" s="19"/>
      <c r="J734" s="19"/>
      <c r="K734" s="19"/>
      <c r="L734" s="19"/>
      <c r="M734" s="19">
        <v>3894.5777129999997</v>
      </c>
      <c r="N734" s="68"/>
      <c r="O734" s="68"/>
      <c r="P734" s="68"/>
      <c r="Q734" s="68"/>
      <c r="R734" s="68"/>
      <c r="S734" s="68"/>
      <c r="T734" s="68">
        <v>47926</v>
      </c>
    </row>
    <row r="735" spans="1:20" s="43" customFormat="1">
      <c r="A735">
        <v>731</v>
      </c>
      <c r="B735" s="93">
        <v>17</v>
      </c>
      <c r="C735" s="19">
        <v>19</v>
      </c>
      <c r="D735" s="19">
        <v>11741</v>
      </c>
      <c r="E735" s="19"/>
      <c r="F735" s="19">
        <v>96.9</v>
      </c>
      <c r="G735" s="19"/>
      <c r="H735" s="19"/>
      <c r="I735" s="19"/>
      <c r="J735" s="19"/>
      <c r="K735" s="19"/>
      <c r="L735" s="19"/>
      <c r="M735" s="19">
        <v>136.97203300000001</v>
      </c>
      <c r="N735" s="68">
        <v>987</v>
      </c>
      <c r="O735" s="68">
        <v>926</v>
      </c>
      <c r="P735" s="68"/>
      <c r="Q735" s="68"/>
      <c r="R735" s="68"/>
      <c r="S735" s="68"/>
      <c r="T735" s="68">
        <v>1912</v>
      </c>
    </row>
    <row r="736" spans="1:20" s="43" customFormat="1" ht="12" customHeight="1">
      <c r="A736">
        <v>732</v>
      </c>
      <c r="B736" s="93">
        <v>17</v>
      </c>
      <c r="C736" s="19">
        <v>585</v>
      </c>
      <c r="D736" s="19">
        <v>912716</v>
      </c>
      <c r="E736" s="19"/>
      <c r="F736" s="19"/>
      <c r="G736" s="19"/>
      <c r="H736" s="19"/>
      <c r="I736" s="19"/>
      <c r="J736" s="19"/>
      <c r="K736" s="19"/>
      <c r="L736" s="19"/>
      <c r="M736" s="19">
        <v>3115</v>
      </c>
      <c r="N736" s="68"/>
      <c r="O736" s="68"/>
      <c r="P736" s="68"/>
      <c r="Q736" s="68"/>
      <c r="R736" s="68">
        <v>67129</v>
      </c>
      <c r="S736" s="68"/>
      <c r="T736" s="68">
        <v>67129</v>
      </c>
    </row>
    <row r="737" spans="1:20" s="43" customFormat="1" ht="12" customHeight="1">
      <c r="A737">
        <v>733</v>
      </c>
      <c r="B737" s="93">
        <v>17</v>
      </c>
      <c r="C737" s="19"/>
      <c r="D737" s="19"/>
      <c r="E737" s="19"/>
      <c r="F737" s="19"/>
      <c r="G737" s="19"/>
      <c r="H737" s="19"/>
      <c r="I737" s="19"/>
      <c r="J737" s="19"/>
      <c r="K737" s="19"/>
      <c r="L737" s="19"/>
      <c r="M737" s="19"/>
      <c r="N737" s="68"/>
      <c r="O737" s="68"/>
      <c r="P737" s="68"/>
      <c r="Q737" s="68"/>
      <c r="R737" s="68"/>
      <c r="S737" s="68">
        <v>1313662</v>
      </c>
      <c r="T737" s="68">
        <v>1313662</v>
      </c>
    </row>
    <row r="738" spans="1:20" s="43" customFormat="1" ht="15" customHeight="1">
      <c r="A738">
        <v>734</v>
      </c>
      <c r="B738" s="93">
        <v>18</v>
      </c>
      <c r="C738" s="19"/>
      <c r="D738" s="19"/>
      <c r="E738" s="19"/>
      <c r="F738" s="19">
        <v>2843</v>
      </c>
      <c r="G738" s="19"/>
      <c r="H738" s="19"/>
      <c r="I738" s="19">
        <v>15020</v>
      </c>
      <c r="J738" s="19"/>
      <c r="K738" s="19"/>
      <c r="L738" s="19"/>
      <c r="M738" s="19">
        <v>2843</v>
      </c>
      <c r="N738" s="68">
        <v>1471</v>
      </c>
      <c r="O738" s="68">
        <v>20092</v>
      </c>
      <c r="P738" s="68">
        <v>58160</v>
      </c>
      <c r="Q738" s="68"/>
      <c r="R738" s="68">
        <v>78253</v>
      </c>
      <c r="S738" s="68">
        <v>10793</v>
      </c>
      <c r="T738" s="68">
        <v>89045</v>
      </c>
    </row>
    <row r="739" spans="1:20" s="43" customFormat="1" ht="15" customHeight="1">
      <c r="A739">
        <v>735</v>
      </c>
      <c r="B739" s="93">
        <v>18</v>
      </c>
      <c r="C739" s="19"/>
      <c r="D739" s="19">
        <v>-4023</v>
      </c>
      <c r="E739" s="19">
        <v>1714</v>
      </c>
      <c r="F739" s="19"/>
      <c r="G739" s="19"/>
      <c r="H739" s="19"/>
      <c r="I739" s="19">
        <v>2625</v>
      </c>
      <c r="J739" s="19"/>
      <c r="K739" s="19"/>
      <c r="L739" s="19"/>
      <c r="M739" s="19">
        <v>1700.269501</v>
      </c>
      <c r="N739" s="68"/>
      <c r="O739" s="68"/>
      <c r="P739" s="68"/>
      <c r="Q739" s="68"/>
      <c r="R739" s="68">
        <v>18185</v>
      </c>
      <c r="S739" s="68">
        <v>24770</v>
      </c>
      <c r="T739" s="68">
        <v>42955</v>
      </c>
    </row>
    <row r="740" spans="1:20" s="43" customFormat="1" ht="15" customHeight="1">
      <c r="A740">
        <v>736</v>
      </c>
      <c r="B740" s="93">
        <v>18</v>
      </c>
      <c r="C740" s="19">
        <v>-84</v>
      </c>
      <c r="D740" s="19">
        <v>-5285</v>
      </c>
      <c r="E740" s="19"/>
      <c r="F740" s="19">
        <v>0</v>
      </c>
      <c r="G740" s="19"/>
      <c r="H740" s="19"/>
      <c r="I740" s="19">
        <v>0</v>
      </c>
      <c r="J740" s="19"/>
      <c r="K740" s="19"/>
      <c r="L740" s="19">
        <v>856</v>
      </c>
      <c r="M740" s="19">
        <v>838</v>
      </c>
      <c r="N740" s="68"/>
      <c r="O740" s="68"/>
      <c r="P740" s="68"/>
      <c r="Q740" s="68"/>
      <c r="R740" s="68">
        <v>19083</v>
      </c>
      <c r="S740" s="68">
        <v>10200</v>
      </c>
      <c r="T740" s="68">
        <v>29283</v>
      </c>
    </row>
    <row r="741" spans="1:20" s="43" customFormat="1" ht="12" customHeight="1">
      <c r="A741">
        <v>737</v>
      </c>
      <c r="B741" s="69">
        <v>18</v>
      </c>
      <c r="C741" s="19"/>
      <c r="D741" s="19">
        <v>26407</v>
      </c>
      <c r="E741" s="19"/>
      <c r="F741" s="19">
        <v>500</v>
      </c>
      <c r="G741" s="19"/>
      <c r="H741" s="19"/>
      <c r="I741" s="19"/>
      <c r="J741" s="19"/>
      <c r="K741" s="19"/>
      <c r="L741" s="19"/>
      <c r="M741" s="19">
        <v>590.12709099999995</v>
      </c>
      <c r="N741" s="68"/>
      <c r="O741" s="68"/>
      <c r="P741" s="68"/>
      <c r="Q741" s="68"/>
      <c r="R741" s="68"/>
      <c r="S741" s="68"/>
      <c r="T741" s="68">
        <v>3730</v>
      </c>
    </row>
    <row r="742" spans="1:20" s="43" customFormat="1" ht="12" customHeight="1">
      <c r="A742">
        <v>738</v>
      </c>
      <c r="B742" s="93">
        <v>18</v>
      </c>
      <c r="C742" s="19">
        <v>6768</v>
      </c>
      <c r="D742" s="19">
        <v>3009022</v>
      </c>
      <c r="E742" s="19"/>
      <c r="F742" s="19"/>
      <c r="G742" s="19"/>
      <c r="H742" s="19"/>
      <c r="I742" s="19"/>
      <c r="J742" s="19"/>
      <c r="K742" s="19"/>
      <c r="L742" s="19"/>
      <c r="M742" s="19">
        <v>10269.792085999999</v>
      </c>
      <c r="N742" s="68"/>
      <c r="O742" s="68"/>
      <c r="P742" s="68"/>
      <c r="Q742" s="68"/>
      <c r="R742" s="68">
        <v>394923</v>
      </c>
      <c r="S742" s="68"/>
      <c r="T742" s="68">
        <v>394923</v>
      </c>
    </row>
    <row r="743" spans="1:20" s="43" customFormat="1" ht="12" customHeight="1">
      <c r="A743">
        <v>739</v>
      </c>
      <c r="B743" s="93">
        <v>18</v>
      </c>
      <c r="C743" s="19">
        <v>9696</v>
      </c>
      <c r="D743" s="19">
        <v>2060545</v>
      </c>
      <c r="E743" s="19"/>
      <c r="F743" s="19"/>
      <c r="G743" s="19"/>
      <c r="H743" s="19"/>
      <c r="I743" s="19"/>
      <c r="J743" s="19"/>
      <c r="K743" s="19"/>
      <c r="L743" s="19"/>
      <c r="M743" s="19">
        <v>7032.640085</v>
      </c>
      <c r="N743" s="68"/>
      <c r="O743" s="68"/>
      <c r="P743" s="68"/>
      <c r="Q743" s="68"/>
      <c r="R743" s="68">
        <v>295745</v>
      </c>
      <c r="S743" s="68"/>
      <c r="T743" s="68">
        <v>295745</v>
      </c>
    </row>
    <row r="744" spans="1:20" s="43" customFormat="1" ht="12" customHeight="1">
      <c r="A744">
        <v>740</v>
      </c>
      <c r="B744" s="93">
        <v>18</v>
      </c>
      <c r="C744" s="19"/>
      <c r="D744" s="19">
        <v>57893</v>
      </c>
      <c r="E744" s="19"/>
      <c r="F744" s="19"/>
      <c r="G744" s="19"/>
      <c r="H744" s="19"/>
      <c r="I744" s="19"/>
      <c r="J744" s="19"/>
      <c r="K744" s="19"/>
      <c r="L744" s="19"/>
      <c r="M744" s="19">
        <v>197.588809</v>
      </c>
      <c r="N744" s="68"/>
      <c r="O744" s="68"/>
      <c r="P744" s="68"/>
      <c r="Q744" s="68"/>
      <c r="R744" s="68">
        <v>13722</v>
      </c>
      <c r="S744" s="68"/>
      <c r="T744" s="68">
        <v>13722</v>
      </c>
    </row>
    <row r="745" spans="1:20" s="43" customFormat="1" ht="12" customHeight="1">
      <c r="A745">
        <v>741</v>
      </c>
      <c r="B745" s="93">
        <v>18</v>
      </c>
      <c r="C745" s="19"/>
      <c r="D745" s="19">
        <v>61053</v>
      </c>
      <c r="E745" s="19"/>
      <c r="F745" s="19"/>
      <c r="G745" s="19"/>
      <c r="H745" s="19"/>
      <c r="I745" s="19"/>
      <c r="J745" s="19"/>
      <c r="K745" s="19"/>
      <c r="L745" s="19"/>
      <c r="M745" s="19">
        <v>208</v>
      </c>
      <c r="N745" s="68"/>
      <c r="O745" s="68"/>
      <c r="P745" s="68"/>
      <c r="Q745" s="68"/>
      <c r="R745" s="68">
        <v>5743</v>
      </c>
      <c r="S745" s="68">
        <v>11139</v>
      </c>
      <c r="T745" s="68">
        <v>16882</v>
      </c>
    </row>
    <row r="746" spans="1:20" s="43" customFormat="1" ht="15" customHeight="1">
      <c r="A746">
        <v>742</v>
      </c>
      <c r="B746" s="93">
        <v>18</v>
      </c>
      <c r="C746" s="19"/>
      <c r="D746" s="19">
        <v>222</v>
      </c>
      <c r="E746" s="19"/>
      <c r="F746" s="19"/>
      <c r="G746" s="19"/>
      <c r="H746" s="19"/>
      <c r="I746" s="19"/>
      <c r="J746" s="19"/>
      <c r="K746" s="19"/>
      <c r="L746" s="19"/>
      <c r="M746" s="19">
        <v>1</v>
      </c>
      <c r="N746" s="68"/>
      <c r="O746" s="68"/>
      <c r="P746" s="68"/>
      <c r="Q746" s="68"/>
      <c r="R746" s="68">
        <v>29</v>
      </c>
      <c r="S746" s="68">
        <v>38291</v>
      </c>
      <c r="T746" s="68">
        <v>38320</v>
      </c>
    </row>
    <row r="747" spans="1:20" s="43" customFormat="1" ht="15" customHeight="1">
      <c r="A747">
        <v>743</v>
      </c>
      <c r="B747" s="93">
        <v>18</v>
      </c>
      <c r="C747" s="19"/>
      <c r="D747" s="19">
        <v>2632399</v>
      </c>
      <c r="E747" s="19"/>
      <c r="F747" s="19">
        <v>1277</v>
      </c>
      <c r="G747" s="19"/>
      <c r="H747" s="19"/>
      <c r="I747" s="19"/>
      <c r="J747" s="19"/>
      <c r="K747" s="19"/>
      <c r="L747" s="19"/>
      <c r="M747" s="19">
        <v>10261</v>
      </c>
      <c r="N747" s="68"/>
      <c r="O747" s="68"/>
      <c r="P747" s="68"/>
      <c r="Q747" s="68"/>
      <c r="R747" s="68">
        <v>96532</v>
      </c>
      <c r="S747" s="68">
        <v>6288</v>
      </c>
      <c r="T747" s="68">
        <v>102820</v>
      </c>
    </row>
    <row r="748" spans="1:20" s="43" customFormat="1" ht="15" customHeight="1">
      <c r="A748">
        <v>744</v>
      </c>
      <c r="B748" s="93">
        <v>18</v>
      </c>
      <c r="C748" s="19"/>
      <c r="D748" s="19"/>
      <c r="E748" s="19"/>
      <c r="F748" s="19"/>
      <c r="G748" s="19"/>
      <c r="H748" s="19"/>
      <c r="I748" s="19"/>
      <c r="J748" s="19"/>
      <c r="K748" s="19"/>
      <c r="L748" s="19"/>
      <c r="M748" s="19"/>
      <c r="N748" s="68"/>
      <c r="O748" s="68"/>
      <c r="P748" s="68"/>
      <c r="Q748" s="68"/>
      <c r="R748" s="68"/>
      <c r="S748" s="68"/>
      <c r="T748" s="68"/>
    </row>
    <row r="749" spans="1:20" s="43" customFormat="1" ht="15" customHeight="1">
      <c r="A749">
        <v>745</v>
      </c>
      <c r="B749" s="93">
        <v>18</v>
      </c>
      <c r="C749" s="19"/>
      <c r="D749" s="19"/>
      <c r="E749" s="19"/>
      <c r="F749" s="19"/>
      <c r="G749" s="19"/>
      <c r="H749" s="19"/>
      <c r="I749" s="19"/>
      <c r="J749" s="19"/>
      <c r="K749" s="19"/>
      <c r="L749" s="19"/>
      <c r="M749" s="19"/>
      <c r="N749" s="68"/>
      <c r="O749" s="68"/>
      <c r="P749" s="68"/>
      <c r="Q749" s="68"/>
      <c r="R749" s="68">
        <v>6669</v>
      </c>
      <c r="S749" s="68"/>
      <c r="T749" s="68">
        <v>6669</v>
      </c>
    </row>
    <row r="750" spans="1:20" s="43" customFormat="1" ht="15" customHeight="1">
      <c r="A750">
        <v>746</v>
      </c>
      <c r="B750" s="93">
        <v>18</v>
      </c>
      <c r="C750" s="19"/>
      <c r="D750" s="19">
        <v>38550</v>
      </c>
      <c r="E750" s="19"/>
      <c r="F750" s="19"/>
      <c r="G750" s="19"/>
      <c r="H750" s="19">
        <v>-333</v>
      </c>
      <c r="I750" s="19"/>
      <c r="J750" s="19"/>
      <c r="K750" s="19"/>
      <c r="L750" s="19"/>
      <c r="M750" s="19">
        <v>-202</v>
      </c>
      <c r="N750" s="68"/>
      <c r="O750" s="68"/>
      <c r="P750" s="68"/>
      <c r="Q750" s="68"/>
      <c r="R750" s="68"/>
      <c r="S750" s="68"/>
      <c r="T750" s="68">
        <v>3658</v>
      </c>
    </row>
    <row r="751" spans="1:20" s="43" customFormat="1">
      <c r="A751">
        <v>747</v>
      </c>
      <c r="B751" s="69">
        <v>18</v>
      </c>
      <c r="C751" s="19"/>
      <c r="D751" s="19"/>
      <c r="E751" s="19"/>
      <c r="F751" s="19">
        <v>1042.0999999999999</v>
      </c>
      <c r="G751" s="19"/>
      <c r="H751" s="19"/>
      <c r="I751" s="19"/>
      <c r="J751" s="19"/>
      <c r="K751" s="19"/>
      <c r="L751" s="19"/>
      <c r="M751" s="19">
        <v>1042</v>
      </c>
      <c r="N751" s="68"/>
      <c r="O751" s="68"/>
      <c r="P751" s="68"/>
      <c r="Q751" s="68"/>
      <c r="R751" s="68">
        <v>4674</v>
      </c>
      <c r="S751" s="68"/>
      <c r="T751" s="68">
        <v>4674</v>
      </c>
    </row>
    <row r="752" spans="1:20" s="43" customFormat="1">
      <c r="A752">
        <v>748</v>
      </c>
      <c r="B752" s="93">
        <v>18</v>
      </c>
      <c r="C752" s="19"/>
      <c r="D752" s="19"/>
      <c r="E752" s="19"/>
      <c r="F752" s="19"/>
      <c r="G752" s="19"/>
      <c r="H752" s="19"/>
      <c r="I752" s="19"/>
      <c r="J752" s="19"/>
      <c r="K752" s="19"/>
      <c r="L752" s="19"/>
      <c r="M752" s="19"/>
      <c r="N752" s="68"/>
      <c r="O752" s="68"/>
      <c r="P752" s="68"/>
      <c r="Q752" s="68"/>
      <c r="R752" s="68">
        <v>31591</v>
      </c>
      <c r="S752" s="68"/>
      <c r="T752" s="68">
        <v>31591</v>
      </c>
    </row>
    <row r="753" spans="1:20" s="43" customFormat="1" ht="12" customHeight="1">
      <c r="A753">
        <v>749</v>
      </c>
      <c r="B753" s="93">
        <v>18</v>
      </c>
      <c r="C753" s="19"/>
      <c r="D753" s="19">
        <v>23061</v>
      </c>
      <c r="E753" s="19"/>
      <c r="F753" s="19"/>
      <c r="G753" s="19"/>
      <c r="H753" s="19"/>
      <c r="I753" s="19"/>
      <c r="J753" s="19"/>
      <c r="K753" s="19"/>
      <c r="L753" s="19"/>
      <c r="M753" s="19">
        <v>79</v>
      </c>
      <c r="N753" s="68"/>
      <c r="O753" s="68"/>
      <c r="P753" s="68"/>
      <c r="Q753" s="68"/>
      <c r="R753" s="68">
        <v>1558</v>
      </c>
      <c r="S753" s="68"/>
      <c r="T753" s="68">
        <v>1558</v>
      </c>
    </row>
    <row r="754" spans="1:20" s="43" customFormat="1" ht="12" customHeight="1">
      <c r="A754">
        <v>750</v>
      </c>
      <c r="B754" s="93">
        <v>18</v>
      </c>
      <c r="C754" s="19"/>
      <c r="D754" s="19"/>
      <c r="E754" s="19">
        <v>612</v>
      </c>
      <c r="F754" s="19">
        <v>9</v>
      </c>
      <c r="G754" s="19"/>
      <c r="H754" s="19"/>
      <c r="I754" s="19"/>
      <c r="J754" s="19"/>
      <c r="K754" s="19"/>
      <c r="L754" s="19"/>
      <c r="M754" s="19">
        <v>612</v>
      </c>
      <c r="N754" s="68"/>
      <c r="O754" s="68"/>
      <c r="P754" s="68"/>
      <c r="Q754" s="68"/>
      <c r="R754" s="68">
        <v>4554</v>
      </c>
      <c r="S754" s="68"/>
      <c r="T754" s="68">
        <v>4545</v>
      </c>
    </row>
    <row r="755" spans="1:20" s="43" customFormat="1" ht="15" customHeight="1">
      <c r="A755">
        <v>751</v>
      </c>
      <c r="B755" s="93">
        <v>18</v>
      </c>
      <c r="C755" s="19"/>
      <c r="D755" s="19"/>
      <c r="E755" s="19"/>
      <c r="F755" s="19"/>
      <c r="G755" s="19"/>
      <c r="H755" s="19"/>
      <c r="I755" s="19"/>
      <c r="J755" s="19"/>
      <c r="K755" s="19"/>
      <c r="L755" s="19"/>
      <c r="M755" s="19"/>
      <c r="N755" s="68"/>
      <c r="O755" s="68"/>
      <c r="P755" s="68"/>
      <c r="Q755" s="68"/>
      <c r="R755" s="68">
        <v>0</v>
      </c>
      <c r="S755" s="68"/>
      <c r="T755" s="68">
        <v>0</v>
      </c>
    </row>
    <row r="756" spans="1:20" s="43" customFormat="1" ht="12" customHeight="1">
      <c r="A756">
        <v>752</v>
      </c>
      <c r="B756" s="93">
        <v>18</v>
      </c>
      <c r="C756" s="19">
        <v>952</v>
      </c>
      <c r="D756" s="19">
        <v>707472</v>
      </c>
      <c r="E756" s="19"/>
      <c r="F756" s="19">
        <v>1851.9</v>
      </c>
      <c r="G756" s="19"/>
      <c r="H756" s="19"/>
      <c r="I756" s="19"/>
      <c r="J756" s="19"/>
      <c r="K756" s="19"/>
      <c r="L756" s="19"/>
      <c r="M756" s="19">
        <v>1852</v>
      </c>
      <c r="N756" s="68"/>
      <c r="O756" s="68"/>
      <c r="P756" s="68"/>
      <c r="Q756" s="68"/>
      <c r="R756" s="68">
        <v>42020</v>
      </c>
      <c r="S756" s="68">
        <v>0</v>
      </c>
      <c r="T756" s="68">
        <v>42020</v>
      </c>
    </row>
    <row r="757" spans="1:20" s="43" customFormat="1">
      <c r="A757">
        <v>753</v>
      </c>
      <c r="B757" s="69">
        <v>18</v>
      </c>
      <c r="C757" s="19"/>
      <c r="D757" s="19"/>
      <c r="E757" s="19"/>
      <c r="F757" s="19"/>
      <c r="G757" s="19"/>
      <c r="H757" s="19"/>
      <c r="I757" s="19"/>
      <c r="J757" s="19"/>
      <c r="K757" s="19"/>
      <c r="L757" s="19"/>
      <c r="M757" s="19">
        <v>2415</v>
      </c>
      <c r="N757" s="68"/>
      <c r="O757" s="68"/>
      <c r="P757" s="68"/>
      <c r="Q757" s="68"/>
      <c r="R757" s="68">
        <v>18257</v>
      </c>
      <c r="S757" s="68">
        <v>211623</v>
      </c>
      <c r="T757" s="68">
        <v>229880</v>
      </c>
    </row>
    <row r="758" spans="1:20" s="43" customFormat="1" ht="12" customHeight="1">
      <c r="A758">
        <v>754</v>
      </c>
      <c r="B758" s="93">
        <v>18</v>
      </c>
      <c r="C758" s="19"/>
      <c r="D758" s="19"/>
      <c r="E758" s="19"/>
      <c r="F758" s="19"/>
      <c r="G758" s="19"/>
      <c r="H758" s="19"/>
      <c r="I758" s="19"/>
      <c r="J758" s="19"/>
      <c r="K758" s="19"/>
      <c r="L758" s="19"/>
      <c r="M758" s="19"/>
      <c r="N758" s="68"/>
      <c r="O758" s="68"/>
      <c r="P758" s="68"/>
      <c r="Q758" s="68"/>
      <c r="R758" s="68"/>
      <c r="S758" s="68">
        <v>2900485</v>
      </c>
      <c r="T758" s="68">
        <v>2900485</v>
      </c>
    </row>
    <row r="759" spans="1:20" s="43" customFormat="1" ht="12" customHeight="1">
      <c r="A759">
        <v>755</v>
      </c>
      <c r="B759" s="93">
        <v>18</v>
      </c>
      <c r="C759" s="19"/>
      <c r="D759" s="19"/>
      <c r="E759" s="19"/>
      <c r="F759" s="19"/>
      <c r="G759" s="19"/>
      <c r="H759" s="19"/>
      <c r="I759" s="19"/>
      <c r="J759" s="19"/>
      <c r="K759" s="19"/>
      <c r="L759" s="19"/>
      <c r="M759" s="19"/>
      <c r="N759" s="68"/>
      <c r="O759" s="68"/>
      <c r="P759" s="68"/>
      <c r="Q759" s="68"/>
      <c r="R759" s="68"/>
      <c r="S759" s="68"/>
      <c r="T759" s="68"/>
    </row>
    <row r="760" spans="1:20" s="43" customFormat="1" ht="15" customHeight="1">
      <c r="A760">
        <v>756</v>
      </c>
      <c r="B760" s="93">
        <v>99</v>
      </c>
      <c r="C760" s="19">
        <v>1947</v>
      </c>
      <c r="D760" s="19">
        <v>96442</v>
      </c>
      <c r="E760" s="19"/>
      <c r="F760" s="19">
        <v>13270</v>
      </c>
      <c r="G760" s="19"/>
      <c r="H760" s="19">
        <v>5513</v>
      </c>
      <c r="I760" s="19">
        <v>1897</v>
      </c>
      <c r="J760" s="19"/>
      <c r="K760" s="19"/>
      <c r="L760" s="19">
        <v>1185</v>
      </c>
      <c r="M760" s="19">
        <v>19113</v>
      </c>
      <c r="N760" s="68"/>
      <c r="O760" s="68"/>
      <c r="P760" s="68"/>
      <c r="Q760" s="68"/>
      <c r="R760" s="68">
        <v>217666</v>
      </c>
      <c r="S760" s="68">
        <v>229714</v>
      </c>
      <c r="T760" s="68">
        <v>447380</v>
      </c>
    </row>
    <row r="761" spans="1:20" s="43" customFormat="1" ht="15" customHeight="1">
      <c r="A761">
        <v>757</v>
      </c>
      <c r="B761" s="93">
        <v>99</v>
      </c>
      <c r="C761" s="19">
        <v>-322</v>
      </c>
      <c r="D761" s="19">
        <v>-528457</v>
      </c>
      <c r="E761" s="19">
        <v>17450</v>
      </c>
      <c r="F761" s="19">
        <v>-9720</v>
      </c>
      <c r="G761" s="19"/>
      <c r="H761" s="19">
        <v>513</v>
      </c>
      <c r="I761" s="19">
        <v>1505</v>
      </c>
      <c r="J761" s="19"/>
      <c r="K761" s="19"/>
      <c r="L761" s="19">
        <v>150</v>
      </c>
      <c r="M761" s="19">
        <v>6439</v>
      </c>
      <c r="N761" s="68"/>
      <c r="O761" s="68"/>
      <c r="P761" s="68"/>
      <c r="Q761" s="68"/>
      <c r="R761" s="68">
        <v>261305</v>
      </c>
      <c r="S761" s="68">
        <v>110867</v>
      </c>
      <c r="T761" s="68">
        <v>372172</v>
      </c>
    </row>
    <row r="762" spans="1:20" s="43" customFormat="1" ht="15" customHeight="1">
      <c r="A762">
        <v>758</v>
      </c>
      <c r="B762" s="93">
        <v>99</v>
      </c>
      <c r="C762" s="19">
        <v>841</v>
      </c>
      <c r="D762" s="19">
        <v>303413</v>
      </c>
      <c r="E762" s="19"/>
      <c r="F762" s="19">
        <v>825</v>
      </c>
      <c r="G762" s="19"/>
      <c r="H762" s="19"/>
      <c r="I762" s="19">
        <v>282</v>
      </c>
      <c r="J762" s="19"/>
      <c r="K762" s="19"/>
      <c r="L762" s="19"/>
      <c r="M762" s="19">
        <v>1861</v>
      </c>
      <c r="N762" s="68">
        <v>14854</v>
      </c>
      <c r="O762" s="68">
        <v>8390</v>
      </c>
      <c r="P762" s="68">
        <v>2489</v>
      </c>
      <c r="Q762" s="68">
        <v>13949</v>
      </c>
      <c r="R762" s="68">
        <v>39682</v>
      </c>
      <c r="S762" s="68"/>
      <c r="T762" s="68">
        <v>39682</v>
      </c>
    </row>
    <row r="763" spans="1:20" s="43" customFormat="1" ht="12" customHeight="1">
      <c r="A763">
        <v>759</v>
      </c>
      <c r="B763" s="69">
        <v>99</v>
      </c>
      <c r="C763" s="19"/>
      <c r="D763" s="19">
        <v>37513</v>
      </c>
      <c r="E763" s="19"/>
      <c r="F763" s="19">
        <v>269.7</v>
      </c>
      <c r="G763" s="19"/>
      <c r="H763" s="19"/>
      <c r="I763" s="19">
        <v>249.47294448348558</v>
      </c>
      <c r="J763" s="19"/>
      <c r="K763" s="19"/>
      <c r="L763" s="19"/>
      <c r="M763" s="19">
        <v>397.69960781999998</v>
      </c>
      <c r="N763" s="68"/>
      <c r="O763" s="68"/>
      <c r="P763" s="68"/>
      <c r="Q763" s="68"/>
      <c r="R763" s="68">
        <v>7288</v>
      </c>
      <c r="S763" s="68">
        <v>9932</v>
      </c>
      <c r="T763" s="68">
        <v>17220</v>
      </c>
    </row>
    <row r="764" spans="1:20" s="43" customFormat="1" ht="12" customHeight="1">
      <c r="A764">
        <v>760</v>
      </c>
      <c r="B764" s="93">
        <v>99</v>
      </c>
      <c r="C764" s="19"/>
      <c r="D764" s="19">
        <v>87137</v>
      </c>
      <c r="E764" s="19"/>
      <c r="F764" s="19">
        <v>890.8</v>
      </c>
      <c r="G764" s="19"/>
      <c r="H764" s="19"/>
      <c r="I764" s="19">
        <v>201.15952213633167</v>
      </c>
      <c r="J764" s="19"/>
      <c r="K764" s="19"/>
      <c r="L764" s="19"/>
      <c r="M764" s="19">
        <v>1188.12364318</v>
      </c>
      <c r="N764" s="68"/>
      <c r="O764" s="68"/>
      <c r="P764" s="68"/>
      <c r="Q764" s="68"/>
      <c r="R764" s="68">
        <v>16440</v>
      </c>
      <c r="S764" s="68">
        <v>7352</v>
      </c>
      <c r="T764" s="68">
        <v>23792</v>
      </c>
    </row>
    <row r="765" spans="1:20" s="43" customFormat="1" ht="15" customHeight="1">
      <c r="A765">
        <v>761</v>
      </c>
      <c r="B765" s="93">
        <v>99</v>
      </c>
      <c r="C765" s="19">
        <v>-23</v>
      </c>
      <c r="D765" s="19">
        <v>1084610</v>
      </c>
      <c r="E765" s="19"/>
      <c r="F765" s="19">
        <v>25061</v>
      </c>
      <c r="G765" s="19"/>
      <c r="H765" s="19"/>
      <c r="I765" s="19">
        <v>0</v>
      </c>
      <c r="J765" s="19"/>
      <c r="K765" s="19"/>
      <c r="L765" s="19">
        <v>25061</v>
      </c>
      <c r="M765" s="19">
        <v>53825</v>
      </c>
      <c r="N765" s="68"/>
      <c r="O765" s="68"/>
      <c r="P765" s="68"/>
      <c r="Q765" s="68"/>
      <c r="R765" s="68">
        <v>345545</v>
      </c>
      <c r="S765" s="68"/>
      <c r="T765" s="68">
        <v>345545</v>
      </c>
    </row>
    <row r="766" spans="1:20" s="43" customFormat="1" ht="15" customHeight="1">
      <c r="A766">
        <v>762</v>
      </c>
      <c r="B766" s="93">
        <v>99</v>
      </c>
      <c r="C766" s="19">
        <v>480</v>
      </c>
      <c r="D766" s="19">
        <v>-130640</v>
      </c>
      <c r="E766" s="19">
        <v>57564</v>
      </c>
      <c r="F766" s="19">
        <v>-3611</v>
      </c>
      <c r="G766" s="19"/>
      <c r="H766" s="19">
        <v>2088</v>
      </c>
      <c r="I766" s="19">
        <v>-534</v>
      </c>
      <c r="J766" s="19"/>
      <c r="K766" s="19"/>
      <c r="L766" s="19"/>
      <c r="M766" s="19">
        <v>53820.325679999994</v>
      </c>
      <c r="N766" s="68"/>
      <c r="O766" s="68"/>
      <c r="P766" s="68"/>
      <c r="Q766" s="68"/>
      <c r="R766" s="68">
        <v>727560.3</v>
      </c>
      <c r="S766" s="68">
        <v>240343</v>
      </c>
      <c r="T766" s="68">
        <v>967903.3</v>
      </c>
    </row>
    <row r="767" spans="1:20" s="43" customFormat="1" ht="15" customHeight="1">
      <c r="A767">
        <v>763</v>
      </c>
      <c r="B767" s="93">
        <v>99</v>
      </c>
      <c r="C767" s="19"/>
      <c r="D767" s="19"/>
      <c r="E767" s="19"/>
      <c r="F767" s="19"/>
      <c r="G767" s="19"/>
      <c r="H767" s="19"/>
      <c r="I767" s="19"/>
      <c r="J767" s="19"/>
      <c r="K767" s="19"/>
      <c r="L767" s="19"/>
      <c r="M767" s="19"/>
      <c r="N767" s="68"/>
      <c r="O767" s="68"/>
      <c r="P767" s="68"/>
      <c r="Q767" s="68"/>
      <c r="R767" s="68"/>
      <c r="S767" s="68"/>
      <c r="T767" s="68"/>
    </row>
    <row r="768" spans="1:20" s="43" customFormat="1" ht="15" customHeight="1">
      <c r="A768">
        <v>764</v>
      </c>
      <c r="B768" s="93">
        <v>99</v>
      </c>
      <c r="C768" s="19">
        <v>3235</v>
      </c>
      <c r="D768" s="19">
        <v>1536611</v>
      </c>
      <c r="E768" s="19"/>
      <c r="F768" s="19">
        <v>12805.9</v>
      </c>
      <c r="G768" s="19"/>
      <c r="H768" s="19"/>
      <c r="I768" s="19"/>
      <c r="J768" s="19"/>
      <c r="K768" s="19"/>
      <c r="L768" s="19"/>
      <c r="M768" s="19">
        <v>18050</v>
      </c>
      <c r="N768" s="68"/>
      <c r="O768" s="68"/>
      <c r="P768" s="68"/>
      <c r="Q768" s="68"/>
      <c r="R768" s="68">
        <v>168966</v>
      </c>
      <c r="S768" s="68">
        <v>154538</v>
      </c>
      <c r="T768" s="68">
        <v>323504</v>
      </c>
    </row>
    <row r="769" spans="1:20" s="43" customFormat="1" ht="15" customHeight="1">
      <c r="A769">
        <v>765</v>
      </c>
      <c r="B769" s="93">
        <v>99</v>
      </c>
      <c r="C769" s="19"/>
      <c r="D769" s="19">
        <v>-153381</v>
      </c>
      <c r="E769" s="19"/>
      <c r="F769" s="19">
        <v>9349</v>
      </c>
      <c r="G769" s="19"/>
      <c r="H769" s="19"/>
      <c r="I769" s="19"/>
      <c r="J769" s="19"/>
      <c r="K769" s="19"/>
      <c r="L769" s="19">
        <v>424</v>
      </c>
      <c r="M769" s="19">
        <v>9250</v>
      </c>
      <c r="N769" s="68"/>
      <c r="O769" s="68"/>
      <c r="P769" s="68"/>
      <c r="Q769" s="68"/>
      <c r="R769" s="68">
        <v>85224</v>
      </c>
      <c r="S769" s="68">
        <v>29896</v>
      </c>
      <c r="T769" s="68">
        <v>115120</v>
      </c>
    </row>
    <row r="770" spans="1:20" s="43" customFormat="1" ht="15" customHeight="1">
      <c r="A770">
        <v>766</v>
      </c>
      <c r="B770" s="93">
        <v>99</v>
      </c>
      <c r="C770" s="19"/>
      <c r="D770" s="19">
        <v>8637858</v>
      </c>
      <c r="E770" s="19"/>
      <c r="F770" s="19"/>
      <c r="G770" s="19"/>
      <c r="H770" s="19"/>
      <c r="I770" s="19"/>
      <c r="J770" s="19"/>
      <c r="K770" s="19"/>
      <c r="L770" s="19"/>
      <c r="M770" s="19">
        <v>29481</v>
      </c>
      <c r="N770" s="68"/>
      <c r="O770" s="68"/>
      <c r="P770" s="68"/>
      <c r="Q770" s="68"/>
      <c r="R770" s="68">
        <v>482845</v>
      </c>
      <c r="S770" s="68">
        <v>209079</v>
      </c>
      <c r="T770" s="68">
        <v>691924</v>
      </c>
    </row>
    <row r="771" spans="1:20" s="43" customFormat="1" ht="12" customHeight="1">
      <c r="A771">
        <v>767</v>
      </c>
      <c r="B771" s="93">
        <v>99</v>
      </c>
      <c r="C771" s="19"/>
      <c r="D771" s="19">
        <v>916999</v>
      </c>
      <c r="E771" s="19"/>
      <c r="F771" s="19">
        <v>12198</v>
      </c>
      <c r="G771" s="19"/>
      <c r="H771" s="19"/>
      <c r="I771" s="19"/>
      <c r="J771" s="19"/>
      <c r="K771" s="19"/>
      <c r="L771" s="19">
        <v>1280</v>
      </c>
      <c r="M771" s="19">
        <v>16608</v>
      </c>
      <c r="N771" s="68"/>
      <c r="O771" s="68"/>
      <c r="P771" s="68"/>
      <c r="Q771" s="68"/>
      <c r="R771" s="68">
        <v>225648</v>
      </c>
      <c r="S771" s="68">
        <v>49465</v>
      </c>
      <c r="T771" s="68">
        <v>275113</v>
      </c>
    </row>
    <row r="772" spans="1:20" s="43" customFormat="1" ht="12" customHeight="1">
      <c r="A772">
        <v>768</v>
      </c>
      <c r="B772" s="93">
        <v>99</v>
      </c>
      <c r="C772" s="19"/>
      <c r="D772" s="19">
        <v>1720702</v>
      </c>
      <c r="E772" s="19"/>
      <c r="F772" s="19"/>
      <c r="G772" s="19"/>
      <c r="H772" s="19">
        <v>186311</v>
      </c>
      <c r="I772" s="19"/>
      <c r="J772" s="19"/>
      <c r="K772" s="19"/>
      <c r="L772" s="19"/>
      <c r="M772" s="19">
        <v>33819.405925999999</v>
      </c>
      <c r="N772" s="68"/>
      <c r="O772" s="68"/>
      <c r="P772" s="68"/>
      <c r="Q772" s="68"/>
      <c r="R772" s="68">
        <v>441929</v>
      </c>
      <c r="S772" s="68">
        <v>273743</v>
      </c>
      <c r="T772" s="68">
        <v>715672</v>
      </c>
    </row>
    <row r="773" spans="1:20" s="43" customFormat="1" ht="12" customHeight="1">
      <c r="A773">
        <v>769</v>
      </c>
      <c r="B773" s="93"/>
      <c r="C773" s="19"/>
      <c r="D773" s="19"/>
      <c r="E773" s="19"/>
      <c r="F773" s="19"/>
      <c r="G773" s="19"/>
      <c r="H773" s="19"/>
      <c r="I773" s="19"/>
      <c r="J773" s="19"/>
      <c r="K773" s="19"/>
      <c r="L773" s="19"/>
      <c r="M773" s="19"/>
      <c r="N773" s="68"/>
      <c r="O773" s="68"/>
      <c r="P773" s="68"/>
      <c r="Q773" s="68"/>
      <c r="R773" s="68"/>
      <c r="S773" s="68"/>
      <c r="T773" s="68"/>
    </row>
    <row r="774" spans="1:20" s="43" customFormat="1" ht="12" customHeight="1">
      <c r="A774">
        <v>770</v>
      </c>
      <c r="B774" s="93"/>
      <c r="C774" s="19"/>
      <c r="D774" s="19"/>
      <c r="E774" s="19"/>
      <c r="F774" s="19"/>
      <c r="G774" s="19"/>
      <c r="H774" s="19"/>
      <c r="I774" s="19"/>
      <c r="J774" s="19"/>
      <c r="K774" s="19"/>
      <c r="L774" s="19"/>
      <c r="M774" s="19"/>
      <c r="N774" s="68"/>
      <c r="O774" s="68"/>
      <c r="P774" s="68"/>
      <c r="Q774" s="68"/>
      <c r="R774" s="68"/>
      <c r="S774" s="68"/>
      <c r="T774" s="68"/>
    </row>
    <row r="775" spans="1:20" s="43" customFormat="1" ht="15" customHeight="1">
      <c r="A775">
        <v>771</v>
      </c>
      <c r="B775" s="93"/>
      <c r="C775" s="19"/>
      <c r="D775" s="19"/>
      <c r="E775" s="19"/>
      <c r="F775" s="19"/>
      <c r="G775" s="19"/>
      <c r="H775" s="19"/>
      <c r="I775" s="19"/>
      <c r="J775" s="19"/>
      <c r="K775" s="19"/>
      <c r="L775" s="19"/>
      <c r="M775" s="19"/>
      <c r="N775" s="68"/>
      <c r="O775" s="68"/>
      <c r="P775" s="68"/>
      <c r="Q775" s="68"/>
      <c r="R775" s="68"/>
      <c r="S775" s="68"/>
      <c r="T775" s="68"/>
    </row>
    <row r="776" spans="1:20" s="43" customFormat="1" ht="15" customHeight="1">
      <c r="A776">
        <v>772</v>
      </c>
      <c r="B776" s="93"/>
      <c r="C776" s="19"/>
      <c r="D776" s="19"/>
      <c r="E776" s="19"/>
      <c r="F776" s="19"/>
      <c r="G776" s="19"/>
      <c r="H776" s="19"/>
      <c r="I776" s="19"/>
      <c r="J776" s="19"/>
      <c r="K776" s="19"/>
      <c r="L776" s="19"/>
      <c r="M776" s="19"/>
      <c r="N776" s="68"/>
      <c r="O776" s="68"/>
      <c r="P776" s="68"/>
      <c r="Q776" s="68"/>
      <c r="R776" s="68"/>
      <c r="S776" s="68"/>
      <c r="T776" s="68"/>
    </row>
    <row r="777" spans="1:20" s="43" customFormat="1" ht="15" customHeight="1">
      <c r="A777">
        <v>773</v>
      </c>
      <c r="B777" s="93"/>
      <c r="C777" s="19"/>
      <c r="D777" s="19"/>
      <c r="E777" s="19"/>
      <c r="F777" s="19"/>
      <c r="G777" s="19"/>
      <c r="H777" s="19"/>
      <c r="I777" s="19"/>
      <c r="J777" s="19"/>
      <c r="K777" s="19"/>
      <c r="L777" s="19"/>
      <c r="M777" s="19"/>
      <c r="N777" s="68"/>
      <c r="O777" s="68"/>
      <c r="P777" s="68"/>
      <c r="Q777" s="68"/>
      <c r="R777" s="68"/>
      <c r="S777" s="68"/>
      <c r="T777" s="68"/>
    </row>
    <row r="778" spans="1:20" s="43" customFormat="1" ht="15" customHeight="1">
      <c r="A778">
        <v>774</v>
      </c>
      <c r="B778" s="93"/>
      <c r="C778" s="19"/>
      <c r="D778" s="19"/>
      <c r="E778" s="19"/>
      <c r="F778" s="19"/>
      <c r="G778" s="19"/>
      <c r="H778" s="19"/>
      <c r="I778" s="19"/>
      <c r="J778" s="19"/>
      <c r="K778" s="19"/>
      <c r="L778" s="19"/>
      <c r="M778" s="19"/>
      <c r="N778" s="68"/>
      <c r="O778" s="68"/>
      <c r="P778" s="68"/>
      <c r="Q778" s="68"/>
      <c r="R778" s="68"/>
      <c r="S778" s="68"/>
      <c r="T778" s="68"/>
    </row>
    <row r="779" spans="1:20" s="43" customFormat="1" ht="15" customHeight="1">
      <c r="A779">
        <v>775</v>
      </c>
      <c r="B779" s="69"/>
      <c r="C779" s="19"/>
      <c r="D779" s="19"/>
      <c r="E779" s="19"/>
      <c r="F779" s="19"/>
      <c r="G779" s="19"/>
      <c r="H779" s="19"/>
      <c r="I779" s="19"/>
      <c r="J779" s="19"/>
      <c r="K779" s="19"/>
      <c r="L779" s="19"/>
      <c r="M779" s="19"/>
      <c r="N779" s="68"/>
      <c r="O779" s="68"/>
      <c r="P779" s="68"/>
      <c r="Q779" s="68"/>
      <c r="R779" s="68"/>
      <c r="S779" s="68"/>
      <c r="T779" s="68"/>
    </row>
    <row r="780" spans="1:20" s="43" customFormat="1" ht="15" customHeight="1">
      <c r="A780">
        <v>776</v>
      </c>
      <c r="B780" s="93"/>
      <c r="C780" s="19"/>
      <c r="D780" s="19"/>
      <c r="E780" s="19"/>
      <c r="F780" s="19"/>
      <c r="G780" s="19"/>
      <c r="H780" s="19"/>
      <c r="I780" s="19"/>
      <c r="J780" s="19"/>
      <c r="K780" s="19"/>
      <c r="L780" s="19"/>
      <c r="M780" s="19"/>
      <c r="N780" s="68"/>
      <c r="O780" s="68"/>
      <c r="P780" s="68"/>
      <c r="Q780" s="68"/>
      <c r="R780" s="68"/>
      <c r="S780" s="68"/>
      <c r="T780" s="68"/>
    </row>
    <row r="781" spans="1:20" s="43" customFormat="1" ht="12" customHeight="1">
      <c r="A781">
        <v>777</v>
      </c>
      <c r="B781" s="69"/>
      <c r="C781" s="19"/>
      <c r="D781" s="19"/>
      <c r="E781" s="19"/>
      <c r="F781" s="19"/>
      <c r="G781" s="19"/>
      <c r="H781" s="19"/>
      <c r="I781" s="19"/>
      <c r="J781" s="19"/>
      <c r="K781" s="19"/>
      <c r="L781" s="19"/>
      <c r="M781" s="19"/>
      <c r="N781" s="68"/>
      <c r="O781" s="68"/>
      <c r="P781" s="68"/>
      <c r="Q781" s="68"/>
      <c r="R781" s="68"/>
      <c r="S781" s="68"/>
      <c r="T781" s="68"/>
    </row>
    <row r="782" spans="1:20" s="43" customFormat="1" ht="12" customHeight="1">
      <c r="A782">
        <v>778</v>
      </c>
      <c r="B782" s="69"/>
      <c r="C782" s="19"/>
      <c r="D782" s="19"/>
      <c r="E782" s="19"/>
      <c r="F782" s="19"/>
      <c r="G782" s="19"/>
      <c r="H782" s="19"/>
      <c r="I782" s="19"/>
      <c r="J782" s="19"/>
      <c r="K782" s="19"/>
      <c r="L782" s="19"/>
      <c r="M782" s="19"/>
      <c r="N782" s="68"/>
      <c r="O782" s="68"/>
      <c r="P782" s="68"/>
      <c r="Q782" s="68"/>
      <c r="R782" s="68"/>
      <c r="S782" s="68"/>
      <c r="T782" s="68"/>
    </row>
    <row r="783" spans="1:20" s="43" customFormat="1" ht="12" customHeight="1">
      <c r="A783">
        <v>779</v>
      </c>
      <c r="B783" s="93"/>
      <c r="C783" s="19"/>
      <c r="D783" s="19"/>
      <c r="E783" s="19"/>
      <c r="F783" s="19"/>
      <c r="G783" s="19"/>
      <c r="H783" s="19"/>
      <c r="I783" s="19"/>
      <c r="J783" s="19"/>
      <c r="K783" s="19"/>
      <c r="L783" s="19"/>
      <c r="M783" s="19"/>
      <c r="N783" s="68"/>
      <c r="O783" s="68"/>
      <c r="P783" s="68"/>
      <c r="Q783" s="68"/>
      <c r="R783" s="68"/>
      <c r="S783" s="68"/>
      <c r="T783" s="68"/>
    </row>
    <row r="784" spans="1:20" s="43" customFormat="1" ht="12" customHeight="1">
      <c r="A784">
        <v>780</v>
      </c>
      <c r="B784" s="93"/>
      <c r="C784" s="19"/>
      <c r="D784" s="19"/>
      <c r="E784" s="19"/>
      <c r="F784" s="19"/>
      <c r="G784" s="19"/>
      <c r="H784" s="19"/>
      <c r="I784" s="19"/>
      <c r="J784" s="19"/>
      <c r="K784" s="19"/>
      <c r="L784" s="19"/>
      <c r="M784" s="19"/>
      <c r="N784" s="68"/>
      <c r="O784" s="68"/>
      <c r="P784" s="68"/>
      <c r="Q784" s="68"/>
      <c r="R784" s="68"/>
      <c r="S784" s="68"/>
      <c r="T784" s="68"/>
    </row>
    <row r="785" spans="1:20" s="43" customFormat="1" ht="15" customHeight="1">
      <c r="A785">
        <v>781</v>
      </c>
      <c r="B785" s="93"/>
      <c r="C785" s="19"/>
      <c r="D785" s="19"/>
      <c r="E785" s="19"/>
      <c r="F785" s="19"/>
      <c r="G785" s="19"/>
      <c r="H785" s="19"/>
      <c r="I785" s="19"/>
      <c r="J785" s="19"/>
      <c r="K785" s="19"/>
      <c r="L785" s="19"/>
      <c r="M785" s="19"/>
      <c r="N785" s="68"/>
      <c r="O785" s="68"/>
      <c r="P785" s="68"/>
      <c r="Q785" s="68"/>
      <c r="R785" s="68"/>
      <c r="S785" s="68"/>
      <c r="T785" s="68"/>
    </row>
    <row r="786" spans="1:20" s="43" customFormat="1" ht="15" customHeight="1">
      <c r="A786">
        <v>782</v>
      </c>
      <c r="B786" s="93"/>
      <c r="C786" s="19"/>
      <c r="D786" s="19"/>
      <c r="E786" s="19"/>
      <c r="F786" s="19"/>
      <c r="G786" s="19"/>
      <c r="H786" s="19"/>
      <c r="I786" s="19"/>
      <c r="J786" s="19"/>
      <c r="K786" s="19"/>
      <c r="L786" s="19"/>
      <c r="M786" s="19"/>
      <c r="N786" s="68"/>
      <c r="O786" s="68"/>
      <c r="P786" s="68"/>
      <c r="Q786" s="68"/>
      <c r="R786" s="68"/>
      <c r="S786" s="68"/>
      <c r="T786" s="68"/>
    </row>
    <row r="787" spans="1:20" s="43" customFormat="1" ht="15" customHeight="1">
      <c r="A787">
        <v>783</v>
      </c>
      <c r="B787" s="93"/>
      <c r="C787" s="19"/>
      <c r="D787" s="19"/>
      <c r="E787" s="19"/>
      <c r="F787" s="19"/>
      <c r="G787" s="19"/>
      <c r="H787" s="19"/>
      <c r="I787" s="19"/>
      <c r="J787" s="19"/>
      <c r="K787" s="19"/>
      <c r="L787" s="19"/>
      <c r="M787" s="19"/>
      <c r="N787" s="68"/>
      <c r="O787" s="68"/>
      <c r="P787" s="68"/>
      <c r="Q787" s="68"/>
      <c r="R787" s="68"/>
      <c r="S787" s="68"/>
      <c r="T787" s="68"/>
    </row>
    <row r="788" spans="1:20" s="43" customFormat="1" ht="15" customHeight="1">
      <c r="A788">
        <v>784</v>
      </c>
      <c r="B788" s="93"/>
      <c r="C788" s="19"/>
      <c r="D788" s="19"/>
      <c r="E788" s="19"/>
      <c r="F788" s="19"/>
      <c r="G788" s="19"/>
      <c r="H788" s="19"/>
      <c r="I788" s="19"/>
      <c r="J788" s="19"/>
      <c r="K788" s="19"/>
      <c r="L788" s="19"/>
      <c r="M788" s="19"/>
      <c r="N788" s="68"/>
      <c r="O788" s="68"/>
      <c r="P788" s="68"/>
      <c r="Q788" s="68"/>
      <c r="R788" s="68"/>
      <c r="S788" s="68"/>
      <c r="T788" s="68"/>
    </row>
    <row r="789" spans="1:20" s="43" customFormat="1" ht="15" customHeight="1">
      <c r="A789">
        <v>785</v>
      </c>
      <c r="B789" s="93"/>
      <c r="C789" s="19"/>
      <c r="D789" s="19"/>
      <c r="E789" s="19"/>
      <c r="F789" s="19"/>
      <c r="G789" s="19"/>
      <c r="H789" s="19"/>
      <c r="I789" s="19"/>
      <c r="J789" s="19"/>
      <c r="K789" s="19"/>
      <c r="L789" s="19"/>
      <c r="M789" s="19"/>
      <c r="N789" s="68"/>
      <c r="O789" s="68"/>
      <c r="P789" s="68"/>
      <c r="Q789" s="68"/>
      <c r="R789" s="68"/>
      <c r="S789" s="68"/>
      <c r="T789" s="68"/>
    </row>
    <row r="790" spans="1:20" s="43" customFormat="1" ht="15" customHeight="1">
      <c r="A790">
        <v>786</v>
      </c>
      <c r="B790" s="93"/>
      <c r="C790" s="19"/>
      <c r="D790" s="19"/>
      <c r="E790" s="19"/>
      <c r="F790" s="19"/>
      <c r="G790" s="19"/>
      <c r="H790" s="19"/>
      <c r="I790" s="19"/>
      <c r="J790" s="19"/>
      <c r="K790" s="19"/>
      <c r="L790" s="19"/>
      <c r="M790" s="19"/>
      <c r="N790" s="68"/>
      <c r="O790" s="68"/>
      <c r="P790" s="68"/>
      <c r="Q790" s="68"/>
      <c r="R790" s="68"/>
      <c r="S790" s="68"/>
      <c r="T790" s="68"/>
    </row>
    <row r="791" spans="1:20" s="43" customFormat="1" ht="12" customHeight="1">
      <c r="A791">
        <v>787</v>
      </c>
      <c r="B791" s="93"/>
      <c r="C791" s="19"/>
      <c r="D791" s="19"/>
      <c r="E791" s="19"/>
      <c r="F791" s="19"/>
      <c r="G791" s="19"/>
      <c r="H791" s="19"/>
      <c r="I791" s="19"/>
      <c r="J791" s="19"/>
      <c r="K791" s="19"/>
      <c r="L791" s="19"/>
      <c r="M791" s="19"/>
      <c r="N791" s="68"/>
      <c r="O791" s="68"/>
      <c r="P791" s="68"/>
      <c r="Q791" s="68"/>
      <c r="R791" s="68"/>
      <c r="S791" s="68"/>
      <c r="T791" s="68"/>
    </row>
    <row r="792" spans="1:20" s="43" customFormat="1" ht="12" customHeight="1">
      <c r="A792">
        <v>788</v>
      </c>
      <c r="B792" s="93"/>
      <c r="C792" s="19"/>
      <c r="D792" s="19"/>
      <c r="E792" s="19"/>
      <c r="F792" s="19"/>
      <c r="G792" s="19"/>
      <c r="H792" s="19"/>
      <c r="I792" s="19"/>
      <c r="J792" s="19"/>
      <c r="K792" s="19"/>
      <c r="L792" s="19"/>
      <c r="M792" s="19"/>
      <c r="N792" s="68"/>
      <c r="O792" s="68"/>
      <c r="P792" s="68"/>
      <c r="Q792" s="68"/>
      <c r="R792" s="68"/>
      <c r="S792" s="68"/>
      <c r="T792" s="68"/>
    </row>
    <row r="793" spans="1:20" s="43" customFormat="1" ht="15" customHeight="1">
      <c r="A793">
        <v>789</v>
      </c>
      <c r="B793" s="93"/>
      <c r="C793" s="19"/>
      <c r="D793" s="19"/>
      <c r="E793" s="19"/>
      <c r="F793" s="19"/>
      <c r="G793" s="19"/>
      <c r="H793" s="19"/>
      <c r="I793" s="19"/>
      <c r="J793" s="19"/>
      <c r="K793" s="19"/>
      <c r="L793" s="19"/>
      <c r="M793" s="19"/>
      <c r="N793" s="68"/>
      <c r="O793" s="68"/>
      <c r="P793" s="68"/>
      <c r="Q793" s="68"/>
      <c r="R793" s="68"/>
      <c r="S793" s="68"/>
      <c r="T793" s="68"/>
    </row>
    <row r="794" spans="1:20" s="43" customFormat="1" ht="15" customHeight="1">
      <c r="A794">
        <v>790</v>
      </c>
      <c r="B794" s="93"/>
      <c r="C794" s="19"/>
      <c r="D794" s="19"/>
      <c r="E794" s="19"/>
      <c r="F794" s="19"/>
      <c r="G794" s="19"/>
      <c r="H794" s="19"/>
      <c r="I794" s="19"/>
      <c r="J794" s="19"/>
      <c r="K794" s="19"/>
      <c r="L794" s="19"/>
      <c r="M794" s="19"/>
      <c r="N794" s="68"/>
      <c r="O794" s="68"/>
      <c r="P794" s="68"/>
      <c r="Q794" s="68"/>
      <c r="R794" s="68"/>
      <c r="S794" s="68"/>
      <c r="T794" s="68"/>
    </row>
    <row r="795" spans="1:20" s="43" customFormat="1" ht="15" customHeight="1">
      <c r="A795">
        <v>791</v>
      </c>
      <c r="B795" s="93"/>
      <c r="C795" s="19"/>
      <c r="D795" s="19"/>
      <c r="E795" s="19"/>
      <c r="F795" s="19"/>
      <c r="G795" s="19"/>
      <c r="H795" s="19"/>
      <c r="I795" s="19"/>
      <c r="J795" s="19"/>
      <c r="K795" s="19"/>
      <c r="L795" s="19"/>
      <c r="M795" s="19"/>
      <c r="N795" s="68"/>
      <c r="O795" s="68"/>
      <c r="P795" s="68"/>
      <c r="Q795" s="68"/>
      <c r="R795" s="68"/>
      <c r="S795" s="68"/>
      <c r="T795" s="68"/>
    </row>
    <row r="796" spans="1:20" s="43" customFormat="1" ht="15" customHeight="1">
      <c r="A796">
        <v>792</v>
      </c>
      <c r="B796" s="93"/>
      <c r="C796" s="19"/>
      <c r="D796" s="19"/>
      <c r="E796" s="19"/>
      <c r="F796" s="19"/>
      <c r="G796" s="19"/>
      <c r="H796" s="19"/>
      <c r="I796" s="19"/>
      <c r="J796" s="19"/>
      <c r="K796" s="19"/>
      <c r="L796" s="19"/>
      <c r="M796" s="19"/>
      <c r="N796" s="68"/>
      <c r="O796" s="68"/>
      <c r="P796" s="68"/>
      <c r="Q796" s="68"/>
      <c r="R796" s="68"/>
      <c r="S796" s="68"/>
      <c r="T796" s="68"/>
    </row>
    <row r="797" spans="1:20" s="43" customFormat="1" ht="15" customHeight="1">
      <c r="A797">
        <v>793</v>
      </c>
      <c r="B797" s="93"/>
      <c r="C797" s="19"/>
      <c r="D797" s="19"/>
      <c r="E797" s="19"/>
      <c r="F797" s="19"/>
      <c r="G797" s="19"/>
      <c r="H797" s="19"/>
      <c r="I797" s="19"/>
      <c r="J797" s="19"/>
      <c r="K797" s="19"/>
      <c r="L797" s="19"/>
      <c r="M797" s="19"/>
      <c r="N797" s="68"/>
      <c r="O797" s="68"/>
      <c r="P797" s="68"/>
      <c r="Q797" s="68"/>
      <c r="R797" s="68"/>
      <c r="S797" s="68"/>
      <c r="T797" s="68"/>
    </row>
    <row r="798" spans="1:20" s="43" customFormat="1" ht="15" customHeight="1">
      <c r="A798">
        <v>794</v>
      </c>
      <c r="B798" s="93"/>
      <c r="C798" s="19"/>
      <c r="D798" s="19"/>
      <c r="E798" s="19"/>
      <c r="F798" s="19"/>
      <c r="G798" s="19"/>
      <c r="H798" s="19"/>
      <c r="I798" s="19"/>
      <c r="J798" s="19"/>
      <c r="K798" s="19"/>
      <c r="L798" s="19"/>
      <c r="M798" s="19"/>
      <c r="N798" s="68"/>
      <c r="O798" s="68"/>
      <c r="P798" s="68"/>
      <c r="Q798" s="68"/>
      <c r="R798" s="68"/>
      <c r="S798" s="68"/>
      <c r="T798" s="68"/>
    </row>
    <row r="799" spans="1:20" s="43" customFormat="1" ht="12" customHeight="1">
      <c r="A799">
        <v>795</v>
      </c>
      <c r="B799" s="69"/>
      <c r="C799" s="19"/>
      <c r="D799" s="19"/>
      <c r="E799" s="19"/>
      <c r="F799" s="19"/>
      <c r="G799" s="19"/>
      <c r="H799" s="19"/>
      <c r="I799" s="19"/>
      <c r="J799" s="19"/>
      <c r="K799" s="19"/>
      <c r="L799" s="19"/>
      <c r="M799" s="19"/>
      <c r="N799" s="68"/>
      <c r="O799" s="68"/>
      <c r="P799" s="68"/>
      <c r="Q799" s="68"/>
      <c r="R799" s="68"/>
      <c r="S799" s="68"/>
      <c r="T799" s="68"/>
    </row>
    <row r="800" spans="1:20" s="43" customFormat="1" ht="12" customHeight="1">
      <c r="A800">
        <v>796</v>
      </c>
      <c r="B800" s="69"/>
      <c r="C800" s="19"/>
      <c r="D800" s="19"/>
      <c r="E800" s="19"/>
      <c r="F800" s="19"/>
      <c r="G800" s="19"/>
      <c r="H800" s="19"/>
      <c r="I800" s="19"/>
      <c r="J800" s="19"/>
      <c r="K800" s="19"/>
      <c r="L800" s="19"/>
      <c r="M800" s="19"/>
      <c r="N800" s="68"/>
      <c r="O800" s="68"/>
      <c r="P800" s="68"/>
      <c r="Q800" s="68"/>
      <c r="R800" s="68"/>
      <c r="S800" s="68"/>
      <c r="T800" s="68"/>
    </row>
    <row r="801" spans="1:20" s="43" customFormat="1" ht="12" customHeight="1">
      <c r="A801">
        <v>797</v>
      </c>
      <c r="B801" s="69"/>
      <c r="C801" s="19"/>
      <c r="D801" s="19"/>
      <c r="E801" s="19"/>
      <c r="F801" s="19"/>
      <c r="G801" s="19"/>
      <c r="H801" s="19"/>
      <c r="I801" s="19"/>
      <c r="J801" s="19"/>
      <c r="K801" s="19"/>
      <c r="L801" s="19"/>
      <c r="M801" s="19"/>
      <c r="N801" s="68"/>
      <c r="O801" s="68"/>
      <c r="P801" s="68"/>
      <c r="Q801" s="68"/>
      <c r="R801" s="68"/>
      <c r="S801" s="68"/>
      <c r="T801" s="68"/>
    </row>
    <row r="802" spans="1:20" s="43" customFormat="1" ht="15" customHeight="1">
      <c r="A802">
        <v>798</v>
      </c>
      <c r="B802" s="93"/>
      <c r="C802" s="19"/>
      <c r="D802" s="19"/>
      <c r="E802" s="19"/>
      <c r="F802" s="19"/>
      <c r="G802" s="19"/>
      <c r="H802" s="19"/>
      <c r="I802" s="19"/>
      <c r="J802" s="19"/>
      <c r="K802" s="19"/>
      <c r="L802" s="19"/>
      <c r="M802" s="19"/>
      <c r="N802" s="68"/>
      <c r="O802" s="68"/>
      <c r="P802" s="68"/>
      <c r="Q802" s="68"/>
      <c r="R802" s="68"/>
      <c r="S802" s="68"/>
      <c r="T802" s="68"/>
    </row>
    <row r="803" spans="1:20" s="43" customFormat="1" ht="15" customHeight="1">
      <c r="A803">
        <v>799</v>
      </c>
      <c r="B803" s="93"/>
      <c r="C803" s="19"/>
      <c r="D803" s="19"/>
      <c r="E803" s="19"/>
      <c r="F803" s="19"/>
      <c r="G803" s="19"/>
      <c r="H803" s="19"/>
      <c r="I803" s="19"/>
      <c r="J803" s="19"/>
      <c r="K803" s="19"/>
      <c r="L803" s="19"/>
      <c r="M803" s="19"/>
      <c r="N803" s="68"/>
      <c r="O803" s="68"/>
      <c r="P803" s="68"/>
      <c r="Q803" s="68"/>
      <c r="R803" s="68"/>
      <c r="S803" s="68"/>
      <c r="T803" s="68"/>
    </row>
    <row r="804" spans="1:20" s="43" customFormat="1" ht="17" customHeight="1">
      <c r="A804">
        <v>800</v>
      </c>
      <c r="B804" s="93"/>
      <c r="C804" s="19"/>
      <c r="D804" s="19"/>
      <c r="E804" s="19"/>
      <c r="F804" s="19"/>
      <c r="G804" s="19"/>
      <c r="H804" s="19"/>
      <c r="I804" s="19"/>
      <c r="J804" s="19"/>
      <c r="K804" s="19"/>
      <c r="L804" s="19"/>
      <c r="M804" s="19"/>
      <c r="N804" s="68"/>
      <c r="O804" s="68"/>
      <c r="P804" s="68"/>
      <c r="Q804" s="68"/>
      <c r="R804" s="68"/>
      <c r="S804" s="68"/>
      <c r="T804" s="68"/>
    </row>
    <row r="805" spans="1:20" s="43" customFormat="1" ht="15" customHeight="1">
      <c r="A805">
        <v>801</v>
      </c>
      <c r="B805" s="93"/>
      <c r="C805" s="19"/>
      <c r="D805" s="19"/>
      <c r="E805" s="19"/>
      <c r="F805" s="19"/>
      <c r="G805" s="19"/>
      <c r="H805" s="19"/>
      <c r="I805" s="19"/>
      <c r="J805" s="19"/>
      <c r="K805" s="19"/>
      <c r="L805" s="19"/>
      <c r="M805" s="19"/>
      <c r="N805" s="68"/>
      <c r="O805" s="68"/>
      <c r="P805" s="68"/>
      <c r="Q805" s="68"/>
      <c r="R805" s="68"/>
      <c r="S805" s="68"/>
      <c r="T805" s="68"/>
    </row>
    <row r="806" spans="1:20" s="43" customFormat="1" ht="15" customHeight="1">
      <c r="A806">
        <v>802</v>
      </c>
      <c r="B806" s="93"/>
      <c r="C806" s="19"/>
      <c r="D806" s="19"/>
      <c r="E806" s="19"/>
      <c r="F806" s="19"/>
      <c r="G806" s="19"/>
      <c r="H806" s="19"/>
      <c r="I806" s="19"/>
      <c r="J806" s="19"/>
      <c r="K806" s="19"/>
      <c r="L806" s="19"/>
      <c r="M806" s="19"/>
      <c r="N806" s="68"/>
      <c r="O806" s="68"/>
      <c r="P806" s="68"/>
      <c r="Q806" s="68"/>
      <c r="R806" s="68"/>
      <c r="S806" s="68"/>
      <c r="T806" s="68"/>
    </row>
    <row r="807" spans="1:20" s="43" customFormat="1" ht="15" customHeight="1">
      <c r="A807">
        <v>803</v>
      </c>
      <c r="B807" s="93"/>
      <c r="C807" s="19"/>
      <c r="D807" s="19"/>
      <c r="E807" s="19"/>
      <c r="F807" s="19"/>
      <c r="G807" s="19"/>
      <c r="H807" s="19"/>
      <c r="I807" s="19"/>
      <c r="J807" s="19"/>
      <c r="K807" s="19"/>
      <c r="L807" s="19"/>
      <c r="M807" s="19"/>
      <c r="N807" s="68"/>
      <c r="O807" s="68"/>
      <c r="P807" s="68"/>
      <c r="Q807" s="68"/>
      <c r="R807" s="68"/>
      <c r="S807" s="68"/>
      <c r="T807" s="68"/>
    </row>
    <row r="808" spans="1:20" s="43" customFormat="1" ht="15" customHeight="1">
      <c r="A808">
        <v>804</v>
      </c>
      <c r="B808" s="93"/>
      <c r="C808" s="19"/>
      <c r="D808" s="19"/>
      <c r="E808" s="19"/>
      <c r="F808" s="19"/>
      <c r="G808" s="19"/>
      <c r="H808" s="19"/>
      <c r="I808" s="19"/>
      <c r="J808" s="19"/>
      <c r="K808" s="19"/>
      <c r="L808" s="19"/>
      <c r="M808" s="19"/>
      <c r="N808" s="68"/>
      <c r="O808" s="68"/>
      <c r="P808" s="68"/>
      <c r="Q808" s="68"/>
      <c r="R808" s="68"/>
      <c r="S808" s="68"/>
      <c r="T808" s="68"/>
    </row>
    <row r="809" spans="1:20" s="43" customFormat="1">
      <c r="A809">
        <v>805</v>
      </c>
      <c r="B809" s="93"/>
      <c r="C809" s="19"/>
      <c r="D809" s="19"/>
      <c r="E809" s="19"/>
      <c r="F809" s="19"/>
      <c r="G809" s="19"/>
      <c r="H809" s="19"/>
      <c r="I809" s="19"/>
      <c r="J809" s="19"/>
      <c r="K809" s="19"/>
      <c r="L809" s="19"/>
      <c r="M809" s="19"/>
      <c r="N809" s="68"/>
      <c r="O809" s="68"/>
      <c r="P809" s="68"/>
      <c r="Q809" s="68"/>
      <c r="R809" s="68"/>
      <c r="S809" s="68"/>
      <c r="T809" s="68"/>
    </row>
    <row r="810" spans="1:20" s="43" customFormat="1" ht="12" customHeight="1">
      <c r="A810">
        <v>806</v>
      </c>
      <c r="B810" s="93"/>
      <c r="C810" s="19"/>
      <c r="D810" s="19"/>
      <c r="E810" s="19"/>
      <c r="F810" s="19"/>
      <c r="G810" s="19"/>
      <c r="H810" s="19"/>
      <c r="I810" s="19"/>
      <c r="J810" s="19"/>
      <c r="K810" s="19"/>
      <c r="L810" s="19"/>
      <c r="M810" s="19"/>
      <c r="N810" s="68"/>
      <c r="O810" s="68"/>
      <c r="P810" s="68"/>
      <c r="Q810" s="68"/>
      <c r="R810" s="68"/>
      <c r="S810" s="68"/>
      <c r="T810" s="68"/>
    </row>
    <row r="811" spans="1:20" s="43" customFormat="1" ht="12" customHeight="1">
      <c r="A811">
        <v>807</v>
      </c>
      <c r="B811" s="93"/>
      <c r="C811" s="19"/>
      <c r="D811" s="19"/>
      <c r="E811" s="19"/>
      <c r="F811" s="19"/>
      <c r="G811" s="19"/>
      <c r="H811" s="19"/>
      <c r="I811" s="19"/>
      <c r="J811" s="19"/>
      <c r="K811" s="19"/>
      <c r="L811" s="19"/>
      <c r="M811" s="19"/>
      <c r="N811" s="68"/>
      <c r="O811" s="68"/>
      <c r="P811" s="68"/>
      <c r="Q811" s="68"/>
      <c r="R811" s="68"/>
      <c r="S811" s="68"/>
      <c r="T811" s="68"/>
    </row>
    <row r="812" spans="1:20" s="43" customFormat="1" ht="12" customHeight="1">
      <c r="A812">
        <v>808</v>
      </c>
      <c r="B812" s="93"/>
      <c r="C812" s="19"/>
      <c r="D812" s="19"/>
      <c r="E812" s="19"/>
      <c r="F812" s="19"/>
      <c r="G812" s="19"/>
      <c r="H812" s="19"/>
      <c r="I812" s="19"/>
      <c r="J812" s="19"/>
      <c r="K812" s="19"/>
      <c r="L812" s="19"/>
      <c r="M812" s="19"/>
      <c r="N812" s="68"/>
      <c r="O812" s="68"/>
      <c r="P812" s="68"/>
      <c r="Q812" s="68"/>
      <c r="R812" s="68"/>
      <c r="S812" s="68"/>
      <c r="T812" s="68"/>
    </row>
    <row r="813" spans="1:20" s="43" customFormat="1" ht="12" customHeight="1">
      <c r="A813">
        <v>809</v>
      </c>
      <c r="B813" s="93"/>
      <c r="C813" s="19"/>
      <c r="D813" s="19"/>
      <c r="E813" s="19"/>
      <c r="F813" s="19"/>
      <c r="G813" s="19"/>
      <c r="H813" s="19"/>
      <c r="I813" s="19"/>
      <c r="J813" s="19"/>
      <c r="K813" s="19"/>
      <c r="L813" s="19"/>
      <c r="M813" s="19"/>
      <c r="N813" s="68"/>
      <c r="O813" s="68"/>
      <c r="P813" s="68"/>
      <c r="Q813" s="68"/>
      <c r="R813" s="68"/>
      <c r="S813" s="68"/>
      <c r="T813" s="68"/>
    </row>
    <row r="814" spans="1:20" s="43" customFormat="1" ht="12" customHeight="1">
      <c r="A814">
        <v>810</v>
      </c>
      <c r="B814" s="93"/>
      <c r="C814" s="19"/>
      <c r="D814" s="19"/>
      <c r="E814" s="19"/>
      <c r="F814" s="19"/>
      <c r="G814" s="19"/>
      <c r="H814" s="19"/>
      <c r="I814" s="19"/>
      <c r="J814" s="19"/>
      <c r="K814" s="19"/>
      <c r="L814" s="19"/>
      <c r="M814" s="19"/>
      <c r="N814" s="68"/>
      <c r="O814" s="68"/>
      <c r="P814" s="68"/>
      <c r="Q814" s="68"/>
      <c r="R814" s="68"/>
      <c r="S814" s="68"/>
      <c r="T814" s="68"/>
    </row>
    <row r="815" spans="1:20" s="43" customFormat="1" ht="12" customHeight="1">
      <c r="A815">
        <v>811</v>
      </c>
      <c r="B815" s="69"/>
      <c r="C815" s="19"/>
      <c r="D815" s="19"/>
      <c r="E815" s="19"/>
      <c r="F815" s="19"/>
      <c r="G815" s="19"/>
      <c r="H815" s="19"/>
      <c r="I815" s="19"/>
      <c r="J815" s="19"/>
      <c r="K815" s="19"/>
      <c r="L815" s="19"/>
      <c r="M815" s="19"/>
      <c r="N815" s="68"/>
      <c r="O815" s="68"/>
      <c r="P815" s="68"/>
      <c r="Q815" s="68"/>
      <c r="R815" s="68"/>
      <c r="S815" s="68"/>
      <c r="T815" s="68"/>
    </row>
    <row r="816" spans="1:20" s="43" customFormat="1">
      <c r="B816" s="65"/>
      <c r="I816" s="44"/>
      <c r="N816" s="46"/>
      <c r="O816" s="44"/>
      <c r="P816" s="44"/>
      <c r="Q816" s="44"/>
      <c r="R816" s="44"/>
      <c r="S816" s="44"/>
      <c r="T816" s="44"/>
    </row>
    <row r="817" spans="2:20" s="43" customFormat="1">
      <c r="B817" s="65"/>
      <c r="I817" s="44"/>
      <c r="N817" s="46"/>
      <c r="O817" s="44"/>
      <c r="P817" s="44"/>
      <c r="Q817" s="44"/>
      <c r="R817" s="44"/>
      <c r="S817" s="44"/>
      <c r="T817" s="44"/>
    </row>
    <row r="818" spans="2:20" s="43" customFormat="1">
      <c r="B818" s="65"/>
      <c r="I818" s="44"/>
      <c r="N818" s="46"/>
      <c r="O818" s="44"/>
      <c r="P818" s="44"/>
      <c r="Q818" s="44"/>
      <c r="R818" s="44"/>
      <c r="S818" s="44"/>
      <c r="T818" s="44"/>
    </row>
    <row r="819" spans="2:20" s="43" customFormat="1">
      <c r="B819" s="65"/>
      <c r="I819" s="44"/>
      <c r="N819" s="46"/>
      <c r="O819" s="44"/>
      <c r="P819" s="44"/>
      <c r="Q819" s="44"/>
      <c r="R819" s="44"/>
      <c r="S819" s="44"/>
      <c r="T819" s="44"/>
    </row>
    <row r="820" spans="2:20" s="43" customFormat="1">
      <c r="B820" s="65"/>
      <c r="I820" s="44"/>
      <c r="N820" s="46"/>
      <c r="O820" s="44"/>
      <c r="P820" s="44"/>
      <c r="Q820" s="44"/>
      <c r="R820" s="44"/>
      <c r="S820" s="44"/>
      <c r="T820" s="44"/>
    </row>
    <row r="821" spans="2:20" s="43" customFormat="1">
      <c r="B821" s="65"/>
      <c r="I821" s="44"/>
      <c r="N821" s="46"/>
      <c r="O821" s="44"/>
      <c r="P821" s="44"/>
      <c r="Q821" s="44"/>
      <c r="R821" s="44"/>
      <c r="S821" s="44"/>
      <c r="T821" s="44"/>
    </row>
    <row r="822" spans="2:20" s="43" customFormat="1">
      <c r="B822" s="65"/>
      <c r="I822" s="44"/>
      <c r="N822" s="46"/>
      <c r="O822" s="44"/>
      <c r="P822" s="44"/>
      <c r="Q822" s="44"/>
      <c r="R822" s="44"/>
      <c r="S822" s="44"/>
      <c r="T822" s="44"/>
    </row>
    <row r="823" spans="2:20" s="43" customFormat="1">
      <c r="B823" s="65"/>
      <c r="I823" s="44"/>
      <c r="N823" s="46"/>
      <c r="O823" s="44"/>
      <c r="P823" s="44"/>
      <c r="Q823" s="44"/>
      <c r="R823" s="44"/>
      <c r="S823" s="44"/>
      <c r="T823" s="44"/>
    </row>
    <row r="824" spans="2:20" s="43" customFormat="1">
      <c r="B824" s="65"/>
      <c r="I824" s="44"/>
      <c r="N824" s="46"/>
      <c r="O824" s="44"/>
      <c r="P824" s="44"/>
      <c r="Q824" s="44"/>
      <c r="R824" s="44"/>
      <c r="S824" s="44"/>
      <c r="T824" s="44"/>
    </row>
    <row r="825" spans="2:20" s="43" customFormat="1">
      <c r="B825" s="65"/>
      <c r="I825" s="44"/>
      <c r="N825" s="46"/>
      <c r="O825" s="44"/>
      <c r="P825" s="44"/>
      <c r="Q825" s="44"/>
      <c r="R825" s="44"/>
      <c r="S825" s="44"/>
      <c r="T825" s="44"/>
    </row>
    <row r="826" spans="2:20" s="43" customFormat="1">
      <c r="B826" s="65"/>
      <c r="I826" s="44"/>
      <c r="N826" s="46"/>
      <c r="O826" s="44"/>
      <c r="P826" s="44"/>
      <c r="Q826" s="44"/>
      <c r="R826" s="44"/>
      <c r="S826" s="44"/>
      <c r="T826" s="44"/>
    </row>
    <row r="827" spans="2:20" s="43" customFormat="1">
      <c r="B827" s="65"/>
      <c r="I827" s="44"/>
      <c r="N827" s="46"/>
      <c r="O827" s="44"/>
      <c r="P827" s="44"/>
      <c r="Q827" s="44"/>
      <c r="R827" s="44"/>
      <c r="S827" s="44"/>
      <c r="T827" s="44"/>
    </row>
    <row r="828" spans="2:20" s="43" customFormat="1">
      <c r="B828" s="65"/>
      <c r="I828" s="44"/>
      <c r="N828" s="46"/>
      <c r="O828" s="44"/>
      <c r="P828" s="44"/>
      <c r="Q828" s="44"/>
      <c r="R828" s="44"/>
      <c r="S828" s="44"/>
      <c r="T828" s="44"/>
    </row>
    <row r="829" spans="2:20" s="43" customFormat="1">
      <c r="B829" s="65"/>
      <c r="I829" s="44"/>
      <c r="N829" s="46"/>
      <c r="O829" s="44"/>
      <c r="P829" s="44"/>
      <c r="Q829" s="44"/>
      <c r="R829" s="44"/>
      <c r="S829" s="44"/>
      <c r="T829" s="44"/>
    </row>
    <row r="830" spans="2:20" s="43" customFormat="1">
      <c r="B830" s="65"/>
      <c r="I830" s="44"/>
      <c r="N830" s="46"/>
      <c r="O830" s="44"/>
      <c r="P830" s="44"/>
      <c r="Q830" s="44"/>
      <c r="R830" s="44"/>
      <c r="S830" s="44"/>
      <c r="T830" s="44"/>
    </row>
    <row r="831" spans="2:20" s="43" customFormat="1">
      <c r="B831" s="65"/>
      <c r="I831" s="44"/>
      <c r="N831" s="46"/>
      <c r="O831" s="44"/>
      <c r="P831" s="44"/>
      <c r="Q831" s="44"/>
      <c r="R831" s="44"/>
      <c r="S831" s="44"/>
      <c r="T831" s="44"/>
    </row>
    <row r="832" spans="2:20" s="43" customFormat="1">
      <c r="B832" s="65"/>
      <c r="I832" s="44"/>
      <c r="N832" s="46"/>
      <c r="O832" s="44"/>
      <c r="P832" s="44"/>
      <c r="Q832" s="44"/>
      <c r="R832" s="44"/>
      <c r="S832" s="44"/>
      <c r="T832" s="44"/>
    </row>
    <row r="833" spans="2:20" s="43" customFormat="1">
      <c r="B833" s="65"/>
      <c r="I833" s="44"/>
      <c r="N833" s="46"/>
      <c r="O833" s="44"/>
      <c r="P833" s="44"/>
      <c r="Q833" s="44"/>
      <c r="R833" s="44"/>
      <c r="S833" s="44"/>
      <c r="T833" s="44"/>
    </row>
    <row r="834" spans="2:20" s="43" customFormat="1">
      <c r="B834" s="65"/>
      <c r="I834" s="44"/>
      <c r="N834" s="46"/>
      <c r="O834" s="44"/>
      <c r="P834" s="44"/>
      <c r="Q834" s="44"/>
      <c r="R834" s="44"/>
      <c r="S834" s="44"/>
      <c r="T834" s="44"/>
    </row>
    <row r="835" spans="2:20" s="43" customFormat="1">
      <c r="B835" s="65"/>
      <c r="I835" s="44"/>
      <c r="N835" s="46"/>
      <c r="O835" s="44"/>
      <c r="P835" s="44"/>
      <c r="Q835" s="44"/>
      <c r="R835" s="44"/>
      <c r="S835" s="44"/>
      <c r="T835" s="44"/>
    </row>
    <row r="836" spans="2:20" s="43" customFormat="1">
      <c r="B836" s="65"/>
      <c r="I836" s="44"/>
      <c r="N836" s="46"/>
      <c r="O836" s="44"/>
      <c r="P836" s="44"/>
      <c r="Q836" s="44"/>
      <c r="R836" s="44"/>
      <c r="S836" s="44"/>
      <c r="T836" s="44"/>
    </row>
    <row r="837" spans="2:20" s="43" customFormat="1">
      <c r="B837" s="65"/>
      <c r="I837" s="44"/>
      <c r="N837" s="46"/>
      <c r="O837" s="44"/>
      <c r="P837" s="44"/>
      <c r="Q837" s="44"/>
      <c r="R837" s="44"/>
      <c r="S837" s="44"/>
      <c r="T837" s="44"/>
    </row>
    <row r="838" spans="2:20" s="43" customFormat="1">
      <c r="B838" s="65"/>
      <c r="I838" s="44"/>
      <c r="N838" s="46"/>
      <c r="O838" s="44"/>
      <c r="P838" s="44"/>
      <c r="Q838" s="44"/>
      <c r="R838" s="44"/>
      <c r="S838" s="44"/>
      <c r="T838" s="44"/>
    </row>
    <row r="839" spans="2:20" s="43" customFormat="1">
      <c r="B839" s="65"/>
      <c r="I839" s="44"/>
      <c r="N839" s="46"/>
      <c r="O839" s="44"/>
      <c r="P839" s="44"/>
      <c r="Q839" s="44"/>
      <c r="R839" s="44"/>
      <c r="S839" s="44"/>
      <c r="T839" s="44"/>
    </row>
    <row r="840" spans="2:20" s="43" customFormat="1">
      <c r="B840" s="65"/>
      <c r="I840" s="44"/>
      <c r="N840" s="46"/>
      <c r="O840" s="44"/>
      <c r="P840" s="44"/>
      <c r="Q840" s="44"/>
      <c r="R840" s="44"/>
      <c r="S840" s="44"/>
      <c r="T840" s="44"/>
    </row>
    <row r="841" spans="2:20" s="43" customFormat="1">
      <c r="B841" s="65"/>
      <c r="I841" s="44"/>
      <c r="N841" s="46"/>
      <c r="O841" s="44"/>
      <c r="P841" s="44"/>
      <c r="Q841" s="44"/>
      <c r="R841" s="44"/>
      <c r="S841" s="44"/>
      <c r="T841" s="44"/>
    </row>
    <row r="842" spans="2:20" s="43" customFormat="1">
      <c r="B842" s="65"/>
      <c r="I842" s="44"/>
      <c r="N842" s="46"/>
      <c r="O842" s="44"/>
      <c r="P842" s="44"/>
      <c r="Q842" s="44"/>
      <c r="R842" s="44"/>
      <c r="S842" s="44"/>
      <c r="T842" s="44"/>
    </row>
    <row r="843" spans="2:20" s="43" customFormat="1">
      <c r="B843" s="65"/>
      <c r="I843" s="44"/>
      <c r="N843" s="46"/>
      <c r="O843" s="44"/>
      <c r="P843" s="44"/>
      <c r="Q843" s="44"/>
      <c r="R843" s="44"/>
      <c r="S843" s="44"/>
      <c r="T843" s="44"/>
    </row>
    <row r="844" spans="2:20" s="43" customFormat="1">
      <c r="B844" s="65"/>
      <c r="I844" s="44"/>
      <c r="N844" s="46"/>
      <c r="O844" s="44"/>
      <c r="P844" s="44"/>
      <c r="Q844" s="44"/>
      <c r="R844" s="44"/>
      <c r="S844" s="44"/>
      <c r="T844" s="44"/>
    </row>
    <row r="845" spans="2:20" s="43" customFormat="1">
      <c r="B845" s="65"/>
      <c r="I845" s="44"/>
      <c r="N845" s="46"/>
      <c r="O845" s="44"/>
      <c r="P845" s="44"/>
      <c r="Q845" s="44"/>
      <c r="R845" s="44"/>
      <c r="S845" s="44"/>
      <c r="T845" s="44"/>
    </row>
    <row r="846" spans="2:20" s="43" customFormat="1">
      <c r="B846" s="65"/>
      <c r="I846" s="44"/>
      <c r="N846" s="46"/>
      <c r="O846" s="44"/>
      <c r="P846" s="44"/>
      <c r="Q846" s="44"/>
      <c r="R846" s="44"/>
      <c r="S846" s="44"/>
      <c r="T846" s="44"/>
    </row>
    <row r="847" spans="2:20" s="43" customFormat="1">
      <c r="B847" s="65"/>
      <c r="I847" s="44"/>
      <c r="N847" s="46"/>
      <c r="O847" s="44"/>
      <c r="P847" s="44"/>
      <c r="Q847" s="44"/>
      <c r="R847" s="44"/>
      <c r="S847" s="44"/>
      <c r="T847" s="44"/>
    </row>
    <row r="848" spans="2:20" s="43" customFormat="1">
      <c r="B848" s="65"/>
      <c r="I848" s="44"/>
      <c r="N848" s="46"/>
      <c r="O848" s="44"/>
      <c r="P848" s="44"/>
      <c r="Q848" s="44"/>
      <c r="R848" s="44"/>
      <c r="S848" s="44"/>
      <c r="T848" s="44"/>
    </row>
    <row r="849" spans="2:20" s="43" customFormat="1">
      <c r="B849" s="65"/>
      <c r="I849" s="44"/>
      <c r="N849" s="46"/>
      <c r="O849" s="44"/>
      <c r="P849" s="44"/>
      <c r="Q849" s="44"/>
      <c r="R849" s="44"/>
      <c r="S849" s="44"/>
      <c r="T849" s="44"/>
    </row>
    <row r="850" spans="2:20" s="43" customFormat="1">
      <c r="B850" s="65"/>
      <c r="I850" s="44"/>
      <c r="N850" s="46"/>
      <c r="O850" s="44"/>
      <c r="P850" s="44"/>
      <c r="Q850" s="44"/>
      <c r="R850" s="44"/>
      <c r="S850" s="44"/>
      <c r="T850" s="44"/>
    </row>
    <row r="851" spans="2:20" s="43" customFormat="1">
      <c r="B851" s="65"/>
      <c r="I851" s="44"/>
      <c r="N851" s="46"/>
      <c r="O851" s="44"/>
      <c r="P851" s="44"/>
      <c r="Q851" s="44"/>
      <c r="R851" s="44"/>
      <c r="S851" s="44"/>
      <c r="T851" s="44"/>
    </row>
    <row r="852" spans="2:20" s="43" customFormat="1">
      <c r="B852" s="65"/>
      <c r="I852" s="44"/>
      <c r="N852" s="46"/>
      <c r="O852" s="44"/>
      <c r="P852" s="44"/>
      <c r="Q852" s="44"/>
      <c r="R852" s="44"/>
      <c r="S852" s="44"/>
      <c r="T852" s="44"/>
    </row>
    <row r="853" spans="2:20" s="43" customFormat="1">
      <c r="B853" s="65"/>
      <c r="I853" s="44"/>
      <c r="N853" s="46"/>
      <c r="O853" s="44"/>
      <c r="P853" s="44"/>
      <c r="Q853" s="44"/>
      <c r="R853" s="44"/>
      <c r="S853" s="44"/>
      <c r="T853" s="44"/>
    </row>
    <row r="854" spans="2:20" s="43" customFormat="1">
      <c r="B854" s="65"/>
      <c r="I854" s="44"/>
      <c r="N854" s="46"/>
      <c r="O854" s="44"/>
      <c r="P854" s="44"/>
      <c r="Q854" s="44"/>
      <c r="R854" s="44"/>
      <c r="S854" s="44"/>
      <c r="T854" s="44"/>
    </row>
    <row r="855" spans="2:20" s="43" customFormat="1">
      <c r="B855" s="65"/>
      <c r="I855" s="44"/>
      <c r="N855" s="46"/>
      <c r="O855" s="44"/>
      <c r="P855" s="44"/>
      <c r="Q855" s="44"/>
      <c r="R855" s="44"/>
      <c r="S855" s="44"/>
      <c r="T855" s="44"/>
    </row>
    <row r="856" spans="2:20" s="43" customFormat="1">
      <c r="B856" s="65"/>
      <c r="I856" s="44"/>
      <c r="N856" s="46"/>
      <c r="O856" s="44"/>
      <c r="P856" s="44"/>
      <c r="Q856" s="44"/>
      <c r="R856" s="44"/>
      <c r="S856" s="44"/>
      <c r="T856" s="44"/>
    </row>
    <row r="857" spans="2:20" s="43" customFormat="1">
      <c r="B857" s="65"/>
      <c r="I857" s="44"/>
      <c r="N857" s="46"/>
      <c r="O857" s="44"/>
      <c r="P857" s="44"/>
      <c r="Q857" s="44"/>
      <c r="R857" s="44"/>
      <c r="S857" s="44"/>
      <c r="T857" s="44"/>
    </row>
    <row r="858" spans="2:20" s="43" customFormat="1">
      <c r="B858" s="65"/>
      <c r="I858" s="44"/>
      <c r="N858" s="46"/>
      <c r="O858" s="44"/>
      <c r="P858" s="44"/>
      <c r="Q858" s="44"/>
      <c r="R858" s="44"/>
      <c r="S858" s="44"/>
      <c r="T858" s="44"/>
    </row>
    <row r="859" spans="2:20" s="43" customFormat="1">
      <c r="B859" s="65"/>
      <c r="I859" s="44"/>
      <c r="N859" s="46"/>
      <c r="O859" s="44"/>
      <c r="P859" s="44"/>
      <c r="Q859" s="44"/>
      <c r="R859" s="44"/>
      <c r="S859" s="44"/>
      <c r="T859" s="44"/>
    </row>
    <row r="860" spans="2:20" s="43" customFormat="1">
      <c r="B860" s="65"/>
      <c r="I860" s="44"/>
      <c r="N860" s="46"/>
      <c r="O860" s="44"/>
      <c r="P860" s="44"/>
      <c r="Q860" s="44"/>
      <c r="R860" s="44"/>
      <c r="S860" s="44"/>
      <c r="T860" s="44"/>
    </row>
    <row r="861" spans="2:20" s="43" customFormat="1">
      <c r="B861" s="65"/>
      <c r="I861" s="44"/>
      <c r="N861" s="46"/>
      <c r="O861" s="44"/>
      <c r="P861" s="44"/>
      <c r="Q861" s="44"/>
      <c r="R861" s="44"/>
      <c r="S861" s="44"/>
      <c r="T861" s="44"/>
    </row>
    <row r="862" spans="2:20" s="43" customFormat="1">
      <c r="B862" s="65"/>
      <c r="I862" s="44"/>
      <c r="N862" s="46"/>
      <c r="O862" s="44"/>
      <c r="P862" s="44"/>
      <c r="Q862" s="44"/>
      <c r="R862" s="44"/>
      <c r="S862" s="44"/>
      <c r="T862" s="44"/>
    </row>
    <row r="863" spans="2:20" s="43" customFormat="1">
      <c r="B863" s="65"/>
      <c r="I863" s="44"/>
      <c r="N863" s="46"/>
      <c r="O863" s="44"/>
      <c r="P863" s="44"/>
      <c r="Q863" s="44"/>
      <c r="R863" s="44"/>
      <c r="S863" s="44"/>
      <c r="T863" s="44"/>
    </row>
  </sheetData>
  <mergeCells count="3">
    <mergeCell ref="C3:M3"/>
    <mergeCell ref="N3:T3"/>
    <mergeCell ref="M1:S1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workbookViewId="0">
      <selection activeCell="B13" sqref="B13"/>
    </sheetView>
  </sheetViews>
  <sheetFormatPr baseColWidth="10" defaultRowHeight="12" x14ac:dyDescent="0"/>
  <cols>
    <col min="1" max="1" width="57" customWidth="1"/>
    <col min="3" max="3" width="18.5" customWidth="1"/>
    <col min="4" max="4" width="18.6640625" customWidth="1"/>
    <col min="5" max="5" width="12.1640625" customWidth="1"/>
  </cols>
  <sheetData>
    <row r="1" spans="1:7" ht="17">
      <c r="A1" s="103" t="s">
        <v>102</v>
      </c>
    </row>
    <row r="2" spans="1:7" ht="17">
      <c r="A2" s="103"/>
    </row>
    <row r="3" spans="1:7" ht="45">
      <c r="A3" s="156"/>
      <c r="B3" s="157" t="s">
        <v>103</v>
      </c>
      <c r="C3" s="159" t="s">
        <v>105</v>
      </c>
      <c r="D3" s="159" t="s">
        <v>106</v>
      </c>
    </row>
    <row r="4" spans="1:7" ht="15">
      <c r="A4" s="156" t="s">
        <v>100</v>
      </c>
      <c r="B4" s="157">
        <f>COUNTIF('2011 M&amp;V Data_Project'!D46:EF46,"&gt;0")</f>
        <v>112</v>
      </c>
      <c r="C4" s="158">
        <f>SUMIF('2011 M&amp;V Data_Project'!D46:EF46,"&gt;0")</f>
        <v>7014951</v>
      </c>
      <c r="D4" s="158">
        <f>C4/B4</f>
        <v>62633.491071428572</v>
      </c>
      <c r="E4" s="156"/>
      <c r="F4" s="156"/>
      <c r="G4" s="156"/>
    </row>
    <row r="5" spans="1:7" ht="15">
      <c r="A5" s="156" t="s">
        <v>101</v>
      </c>
      <c r="B5" s="157">
        <f>COUNTIF('2011 M&amp;V Data_Project'!D46:EF46,"=0")</f>
        <v>12</v>
      </c>
      <c r="C5" s="157" t="s">
        <v>104</v>
      </c>
      <c r="D5" s="157" t="s">
        <v>104</v>
      </c>
      <c r="E5" s="156"/>
      <c r="F5" s="156"/>
      <c r="G5" s="156"/>
    </row>
    <row r="6" spans="1:7" ht="15">
      <c r="A6" s="156" t="s">
        <v>107</v>
      </c>
      <c r="B6" s="157">
        <f>COUNTIF('2011 M&amp;V Data_Project'!D46:EF46,"&lt;0")</f>
        <v>9</v>
      </c>
      <c r="C6" s="160">
        <f>SUMIF('2011 M&amp;V Data_Project'!D46:EF46,"&lt;0")</f>
        <v>-2339898</v>
      </c>
      <c r="D6" s="160">
        <f>C6/B6</f>
        <v>-259988.66666666666</v>
      </c>
      <c r="E6" s="156"/>
      <c r="F6" s="156"/>
      <c r="G6" s="156"/>
    </row>
    <row r="7" spans="1:7" ht="15">
      <c r="A7" s="156"/>
      <c r="B7" s="156"/>
      <c r="C7" s="156"/>
      <c r="D7" s="156"/>
      <c r="E7" s="156"/>
      <c r="F7" s="156"/>
      <c r="G7" s="156"/>
    </row>
    <row r="8" spans="1:7" ht="15">
      <c r="A8" s="156"/>
      <c r="B8" s="156"/>
      <c r="C8" s="156"/>
      <c r="D8" s="156"/>
      <c r="E8" s="156"/>
      <c r="F8" s="156"/>
      <c r="G8" s="156"/>
    </row>
    <row r="9" spans="1:7" ht="30">
      <c r="A9" s="156" t="s">
        <v>110</v>
      </c>
      <c r="B9" s="157" t="s">
        <v>103</v>
      </c>
      <c r="C9" s="159" t="s">
        <v>108</v>
      </c>
      <c r="D9" s="159" t="s">
        <v>109</v>
      </c>
      <c r="E9" s="156"/>
      <c r="F9" s="156"/>
      <c r="G9" s="156"/>
    </row>
    <row r="10" spans="1:7" ht="15">
      <c r="A10" s="156" t="s">
        <v>97</v>
      </c>
      <c r="B10" s="157">
        <v>7</v>
      </c>
      <c r="C10" s="161">
        <f>SUMIF('2011 M&amp;V Data_Project'!D54:EF54,'Surplus-Shortfall Summary'!A10,'2011 M&amp;V Data_Project'!D46:EF46)</f>
        <v>-605132</v>
      </c>
      <c r="D10" s="161">
        <f>C10/B10</f>
        <v>-86447.428571428565</v>
      </c>
      <c r="E10" s="156"/>
      <c r="F10" s="156"/>
      <c r="G10" s="156"/>
    </row>
    <row r="11" spans="1:7" ht="15">
      <c r="A11" s="156" t="s">
        <v>98</v>
      </c>
      <c r="B11" s="157">
        <v>2</v>
      </c>
      <c r="C11" s="161">
        <f>SUMIF('2011 M&amp;V Data_Project'!D54:EF54,'Surplus-Shortfall Summary'!A11,'2011 M&amp;V Data_Project'!D46:EF46)</f>
        <v>-1734766</v>
      </c>
      <c r="D11" s="161">
        <f>C11/B11</f>
        <v>-867383</v>
      </c>
      <c r="E11" s="156"/>
      <c r="F11" s="156"/>
      <c r="G11" s="156"/>
    </row>
    <row r="12" spans="1:7" ht="15">
      <c r="A12" s="156"/>
      <c r="B12" s="156"/>
      <c r="C12" s="156"/>
      <c r="D12" s="156"/>
      <c r="E12" s="156"/>
      <c r="F12" s="156"/>
      <c r="G12" s="156"/>
    </row>
    <row r="13" spans="1:7" ht="15">
      <c r="A13" s="156"/>
      <c r="B13" s="156"/>
      <c r="C13" s="156"/>
      <c r="D13" s="156"/>
      <c r="E13" s="156"/>
      <c r="F13" s="156"/>
      <c r="G13" s="156"/>
    </row>
    <row r="14" spans="1:7" ht="15">
      <c r="A14" s="156"/>
      <c r="B14" s="156"/>
      <c r="C14" s="156"/>
      <c r="D14" s="156"/>
      <c r="E14" s="156"/>
      <c r="F14" s="156"/>
      <c r="G14" s="156"/>
    </row>
    <row r="15" spans="1:7" ht="15">
      <c r="A15" s="156"/>
      <c r="B15" s="156"/>
      <c r="C15" s="156"/>
      <c r="D15" s="156"/>
      <c r="E15" s="156"/>
      <c r="F15" s="156"/>
      <c r="G15" s="156"/>
    </row>
    <row r="16" spans="1:7" ht="15">
      <c r="A16" s="156"/>
      <c r="B16" s="156"/>
      <c r="C16" s="156"/>
      <c r="D16" s="156"/>
      <c r="E16" s="156"/>
      <c r="F16" s="156"/>
      <c r="G16" s="156"/>
    </row>
    <row r="17" spans="1:7" ht="15">
      <c r="A17" s="156"/>
      <c r="B17" s="156"/>
      <c r="C17" s="156"/>
      <c r="D17" s="156"/>
      <c r="E17" s="156"/>
      <c r="F17" s="156"/>
      <c r="G17" s="156"/>
    </row>
    <row r="18" spans="1:7" ht="15">
      <c r="A18" s="156"/>
      <c r="B18" s="156"/>
      <c r="C18" s="156"/>
      <c r="D18" s="156"/>
      <c r="E18" s="156"/>
      <c r="F18" s="156"/>
      <c r="G18" s="156"/>
    </row>
    <row r="19" spans="1:7" ht="15">
      <c r="A19" s="156"/>
      <c r="B19" s="156"/>
      <c r="C19" s="156"/>
      <c r="D19" s="156"/>
      <c r="E19" s="156"/>
      <c r="F19" s="156"/>
      <c r="G19" s="156"/>
    </row>
    <row r="20" spans="1:7" ht="15">
      <c r="A20" s="156"/>
      <c r="B20" s="156"/>
      <c r="C20" s="156"/>
      <c r="D20" s="156"/>
      <c r="E20" s="156"/>
      <c r="F20" s="156"/>
      <c r="G20" s="156"/>
    </row>
    <row r="21" spans="1:7" ht="15">
      <c r="A21" s="156"/>
      <c r="B21" s="156"/>
      <c r="C21" s="156"/>
      <c r="D21" s="156"/>
      <c r="E21" s="156"/>
      <c r="F21" s="156"/>
      <c r="G21" s="156"/>
    </row>
    <row r="22" spans="1:7" ht="15">
      <c r="A22" s="156"/>
      <c r="B22" s="156"/>
      <c r="C22" s="156"/>
      <c r="D22" s="156"/>
      <c r="E22" s="156"/>
      <c r="F22" s="156"/>
      <c r="G22" s="156"/>
    </row>
    <row r="23" spans="1:7" ht="15">
      <c r="A23" s="156"/>
      <c r="B23" s="156"/>
      <c r="C23" s="156"/>
      <c r="D23" s="156"/>
      <c r="E23" s="156"/>
      <c r="F23" s="156"/>
      <c r="G23" s="156"/>
    </row>
    <row r="24" spans="1:7" ht="15">
      <c r="A24" s="156"/>
      <c r="B24" s="156"/>
      <c r="C24" s="156"/>
      <c r="D24" s="156"/>
      <c r="E24" s="156"/>
      <c r="F24" s="156"/>
      <c r="G24" s="156"/>
    </row>
    <row r="25" spans="1:7" ht="15">
      <c r="A25" s="156"/>
      <c r="B25" s="156"/>
      <c r="C25" s="156"/>
      <c r="D25" s="156"/>
      <c r="E25" s="156"/>
      <c r="F25" s="156"/>
      <c r="G25" s="156"/>
    </row>
    <row r="26" spans="1:7" ht="15">
      <c r="A26" s="156"/>
      <c r="B26" s="156"/>
      <c r="C26" s="156"/>
      <c r="D26" s="156"/>
      <c r="E26" s="156"/>
      <c r="F26" s="156"/>
      <c r="G26" s="156"/>
    </row>
    <row r="27" spans="1:7" ht="15">
      <c r="A27" s="156"/>
      <c r="B27" s="156"/>
      <c r="C27" s="156"/>
      <c r="D27" s="156"/>
      <c r="E27" s="156"/>
      <c r="F27" s="156"/>
      <c r="G27" s="156"/>
    </row>
    <row r="28" spans="1:7" ht="15">
      <c r="A28" s="156"/>
      <c r="B28" s="156"/>
      <c r="C28" s="156"/>
      <c r="D28" s="156"/>
      <c r="E28" s="156"/>
      <c r="F28" s="156"/>
      <c r="G28" s="156"/>
    </row>
    <row r="29" spans="1:7" ht="15">
      <c r="A29" s="156"/>
      <c r="B29" s="156"/>
      <c r="C29" s="156"/>
      <c r="D29" s="156"/>
      <c r="E29" s="156"/>
      <c r="F29" s="156"/>
      <c r="G29" s="156"/>
    </row>
    <row r="30" spans="1:7" ht="15">
      <c r="A30" s="156"/>
      <c r="B30" s="156"/>
      <c r="C30" s="156"/>
      <c r="D30" s="156"/>
      <c r="E30" s="156"/>
      <c r="F30" s="156"/>
      <c r="G30" s="156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2:D37"/>
  <sheetViews>
    <sheetView workbookViewId="0">
      <selection activeCell="B26" sqref="B26"/>
    </sheetView>
  </sheetViews>
  <sheetFormatPr baseColWidth="10" defaultColWidth="8.83203125" defaultRowHeight="14" x14ac:dyDescent="0"/>
  <cols>
    <col min="1" max="1" width="20.5" style="92" customWidth="1"/>
    <col min="2" max="2" width="59.1640625" style="83" customWidth="1"/>
    <col min="3" max="3" width="36.6640625" style="83" customWidth="1"/>
    <col min="4" max="16384" width="8.83203125" style="86"/>
  </cols>
  <sheetData>
    <row r="2" spans="1:2" ht="40">
      <c r="A2" s="82" t="s">
        <v>71</v>
      </c>
      <c r="B2" s="82" t="s">
        <v>45</v>
      </c>
    </row>
    <row r="3" spans="1:2" ht="18">
      <c r="A3" s="84">
        <v>1</v>
      </c>
      <c r="B3" s="85" t="s">
        <v>34</v>
      </c>
    </row>
    <row r="4" spans="1:2" ht="18">
      <c r="A4" s="84">
        <v>2</v>
      </c>
      <c r="B4" s="85" t="s">
        <v>37</v>
      </c>
    </row>
    <row r="5" spans="1:2" ht="36">
      <c r="A5" s="84">
        <v>3</v>
      </c>
      <c r="B5" s="85" t="s">
        <v>46</v>
      </c>
    </row>
    <row r="6" spans="1:2" ht="18">
      <c r="A6" s="84">
        <v>4</v>
      </c>
      <c r="B6" s="85" t="s">
        <v>47</v>
      </c>
    </row>
    <row r="7" spans="1:2" ht="18">
      <c r="A7" s="84">
        <v>5</v>
      </c>
      <c r="B7" s="85" t="s">
        <v>48</v>
      </c>
    </row>
    <row r="8" spans="1:2" ht="18">
      <c r="A8" s="84">
        <v>6</v>
      </c>
      <c r="B8" s="85" t="s">
        <v>49</v>
      </c>
    </row>
    <row r="9" spans="1:2" ht="18">
      <c r="A9" s="84">
        <v>7</v>
      </c>
      <c r="B9" s="85" t="s">
        <v>50</v>
      </c>
    </row>
    <row r="10" spans="1:2" ht="18">
      <c r="A10" s="84">
        <v>8</v>
      </c>
      <c r="B10" s="85" t="s">
        <v>51</v>
      </c>
    </row>
    <row r="11" spans="1:2" ht="18">
      <c r="A11" s="84">
        <v>9</v>
      </c>
      <c r="B11" s="85" t="s">
        <v>43</v>
      </c>
    </row>
    <row r="12" spans="1:2" ht="18">
      <c r="A12" s="84">
        <v>10</v>
      </c>
      <c r="B12" s="85" t="s">
        <v>39</v>
      </c>
    </row>
    <row r="13" spans="1:2" ht="18">
      <c r="A13" s="84">
        <v>11</v>
      </c>
      <c r="B13" s="85" t="s">
        <v>38</v>
      </c>
    </row>
    <row r="14" spans="1:2" ht="18">
      <c r="A14" s="84">
        <v>12</v>
      </c>
      <c r="B14" s="85" t="s">
        <v>41</v>
      </c>
    </row>
    <row r="15" spans="1:2" ht="18">
      <c r="A15" s="84">
        <v>13</v>
      </c>
      <c r="B15" s="85" t="s">
        <v>36</v>
      </c>
    </row>
    <row r="16" spans="1:2" ht="18">
      <c r="A16" s="84">
        <v>14</v>
      </c>
      <c r="B16" s="85" t="s">
        <v>52</v>
      </c>
    </row>
    <row r="17" spans="1:4" ht="18">
      <c r="A17" s="84">
        <v>15</v>
      </c>
      <c r="B17" s="85" t="s">
        <v>53</v>
      </c>
    </row>
    <row r="18" spans="1:4" ht="18">
      <c r="A18" s="84">
        <v>16</v>
      </c>
      <c r="B18" s="85" t="s">
        <v>54</v>
      </c>
    </row>
    <row r="19" spans="1:4" ht="18">
      <c r="A19" s="84">
        <v>17</v>
      </c>
      <c r="B19" s="85" t="s">
        <v>40</v>
      </c>
    </row>
    <row r="20" spans="1:4" ht="18">
      <c r="A20" s="84">
        <v>18</v>
      </c>
      <c r="B20" s="85" t="s">
        <v>42</v>
      </c>
    </row>
    <row r="21" spans="1:4" ht="18">
      <c r="A21" s="84">
        <v>19</v>
      </c>
      <c r="B21" s="85" t="s">
        <v>55</v>
      </c>
    </row>
    <row r="23" spans="1:4" ht="18">
      <c r="A23" s="162">
        <v>99</v>
      </c>
      <c r="B23" s="163" t="s">
        <v>111</v>
      </c>
    </row>
    <row r="29" spans="1:4" ht="18">
      <c r="A29" s="89"/>
      <c r="D29" s="86" t="s">
        <v>59</v>
      </c>
    </row>
    <row r="30" spans="1:4" ht="18">
      <c r="A30" s="89"/>
      <c r="B30" s="89"/>
      <c r="C30" s="89"/>
      <c r="D30" s="86" t="s">
        <v>59</v>
      </c>
    </row>
    <row r="31" spans="1:4" ht="18">
      <c r="A31" s="89"/>
      <c r="B31" s="89"/>
      <c r="C31" s="89"/>
      <c r="D31" s="86" t="s">
        <v>59</v>
      </c>
    </row>
    <row r="32" spans="1:4" ht="18">
      <c r="A32" s="89"/>
      <c r="B32" s="89"/>
      <c r="C32" s="89"/>
      <c r="D32" s="86" t="s">
        <v>59</v>
      </c>
    </row>
    <row r="33" spans="1:3" ht="18">
      <c r="A33" s="89"/>
      <c r="B33" s="89"/>
      <c r="C33" s="89"/>
    </row>
    <row r="34" spans="1:3" ht="18">
      <c r="A34" s="89"/>
      <c r="B34" s="89"/>
      <c r="C34" s="89"/>
    </row>
    <row r="35" spans="1:3" ht="18">
      <c r="A35" s="90"/>
      <c r="B35" s="91"/>
      <c r="C35" s="91"/>
    </row>
    <row r="36" spans="1:3" ht="18">
      <c r="A36" s="90"/>
      <c r="B36" s="91"/>
      <c r="C36" s="91"/>
    </row>
    <row r="37" spans="1:3" ht="18">
      <c r="A37" s="90"/>
      <c r="B37" s="91"/>
      <c r="C37" s="91"/>
    </row>
  </sheetData>
  <pageMargins left="0.25" right="0.25" top="0.75" bottom="0.75" header="0.3" footer="0.3"/>
  <pageSetup scale="84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C10" sqref="C10"/>
    </sheetView>
  </sheetViews>
  <sheetFormatPr baseColWidth="10" defaultRowHeight="12" x14ac:dyDescent="0"/>
  <cols>
    <col min="1" max="1" width="31.33203125" customWidth="1"/>
    <col min="2" max="2" width="51.83203125" customWidth="1"/>
    <col min="3" max="3" width="45" customWidth="1"/>
  </cols>
  <sheetData>
    <row r="1" spans="1:4" s="86" customFormat="1" ht="27" customHeight="1">
      <c r="A1" s="87" t="s">
        <v>56</v>
      </c>
      <c r="B1" s="87" t="s">
        <v>57</v>
      </c>
      <c r="C1" s="87" t="s">
        <v>58</v>
      </c>
      <c r="D1" s="86" t="s">
        <v>59</v>
      </c>
    </row>
    <row r="2" spans="1:4" s="86" customFormat="1" ht="90">
      <c r="A2" s="88" t="s">
        <v>60</v>
      </c>
      <c r="B2" s="88" t="s">
        <v>61</v>
      </c>
      <c r="C2" s="88" t="s">
        <v>62</v>
      </c>
      <c r="D2" s="86" t="s">
        <v>59</v>
      </c>
    </row>
    <row r="3" spans="1:4" s="86" customFormat="1" ht="90">
      <c r="A3" s="88" t="s">
        <v>63</v>
      </c>
      <c r="B3" s="88" t="s">
        <v>64</v>
      </c>
      <c r="C3" s="88" t="s">
        <v>62</v>
      </c>
      <c r="D3" s="86" t="s">
        <v>59</v>
      </c>
    </row>
    <row r="4" spans="1:4" s="86" customFormat="1" ht="54">
      <c r="A4" s="88" t="s">
        <v>65</v>
      </c>
      <c r="B4" s="88" t="s">
        <v>66</v>
      </c>
      <c r="C4" s="88" t="s">
        <v>67</v>
      </c>
      <c r="D4" s="86" t="s">
        <v>59</v>
      </c>
    </row>
    <row r="5" spans="1:4" s="86" customFormat="1" ht="144">
      <c r="A5" s="88" t="s">
        <v>68</v>
      </c>
      <c r="B5" s="88" t="s">
        <v>69</v>
      </c>
      <c r="C5" s="88" t="s">
        <v>70</v>
      </c>
      <c r="D5" s="86" t="s">
        <v>59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2011 M&amp;V Data_Project</vt:lpstr>
      <vt:lpstr>2011 M&amp;V Data_ECM</vt:lpstr>
      <vt:lpstr>Surplus-Shortfall Summary</vt:lpstr>
      <vt:lpstr>ECM Tech Categories</vt:lpstr>
      <vt:lpstr>M&amp;V Options</vt:lpstr>
    </vt:vector>
  </TitlesOfParts>
  <Manager/>
  <Company>ORNL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Slattery, Bob S.</cp:lastModifiedBy>
  <cp:lastPrinted>2011-11-08T19:04:00Z</cp:lastPrinted>
  <dcterms:created xsi:type="dcterms:W3CDTF">2010-08-09T17:29:01Z</dcterms:created>
  <dcterms:modified xsi:type="dcterms:W3CDTF">2015-04-10T16:05:39Z</dcterms:modified>
  <cp:category/>
</cp:coreProperties>
</file>