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201097\Desktop\CompGraph\"/>
    </mc:Choice>
  </mc:AlternateContent>
  <bookViews>
    <workbookView xWindow="600" yWindow="120" windowWidth="14115" windowHeight="8670" activeTab="1"/>
  </bookViews>
  <sheets>
    <sheet name="Assignment generation" sheetId="1" r:id="rId1"/>
    <sheet name="Map of Assignment" sheetId="2" r:id="rId2"/>
    <sheet name="Sheet3" sheetId="3" r:id="rId3"/>
  </sheets>
  <calcPr calcId="162913" iterateDelta="1E-4"/>
</workbook>
</file>

<file path=xl/calcChain.xml><?xml version="1.0" encoding="utf-8"?>
<calcChain xmlns="http://schemas.openxmlformats.org/spreadsheetml/2006/main">
  <c r="AE84" i="3" l="1"/>
  <c r="AE85" i="3"/>
  <c r="AE86" i="3"/>
  <c r="AE87" i="3"/>
  <c r="AE88" i="3"/>
  <c r="AE89" i="3"/>
  <c r="AE90" i="3"/>
  <c r="AE83" i="3"/>
  <c r="V108" i="3"/>
  <c r="V109" i="3"/>
  <c r="V110" i="3"/>
  <c r="V111" i="3"/>
  <c r="V112" i="3"/>
  <c r="V113" i="3"/>
  <c r="V114" i="3"/>
  <c r="V107" i="3"/>
  <c r="U108" i="3" l="1"/>
  <c r="U109" i="3"/>
  <c r="U110" i="3"/>
  <c r="U111" i="3"/>
  <c r="U112" i="3"/>
  <c r="U113" i="3"/>
  <c r="U114" i="3"/>
  <c r="U107" i="3"/>
  <c r="AD84" i="3"/>
  <c r="AD85" i="3"/>
  <c r="AD86" i="3"/>
  <c r="AD87" i="3"/>
  <c r="AD88" i="3"/>
  <c r="AD89" i="3"/>
  <c r="AD90" i="3"/>
  <c r="AD83" i="3"/>
  <c r="D24" i="3" l="1"/>
  <c r="E24" i="3"/>
  <c r="F24" i="3"/>
  <c r="G24" i="3"/>
  <c r="D25" i="3"/>
  <c r="E25" i="3"/>
  <c r="F25" i="3"/>
  <c r="G25" i="3"/>
  <c r="D26" i="3"/>
  <c r="E26" i="3"/>
  <c r="F26" i="3"/>
  <c r="G26" i="3"/>
  <c r="D27" i="3"/>
  <c r="E27" i="3"/>
  <c r="F27" i="3"/>
  <c r="G27" i="3"/>
  <c r="C6" i="1" l="1"/>
  <c r="C7" i="1"/>
  <c r="E13" i="1" s="1"/>
  <c r="C12" i="1"/>
  <c r="E11" i="1"/>
  <c r="C8" i="1"/>
  <c r="D12" i="1" s="1"/>
  <c r="E12" i="1"/>
  <c r="C9" i="1"/>
  <c r="D9" i="1"/>
  <c r="C13" i="1"/>
  <c r="D11" i="1" l="1"/>
  <c r="D13" i="1"/>
  <c r="C11" i="1"/>
</calcChain>
</file>

<file path=xl/sharedStrings.xml><?xml version="1.0" encoding="utf-8"?>
<sst xmlns="http://schemas.openxmlformats.org/spreadsheetml/2006/main" count="549" uniqueCount="97">
  <si>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</si>
  <si>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</si>
  <si>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</si>
  <si>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</si>
  <si>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</si>
  <si>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</si>
  <si>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</si>
  <si>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</si>
  <si>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</si>
  <si>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</si>
  <si>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</si>
  <si>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</si>
  <si>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</si>
  <si>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</si>
  <si>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</si>
  <si>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Vertices of cube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</si>
  <si>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</si>
  <si>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</si>
  <si>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</si>
  <si>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</si>
  <si>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</si>
  <si>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</si>
  <si>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</si>
  <si>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</si>
  <si>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</si>
  <si>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</si>
  <si>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</si>
  <si>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</si>
  <si>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</si>
  <si>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</si>
  <si>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</si>
  <si>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</si>
  <si>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</si>
  <si>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</si>
  <si>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</si>
  <si>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</si>
  <si>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</si>
  <si>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Vertices        x     y     z
      0                1     1     1
      1               -1     1     1
       2               -1    -1     1
      3                1    -1     1
       4                1     1    -1
       5               -1     1    -1
       6               -1    -1    -1
       7                1    -1    -1</t>
  </si>
  <si>
    <t>0.94218   0.13378   0.30724   0.00000
0.30724   0.71091   0.03263   0.00000
0.13378   0.69044   0.71091   0.00000
0.00000   0.00000   0.00000   1.00000</t>
  </si>
  <si>
    <t>Value</t>
  </si>
  <si>
    <t>Type</t>
  </si>
  <si>
    <t>m00</t>
  </si>
  <si>
    <t>System.Single</t>
  </si>
  <si>
    <t>m01</t>
  </si>
  <si>
    <t>m02</t>
  </si>
  <si>
    <t>m03</t>
  </si>
  <si>
    <t>m10</t>
  </si>
  <si>
    <t>m11</t>
  </si>
  <si>
    <t>m12</t>
  </si>
  <si>
    <t>m13</t>
  </si>
  <si>
    <t>m20</t>
  </si>
  <si>
    <t>m21</t>
  </si>
  <si>
    <t>m22</t>
  </si>
  <si>
    <t>m23</t>
  </si>
  <si>
    <t>m30</t>
  </si>
  <si>
    <t>m31</t>
  </si>
  <si>
    <t>m32</t>
  </si>
  <si>
    <t>m33</t>
  </si>
  <si>
    <t>▶</t>
  </si>
  <si>
    <t>[0]</t>
  </si>
  <si>
    <t>UnityEngine.Vector3</t>
  </si>
  <si>
    <t>[1]</t>
  </si>
  <si>
    <t>[2]</t>
  </si>
  <si>
    <t>[3]</t>
  </si>
  <si>
    <t>[4]</t>
  </si>
  <si>
    <t>[5]</t>
  </si>
  <si>
    <t>[6]</t>
  </si>
  <si>
    <t>[7]</t>
  </si>
  <si>
    <t>"(-415.5, -452.1, 91.8)"</t>
  </si>
  <si>
    <t>"(68.3, 394.0, 196.2)"</t>
  </si>
  <si>
    <t>"(166.4, 95.0, -165.7)"</t>
  </si>
  <si>
    <t>"(-317.4, -751.2, -270.1)"</t>
  </si>
  <si>
    <t>"(-149.8, -254.4, -284.0)"</t>
  </si>
  <si>
    <t>"(334.0, 591.8, -179.5)"</t>
  </si>
  <si>
    <t>"(432.1, 292.7, -541.5)"</t>
  </si>
  <si>
    <t>"(-51.7, -553.4, -645.9)"</t>
  </si>
  <si>
    <t>"(-33.9, -17.9, -54.8)"</t>
  </si>
  <si>
    <t>"(-13.7, 1.7, -58.3)"</t>
  </si>
  <si>
    <t>"(-11.8, -5.1, -52.5)"</t>
  </si>
  <si>
    <t>"(-32.1, -24.6, -49.0)"</t>
  </si>
  <si>
    <t>"(-28.6, -9.6, -47.5)"</t>
  </si>
  <si>
    <t>"(-8.4, 10.0, -51.0)"</t>
  </si>
  <si>
    <t>"(-6.5, 3.3, -45.2)"</t>
  </si>
  <si>
    <t>"(-26.8, -16.3, -41.7)"</t>
  </si>
  <si>
    <t>"(-51.1, -43.2, 52.9)"</t>
  </si>
  <si>
    <t>"(-20.6, 4.0, 56.4)"</t>
  </si>
  <si>
    <t>"(-17.9, -12.2, 50.6)"</t>
  </si>
  <si>
    <t>"(-48.4, -59.4, 47.1)"</t>
  </si>
  <si>
    <t>"(-43.2, -23.1, 45.6)"</t>
  </si>
  <si>
    <t>"(-12.6, 24.1, 49.1)"</t>
  </si>
  <si>
    <t>"(-9.9, 7.9, 43.3)"</t>
  </si>
  <si>
    <t>"(-40.4, -39.4, 39.8)"</t>
  </si>
  <si>
    <t>d</t>
  </si>
  <si>
    <t>use -z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</si>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</sst>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NumberFormat="1" applyFont="1" applyFill="1" applyBorder="1" applyAlignment="1">
      <alignment wrapText="1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Hand</a:t>
            </a:r>
            <a:r>
              <a:rPr lang="en-IE" baseline="0"/>
              <a:t> Projection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Sheet3!$AD$83:$AD$90</c:f>
              <c:numCache>
                <c:formatCode>General</c:formatCode>
                <c:ptCount val="8"/>
                <c:pt idx="0">
                  <c:v>0.96597353497164462</c:v>
                </c:pt>
                <c:pt idx="1">
                  <c:v>0.36524822695035464</c:v>
                </c:pt>
                <c:pt idx="2">
                  <c:v>0.35375494071146241</c:v>
                </c:pt>
                <c:pt idx="3">
                  <c:v>1.0276008492569002</c:v>
                </c:pt>
                <c:pt idx="4">
                  <c:v>0.94736842105263164</c:v>
                </c:pt>
                <c:pt idx="5">
                  <c:v>0.25661914460285129</c:v>
                </c:pt>
                <c:pt idx="6">
                  <c:v>0.22863741339491919</c:v>
                </c:pt>
                <c:pt idx="7">
                  <c:v>1.0150753768844221</c:v>
                </c:pt>
              </c:numCache>
            </c:numRef>
          </c:xVal>
          <c:yVal>
            <c:numRef>
              <c:f>Sheet3!$AE$83:$AE$90</c:f>
              <c:numCache>
                <c:formatCode>General</c:formatCode>
                <c:ptCount val="8"/>
                <c:pt idx="0">
                  <c:v>-0.81663516068052933</c:v>
                </c:pt>
                <c:pt idx="1">
                  <c:v>7.0921985815602842E-2</c:v>
                </c:pt>
                <c:pt idx="2">
                  <c:v>-0.2411067193675889</c:v>
                </c:pt>
                <c:pt idx="3">
                  <c:v>-1.2611464968152866</c:v>
                </c:pt>
                <c:pt idx="4">
                  <c:v>-0.50657894736842102</c:v>
                </c:pt>
                <c:pt idx="5">
                  <c:v>0.49083503054989819</c:v>
                </c:pt>
                <c:pt idx="6">
                  <c:v>0.18244803695150116</c:v>
                </c:pt>
                <c:pt idx="7">
                  <c:v>-0.98994974874371866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6B-4B79-8BC7-8070AC6BE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355664"/>
        <c:axId val="227356080"/>
      </c:scatterChart>
      <c:valAx>
        <c:axId val="22735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56080"/>
        <c:crosses val="autoZero"/>
        <c:crossBetween val="midCat"/>
      </c:valAx>
      <c:valAx>
        <c:axId val="2273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5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Final Image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Sheet3!$U$107:$U$114</c:f>
              <c:numCache>
                <c:formatCode>General</c:formatCode>
                <c:ptCount val="8"/>
                <c:pt idx="0">
                  <c:v>0.61861313868613144</c:v>
                </c:pt>
                <c:pt idx="1">
                  <c:v>0.23499142367066894</c:v>
                </c:pt>
                <c:pt idx="2">
                  <c:v>0.22476190476190477</c:v>
                </c:pt>
                <c:pt idx="3">
                  <c:v>0.65510204081632661</c:v>
                </c:pt>
                <c:pt idx="4">
                  <c:v>0.60210526315789481</c:v>
                </c:pt>
                <c:pt idx="5">
                  <c:v>0.16470588235294117</c:v>
                </c:pt>
                <c:pt idx="6">
                  <c:v>0.14380530973451328</c:v>
                </c:pt>
                <c:pt idx="7">
                  <c:v>0.64268585131894485</c:v>
                </c:pt>
              </c:numCache>
            </c:numRef>
          </c:xVal>
          <c:yVal>
            <c:numRef>
              <c:f>Sheet3!$V$107:$V$114</c:f>
              <c:numCache>
                <c:formatCode>General</c:formatCode>
                <c:ptCount val="8"/>
                <c:pt idx="0">
                  <c:v>-0.32664233576642338</c:v>
                </c:pt>
                <c:pt idx="1">
                  <c:v>2.9159519725557463E-2</c:v>
                </c:pt>
                <c:pt idx="2">
                  <c:v>-9.7142857142857142E-2</c:v>
                </c:pt>
                <c:pt idx="3">
                  <c:v>-0.50204081632653064</c:v>
                </c:pt>
                <c:pt idx="4">
                  <c:v>-0.20210526315789473</c:v>
                </c:pt>
                <c:pt idx="5">
                  <c:v>0.19607843137254902</c:v>
                </c:pt>
                <c:pt idx="6">
                  <c:v>7.3008849557522112E-2</c:v>
                </c:pt>
                <c:pt idx="7">
                  <c:v>-0.39088729016786572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4-43DF-96E8-C46FA964F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354000"/>
        <c:axId val="227366064"/>
      </c:scatterChart>
      <c:valAx>
        <c:axId val="22735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66064"/>
        <c:crosses val="autoZero"/>
        <c:crossBetween val="midCat"/>
      </c:valAx>
      <c:valAx>
        <c:axId val="2273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5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Hand</a:t>
            </a:r>
            <a:r>
              <a:rPr lang="en-IE" baseline="0"/>
              <a:t> Projection</a:t>
            </a:r>
            <a:endParaRPr lang="en-I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Sheet3!$AD$83:$AD$90</c:f>
              <c:numCache>
                <c:formatCode>General</c:formatCode>
                <c:ptCount val="8"/>
                <c:pt idx="0">
                  <c:v>0.96597353497164462</c:v>
                </c:pt>
                <c:pt idx="1">
                  <c:v>0.36524822695035464</c:v>
                </c:pt>
                <c:pt idx="2">
                  <c:v>0.35375494071146241</c:v>
                </c:pt>
                <c:pt idx="3">
                  <c:v>1.0276008492569002</c:v>
                </c:pt>
                <c:pt idx="4">
                  <c:v>0.94736842105263164</c:v>
                </c:pt>
                <c:pt idx="5">
                  <c:v>0.25661914460285129</c:v>
                </c:pt>
                <c:pt idx="6">
                  <c:v>0.22863741339491919</c:v>
                </c:pt>
                <c:pt idx="7">
                  <c:v>1.0150753768844221</c:v>
                </c:pt>
              </c:numCache>
            </c:numRef>
          </c:xVal>
          <c:yVal>
            <c:numRef>
              <c:f>Sheet3!$AE$83:$AE$90</c:f>
              <c:numCache>
                <c:formatCode>General</c:formatCode>
                <c:ptCount val="8"/>
                <c:pt idx="0">
                  <c:v>-0.81663516068052933</c:v>
                </c:pt>
                <c:pt idx="1">
                  <c:v>7.0921985815602842E-2</c:v>
                </c:pt>
                <c:pt idx="2">
                  <c:v>-0.2411067193675889</c:v>
                </c:pt>
                <c:pt idx="3">
                  <c:v>-1.2611464968152866</c:v>
                </c:pt>
                <c:pt idx="4">
                  <c:v>-0.50657894736842102</c:v>
                </c:pt>
                <c:pt idx="5">
                  <c:v>0.49083503054989819</c:v>
                </c:pt>
                <c:pt idx="6">
                  <c:v>0.18244803695150116</c:v>
                </c:pt>
                <c:pt idx="7">
                  <c:v>-0.98994974874371866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F-45D0-B04E-1EC3706BC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355664"/>
        <c:axId val="227356080"/>
      </c:scatterChart>
      <c:valAx>
        <c:axId val="22735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56080"/>
        <c:crosses val="autoZero"/>
        <c:crossBetween val="midCat"/>
      </c:valAx>
      <c:valAx>
        <c:axId val="2273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5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Final Image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Sheet3!$U$107:$U$114</c:f>
              <c:numCache>
                <c:formatCode>General</c:formatCode>
                <c:ptCount val="8"/>
                <c:pt idx="0">
                  <c:v>0.61861313868613144</c:v>
                </c:pt>
                <c:pt idx="1">
                  <c:v>0.23499142367066894</c:v>
                </c:pt>
                <c:pt idx="2">
                  <c:v>0.22476190476190477</c:v>
                </c:pt>
                <c:pt idx="3">
                  <c:v>0.65510204081632661</c:v>
                </c:pt>
                <c:pt idx="4">
                  <c:v>0.60210526315789481</c:v>
                </c:pt>
                <c:pt idx="5">
                  <c:v>0.16470588235294117</c:v>
                </c:pt>
                <c:pt idx="6">
                  <c:v>0.14380530973451328</c:v>
                </c:pt>
                <c:pt idx="7">
                  <c:v>0.64268585131894485</c:v>
                </c:pt>
              </c:numCache>
            </c:numRef>
          </c:xVal>
          <c:yVal>
            <c:numRef>
              <c:f>Sheet3!$V$107:$V$114</c:f>
              <c:numCache>
                <c:formatCode>General</c:formatCode>
                <c:ptCount val="8"/>
                <c:pt idx="0">
                  <c:v>-0.32664233576642338</c:v>
                </c:pt>
                <c:pt idx="1">
                  <c:v>2.9159519725557463E-2</c:v>
                </c:pt>
                <c:pt idx="2">
                  <c:v>-9.7142857142857142E-2</c:v>
                </c:pt>
                <c:pt idx="3">
                  <c:v>-0.50204081632653064</c:v>
                </c:pt>
                <c:pt idx="4">
                  <c:v>-0.20210526315789473</c:v>
                </c:pt>
                <c:pt idx="5">
                  <c:v>0.19607843137254902</c:v>
                </c:pt>
                <c:pt idx="6">
                  <c:v>7.3008849557522112E-2</c:v>
                </c:pt>
                <c:pt idx="7">
                  <c:v>-0.39088729016786572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F-4B1E-8F1B-4753CFE08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354000"/>
        <c:axId val="227366064"/>
      </c:scatterChart>
      <c:valAx>
        <c:axId val="22735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66064"/>
        <c:crosses val="autoZero"/>
        <c:crossBetween val="midCat"/>
      </c:valAx>
      <c:valAx>
        <c:axId val="2273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5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chart" Target="../charts/chart2.xml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chart" Target="../charts/chart1.xml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8.emf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754673</xdr:colOff>
      <xdr:row>7</xdr:row>
      <xdr:rowOff>234462</xdr:rowOff>
    </xdr:from>
    <xdr:to>
      <xdr:col>4</xdr:col>
      <xdr:colOff>447422</xdr:colOff>
      <xdr:row>8</xdr:row>
      <xdr:rowOff>1553307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9077" y="3341077"/>
          <a:ext cx="2198557" cy="1560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446947</xdr:colOff>
      <xdr:row>11</xdr:row>
      <xdr:rowOff>7327</xdr:rowOff>
    </xdr:from>
    <xdr:to>
      <xdr:col>4</xdr:col>
      <xdr:colOff>697442</xdr:colOff>
      <xdr:row>12</xdr:row>
      <xdr:rowOff>7327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351" y="5260731"/>
          <a:ext cx="2756303" cy="740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732697</xdr:colOff>
      <xdr:row>14</xdr:row>
      <xdr:rowOff>7327</xdr:rowOff>
    </xdr:from>
    <xdr:to>
      <xdr:col>4</xdr:col>
      <xdr:colOff>395658</xdr:colOff>
      <xdr:row>15</xdr:row>
      <xdr:rowOff>836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7101" y="6323135"/>
          <a:ext cx="2168769" cy="1539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886562</xdr:colOff>
      <xdr:row>20</xdr:row>
      <xdr:rowOff>0</xdr:rowOff>
    </xdr:from>
    <xdr:to>
      <xdr:col>4</xdr:col>
      <xdr:colOff>424485</xdr:colOff>
      <xdr:row>21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0966" y="9209942"/>
          <a:ext cx="2043731" cy="1450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359022</xdr:colOff>
      <xdr:row>20</xdr:row>
      <xdr:rowOff>7327</xdr:rowOff>
    </xdr:from>
    <xdr:to>
      <xdr:col>8</xdr:col>
      <xdr:colOff>556849</xdr:colOff>
      <xdr:row>21</xdr:row>
      <xdr:rowOff>1891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4368" y="9217269"/>
          <a:ext cx="2036885" cy="1445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59180</xdr:colOff>
      <xdr:row>17</xdr:row>
      <xdr:rowOff>687457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739" y="8232913"/>
          <a:ext cx="2560528" cy="687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876497</xdr:colOff>
      <xdr:row>11</xdr:row>
      <xdr:rowOff>728870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284304"/>
          <a:ext cx="2715236" cy="728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5</xdr:col>
      <xdr:colOff>25929</xdr:colOff>
      <xdr:row>23</xdr:row>
      <xdr:rowOff>1018761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739" y="11049000"/>
          <a:ext cx="3794516" cy="1018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877948</xdr:colOff>
      <xdr:row>26</xdr:row>
      <xdr:rowOff>0</xdr:rowOff>
    </xdr:from>
    <xdr:to>
      <xdr:col>4</xdr:col>
      <xdr:colOff>523549</xdr:colOff>
      <xdr:row>27</xdr:row>
      <xdr:rowOff>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6687" y="12821478"/>
          <a:ext cx="2146949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695739</xdr:colOff>
      <xdr:row>29</xdr:row>
      <xdr:rowOff>0</xdr:rowOff>
    </xdr:from>
    <xdr:to>
      <xdr:col>4</xdr:col>
      <xdr:colOff>793301</xdr:colOff>
      <xdr:row>29</xdr:row>
      <xdr:rowOff>869674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4478" y="14676783"/>
          <a:ext cx="2598910" cy="86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778565</xdr:colOff>
      <xdr:row>32</xdr:row>
      <xdr:rowOff>8283</xdr:rowOff>
    </xdr:from>
    <xdr:to>
      <xdr:col>4</xdr:col>
      <xdr:colOff>342489</xdr:colOff>
      <xdr:row>33</xdr:row>
      <xdr:rowOff>1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7304" y="15902609"/>
          <a:ext cx="2065272" cy="1466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889599</xdr:colOff>
      <xdr:row>23</xdr:row>
      <xdr:rowOff>1010478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4652" y="11049000"/>
          <a:ext cx="3763664" cy="10104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861393</xdr:colOff>
      <xdr:row>32</xdr:row>
      <xdr:rowOff>8283</xdr:rowOff>
    </xdr:from>
    <xdr:to>
      <xdr:col>12</xdr:col>
      <xdr:colOff>41415</xdr:colOff>
      <xdr:row>32</xdr:row>
      <xdr:rowOff>1466365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6045" y="15902609"/>
          <a:ext cx="2054087" cy="1458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1399762</xdr:colOff>
      <xdr:row>35</xdr:row>
      <xdr:rowOff>41414</xdr:rowOff>
    </xdr:from>
    <xdr:to>
      <xdr:col>4</xdr:col>
      <xdr:colOff>66262</xdr:colOff>
      <xdr:row>43</xdr:row>
      <xdr:rowOff>100858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4305" y="18122349"/>
          <a:ext cx="1167848" cy="1417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579782</xdr:colOff>
      <xdr:row>28</xdr:row>
      <xdr:rowOff>157371</xdr:rowOff>
    </xdr:from>
    <xdr:to>
      <xdr:col>1</xdr:col>
      <xdr:colOff>1811820</xdr:colOff>
      <xdr:row>30</xdr:row>
      <xdr:rowOff>1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695" y="14668501"/>
          <a:ext cx="1232038" cy="1275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612913</xdr:colOff>
      <xdr:row>45</xdr:row>
      <xdr:rowOff>107673</xdr:rowOff>
    </xdr:from>
    <xdr:to>
      <xdr:col>5</xdr:col>
      <xdr:colOff>8283</xdr:colOff>
      <xdr:row>59</xdr:row>
      <xdr:rowOff>54665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</xdr:col>
      <xdr:colOff>414130</xdr:colOff>
      <xdr:row>36</xdr:row>
      <xdr:rowOff>132522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302559</xdr:colOff>
      <xdr:row>92</xdr:row>
      <xdr:rowOff>85166</xdr:rowOff>
    </xdr:from>
    <xdr:to>
      <xdr:col>31</xdr:col>
      <xdr:colOff>33618</xdr:colOff>
      <xdr:row>110</xdr:row>
      <xdr:rowOff>4483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22412</xdr:colOff>
      <xdr:row>94</xdr:row>
      <xdr:rowOff>123264</xdr:rowOff>
    </xdr:from>
    <xdr:to>
      <xdr:col>19</xdr:col>
      <xdr:colOff>354008</xdr:colOff>
      <xdr:row>104</xdr:row>
      <xdr:rowOff>78440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6030" y="14870205"/>
          <a:ext cx="2146949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257735</xdr:colOff>
      <xdr:row>109</xdr:row>
      <xdr:rowOff>141195</xdr:rowOff>
    </xdr:from>
    <xdr:to>
      <xdr:col>30</xdr:col>
      <xdr:colOff>593911</xdr:colOff>
      <xdr:row>127</xdr:row>
      <xdr:rowOff>60512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A15" sqref="A15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</cols>
  <sheetData>
    <row r="1" spans="1:6" ht="12.75" customHeight="1" x14ac:dyDescent="0.2">
      <c r="A1" s="43" t="s">
        <v>21</v>
      </c>
      <c r="B1" s="43"/>
      <c r="C1" s="43"/>
      <c r="D1" s="43"/>
      <c r="E1" s="43"/>
      <c r="F1" s="43"/>
    </row>
    <row r="2" spans="1:6" ht="12.75" customHeight="1" x14ac:dyDescent="0.2">
      <c r="A2" s="44" t="s">
        <v>20</v>
      </c>
      <c r="B2" s="44"/>
      <c r="C2" s="44"/>
      <c r="D2" s="44"/>
      <c r="E2" s="44"/>
      <c r="F2" s="44"/>
    </row>
    <row r="3" spans="1:6" ht="12.75" customHeight="1" x14ac:dyDescent="0.2">
      <c r="A3" s="1" t="s">
        <v>27</v>
      </c>
    </row>
    <row r="4" spans="1:6" ht="12.75" customHeight="1" x14ac:dyDescent="0.2">
      <c r="B4" s="1" t="s">
        <v>24</v>
      </c>
      <c r="C4" s="2">
        <v>201097</v>
      </c>
    </row>
    <row r="6" spans="1:6" ht="12.75" customHeight="1" x14ac:dyDescent="0.2">
      <c r="A6" s="1" t="s">
        <v>18</v>
      </c>
      <c r="B6" s="1" t="s">
        <v>5</v>
      </c>
      <c r="C6" s="2">
        <f>MOD(C4,100)-50</f>
        <v>47</v>
      </c>
    </row>
    <row r="7" spans="1:6" ht="12.75" customHeight="1" x14ac:dyDescent="0.2">
      <c r="A7" s="1" t="s">
        <v>25</v>
      </c>
      <c r="B7" s="1" t="s">
        <v>26</v>
      </c>
      <c r="C7" s="2">
        <f>INT((C4/10000))-5</f>
        <v>15</v>
      </c>
      <c r="D7" s="2">
        <v>5</v>
      </c>
      <c r="E7" s="2">
        <v>5</v>
      </c>
    </row>
    <row r="8" spans="1:6" ht="12.75" customHeight="1" x14ac:dyDescent="0.2">
      <c r="A8" s="1" t="s">
        <v>8</v>
      </c>
      <c r="B8" s="1" t="s">
        <v>14</v>
      </c>
      <c r="C8" s="2">
        <f>INT((C4/10000))-5</f>
        <v>15</v>
      </c>
      <c r="D8" s="2">
        <v>3</v>
      </c>
      <c r="E8" s="2">
        <v>5</v>
      </c>
    </row>
    <row r="9" spans="1:6" ht="12.75" customHeight="1" x14ac:dyDescent="0.2">
      <c r="A9" s="1" t="s">
        <v>28</v>
      </c>
      <c r="B9" s="1" t="s">
        <v>2</v>
      </c>
      <c r="C9" s="2">
        <f>MOD(C4,10)-5</f>
        <v>2</v>
      </c>
      <c r="D9" s="2">
        <f>MOD(INT((C4/10)),10)-5</f>
        <v>4</v>
      </c>
      <c r="E9" s="2">
        <v>-4</v>
      </c>
    </row>
    <row r="11" spans="1:6" ht="12.75" customHeight="1" x14ac:dyDescent="0.2">
      <c r="A11" s="3" t="s">
        <v>31</v>
      </c>
      <c r="B11" s="1" t="s">
        <v>6</v>
      </c>
      <c r="C11" s="2">
        <f>2+C7</f>
        <v>17</v>
      </c>
      <c r="D11" s="2">
        <f>3+D7</f>
        <v>8</v>
      </c>
      <c r="E11" s="2">
        <f>E7+50</f>
        <v>55</v>
      </c>
    </row>
    <row r="12" spans="1:6" ht="12.75" customHeight="1" x14ac:dyDescent="0.2">
      <c r="A12" s="3"/>
      <c r="B12" s="1" t="s">
        <v>9</v>
      </c>
      <c r="C12" s="2">
        <f>D7</f>
        <v>5</v>
      </c>
      <c r="D12" s="2">
        <f>C8</f>
        <v>15</v>
      </c>
      <c r="E12" s="2">
        <f>E8</f>
        <v>5</v>
      </c>
    </row>
    <row r="13" spans="1:6" ht="12.75" customHeight="1" x14ac:dyDescent="0.2">
      <c r="A13" s="3"/>
      <c r="B13" s="1" t="s">
        <v>30</v>
      </c>
      <c r="C13" s="2">
        <f>E9</f>
        <v>-4</v>
      </c>
      <c r="D13" s="2">
        <f>D7</f>
        <v>5</v>
      </c>
      <c r="E13" s="2">
        <f>C7</f>
        <v>15</v>
      </c>
    </row>
    <row r="15" spans="1:6" ht="12.75" customHeight="1" x14ac:dyDescent="0.2">
      <c r="A15" s="1" t="s">
        <v>36</v>
      </c>
      <c r="B15" s="1" t="s">
        <v>29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27" zoomScale="115" zoomScaleNormal="115" workbookViewId="0">
      <selection activeCell="C40" sqref="C40"/>
    </sheetView>
  </sheetViews>
  <sheetFormatPr defaultColWidth="9.140625" defaultRowHeight="12.75" customHeight="1" x14ac:dyDescent="0.2"/>
  <cols>
    <col min="1" max="1" width="9.140625" customWidth="1"/>
    <col min="2" max="2" width="39.85546875" customWidth="1"/>
    <col min="3" max="3" width="9.140625" customWidth="1"/>
    <col min="4" max="4" width="37.5703125" customWidth="1"/>
    <col min="5" max="5" width="19" customWidth="1"/>
    <col min="6" max="6" width="21" customWidth="1"/>
    <col min="7" max="7" width="9.140625" customWidth="1"/>
    <col min="8" max="8" width="27.5703125" customWidth="1"/>
    <col min="9" max="9" width="13.42578125" customWidth="1"/>
    <col min="10" max="10" width="9.1406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47" t="s">
        <v>15</v>
      </c>
      <c r="E2" s="48"/>
      <c r="F2" s="8"/>
      <c r="G2" s="4"/>
      <c r="H2" s="4"/>
      <c r="I2" s="4"/>
      <c r="J2" s="4"/>
      <c r="K2" s="4"/>
      <c r="L2" s="4"/>
    </row>
    <row r="3" spans="3:13" ht="111" customHeight="1" x14ac:dyDescent="0.2">
      <c r="C3" s="5"/>
      <c r="D3" s="45" t="s">
        <v>37</v>
      </c>
      <c r="E3" s="49"/>
      <c r="F3" s="6"/>
      <c r="G3" s="11"/>
      <c r="H3" s="7"/>
      <c r="I3" s="6"/>
      <c r="J3" s="11"/>
      <c r="K3" s="11"/>
      <c r="L3" s="7"/>
      <c r="M3" s="12"/>
    </row>
    <row r="4" spans="3:13" ht="12.75" customHeight="1" x14ac:dyDescent="0.2">
      <c r="D4" s="13"/>
      <c r="E4" s="14"/>
      <c r="H4" s="15"/>
      <c r="I4" s="12"/>
      <c r="L4" s="15"/>
      <c r="M4" s="12"/>
    </row>
    <row r="5" spans="3:13" ht="12.75" customHeight="1" x14ac:dyDescent="0.2">
      <c r="C5" s="5"/>
      <c r="D5" s="47" t="s">
        <v>13</v>
      </c>
      <c r="E5" s="48"/>
      <c r="F5" s="8"/>
      <c r="H5" s="15"/>
      <c r="I5" s="12"/>
      <c r="L5" s="15"/>
      <c r="M5" s="12"/>
    </row>
    <row r="6" spans="3:13" ht="70.5" customHeight="1" x14ac:dyDescent="0.2">
      <c r="C6" s="5"/>
      <c r="D6" s="45" t="s">
        <v>38</v>
      </c>
      <c r="E6" s="49"/>
      <c r="F6" s="16"/>
      <c r="G6" s="12"/>
      <c r="H6" s="15"/>
      <c r="I6" s="12"/>
      <c r="L6" s="15"/>
      <c r="M6" s="12"/>
    </row>
    <row r="7" spans="3:13" ht="12.75" customHeight="1" x14ac:dyDescent="0.2">
      <c r="D7" s="13"/>
      <c r="E7" s="14"/>
      <c r="F7" s="15"/>
      <c r="G7" s="12"/>
      <c r="H7" s="15"/>
      <c r="I7" s="12"/>
      <c r="L7" s="15"/>
      <c r="M7" s="12"/>
    </row>
    <row r="8" spans="3:13" ht="18.75" customHeight="1" x14ac:dyDescent="0.2">
      <c r="C8" s="5"/>
      <c r="D8" s="47" t="s">
        <v>32</v>
      </c>
      <c r="E8" s="48"/>
      <c r="F8" s="17"/>
      <c r="G8" s="12"/>
      <c r="H8" s="15"/>
      <c r="I8" s="12"/>
      <c r="L8" s="15"/>
      <c r="M8" s="12"/>
    </row>
    <row r="9" spans="3:13" ht="124.5" customHeight="1" x14ac:dyDescent="0.2">
      <c r="C9" s="5"/>
      <c r="D9" s="45"/>
      <c r="E9" s="46"/>
      <c r="F9" s="17"/>
      <c r="G9" s="12"/>
      <c r="H9" s="15"/>
      <c r="I9" s="12"/>
      <c r="L9" s="15"/>
      <c r="M9" s="12"/>
    </row>
    <row r="10" spans="3:13" ht="12.75" customHeight="1" x14ac:dyDescent="0.2">
      <c r="D10" s="13"/>
      <c r="E10" s="14"/>
      <c r="F10" s="27"/>
      <c r="G10" s="12"/>
      <c r="H10" s="10"/>
      <c r="I10" s="8"/>
      <c r="L10" s="15"/>
      <c r="M10" s="12"/>
    </row>
    <row r="11" spans="3:13" ht="12.75" customHeight="1" x14ac:dyDescent="0.2">
      <c r="C11" s="5"/>
      <c r="D11" s="47" t="s">
        <v>4</v>
      </c>
      <c r="E11" s="48"/>
      <c r="F11" s="18"/>
      <c r="G11" s="19"/>
      <c r="H11" s="50" t="s">
        <v>17</v>
      </c>
      <c r="I11" s="51"/>
      <c r="J11" s="8"/>
      <c r="L11" s="15"/>
      <c r="M11" s="12"/>
    </row>
    <row r="12" spans="3:13" ht="58.5" customHeight="1" x14ac:dyDescent="0.2">
      <c r="C12" s="5"/>
      <c r="D12" s="45"/>
      <c r="E12" s="46"/>
      <c r="F12" s="16"/>
      <c r="G12" s="16"/>
      <c r="H12" s="45"/>
      <c r="I12" s="46"/>
      <c r="J12" s="16"/>
      <c r="K12" s="12"/>
      <c r="L12" s="15"/>
      <c r="M12" s="12"/>
    </row>
    <row r="13" spans="3:13" ht="12.75" customHeight="1" x14ac:dyDescent="0.2">
      <c r="D13" s="13"/>
      <c r="E13" s="14"/>
      <c r="F13" s="27"/>
      <c r="G13" s="12"/>
      <c r="H13" s="33"/>
      <c r="I13" s="20"/>
      <c r="J13" s="34"/>
      <c r="K13" s="12"/>
      <c r="L13" s="15"/>
      <c r="M13" s="12"/>
    </row>
    <row r="14" spans="3:13" ht="12.75" customHeight="1" x14ac:dyDescent="0.2">
      <c r="C14" s="5"/>
      <c r="D14" s="47" t="s">
        <v>11</v>
      </c>
      <c r="E14" s="48"/>
      <c r="F14" s="17"/>
      <c r="G14" s="12"/>
      <c r="H14" s="34"/>
      <c r="I14" s="12"/>
      <c r="J14" s="34"/>
      <c r="K14" s="12"/>
      <c r="L14" s="15"/>
      <c r="M14" s="12"/>
    </row>
    <row r="15" spans="3:13" ht="121.5" customHeight="1" x14ac:dyDescent="0.2">
      <c r="C15" s="5"/>
      <c r="D15" s="45"/>
      <c r="E15" s="46"/>
      <c r="F15" s="17"/>
      <c r="G15" s="12"/>
      <c r="H15" s="34"/>
      <c r="I15" s="12"/>
      <c r="J15" s="34"/>
      <c r="K15" s="12"/>
      <c r="L15" s="15"/>
      <c r="M15" s="12"/>
    </row>
    <row r="16" spans="3:13" ht="12.75" customHeight="1" x14ac:dyDescent="0.2">
      <c r="D16" s="13"/>
      <c r="E16" s="14"/>
      <c r="F16" s="27"/>
      <c r="G16" s="12"/>
      <c r="H16" s="15"/>
      <c r="I16" s="12"/>
      <c r="J16" s="15"/>
      <c r="K16" s="12"/>
      <c r="L16" s="15"/>
      <c r="M16" s="12"/>
    </row>
    <row r="17" spans="1:13" ht="12.75" customHeight="1" x14ac:dyDescent="0.2">
      <c r="C17" s="5"/>
      <c r="D17" s="47" t="s">
        <v>3</v>
      </c>
      <c r="E17" s="48"/>
      <c r="F17" s="18"/>
      <c r="G17" s="12"/>
      <c r="H17" s="15"/>
      <c r="I17" s="12"/>
      <c r="J17" s="15"/>
      <c r="K17" s="12"/>
      <c r="L17" s="15"/>
      <c r="M17" s="12"/>
    </row>
    <row r="18" spans="1:13" ht="55.5" customHeight="1" x14ac:dyDescent="0.2">
      <c r="C18" s="5"/>
      <c r="D18" s="45"/>
      <c r="E18" s="46"/>
      <c r="F18" s="20"/>
      <c r="H18" s="15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10"/>
      <c r="I19" s="8"/>
      <c r="J19" s="15"/>
      <c r="K19" s="12"/>
      <c r="L19" s="15"/>
      <c r="M19" s="12"/>
    </row>
    <row r="20" spans="1:13" ht="12.75" customHeight="1" x14ac:dyDescent="0.2">
      <c r="C20" s="5"/>
      <c r="D20" s="47" t="s">
        <v>7</v>
      </c>
      <c r="E20" s="48"/>
      <c r="F20" s="52" t="s">
        <v>34</v>
      </c>
      <c r="G20" s="53"/>
      <c r="H20" s="50" t="s">
        <v>1</v>
      </c>
      <c r="I20" s="51"/>
      <c r="J20" s="17"/>
      <c r="K20" s="12"/>
      <c r="L20" s="15"/>
      <c r="M20" s="12"/>
    </row>
    <row r="21" spans="1:13" ht="114" customHeight="1" x14ac:dyDescent="0.2">
      <c r="C21" s="5"/>
      <c r="D21" s="45"/>
      <c r="E21" s="46"/>
      <c r="F21" s="52"/>
      <c r="G21" s="53"/>
      <c r="H21" s="45"/>
      <c r="I21" s="46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47" t="s">
        <v>10</v>
      </c>
      <c r="E23" s="48"/>
      <c r="F23" s="9"/>
      <c r="G23" s="22"/>
      <c r="H23" s="22"/>
      <c r="I23" s="22"/>
      <c r="J23" s="10"/>
      <c r="K23" s="18"/>
      <c r="L23" s="50" t="s">
        <v>23</v>
      </c>
      <c r="M23" s="51"/>
    </row>
    <row r="24" spans="1:13" ht="113.25" customHeight="1" x14ac:dyDescent="0.2">
      <c r="C24" s="5"/>
      <c r="D24" s="45"/>
      <c r="E24" s="46"/>
      <c r="F24" s="32"/>
      <c r="G24" s="11"/>
      <c r="H24" s="11"/>
      <c r="I24" s="11"/>
      <c r="J24" s="7"/>
      <c r="K24" s="23"/>
      <c r="L24" s="45"/>
      <c r="M24" s="46"/>
    </row>
    <row r="25" spans="1:13" ht="12.75" customHeight="1" x14ac:dyDescent="0.2">
      <c r="D25" s="13"/>
      <c r="E25" s="14"/>
      <c r="J25" s="15"/>
      <c r="K25" s="12"/>
      <c r="L25" s="35"/>
      <c r="M25" s="20"/>
    </row>
    <row r="26" spans="1:13" ht="12.75" customHeight="1" x14ac:dyDescent="0.2">
      <c r="B26" s="4"/>
      <c r="C26" s="24"/>
      <c r="D26" s="50" t="s">
        <v>19</v>
      </c>
      <c r="E26" s="51"/>
      <c r="F26" s="12"/>
      <c r="J26" s="15"/>
      <c r="K26" s="12"/>
      <c r="L26" s="36"/>
      <c r="M26" s="12"/>
    </row>
    <row r="27" spans="1:13" ht="120" customHeight="1" x14ac:dyDescent="0.2">
      <c r="A27" s="5"/>
      <c r="B27" s="6"/>
      <c r="C27" s="7"/>
      <c r="D27" s="45"/>
      <c r="E27" s="46"/>
      <c r="F27" s="12"/>
      <c r="J27" s="15"/>
      <c r="K27" s="12"/>
      <c r="L27" s="36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50" t="s">
        <v>35</v>
      </c>
      <c r="B29" s="51"/>
      <c r="C29" s="25"/>
      <c r="D29" s="47" t="s">
        <v>16</v>
      </c>
      <c r="E29" s="48"/>
      <c r="F29" s="9"/>
      <c r="G29" s="22"/>
      <c r="H29" s="22"/>
      <c r="I29" s="22"/>
      <c r="J29" s="10"/>
      <c r="K29" s="12"/>
      <c r="L29" s="15"/>
      <c r="M29" s="12"/>
    </row>
    <row r="30" spans="1:13" ht="99.75" customHeight="1" x14ac:dyDescent="0.2">
      <c r="A30" s="45"/>
      <c r="B30" s="46"/>
      <c r="C30" s="25"/>
      <c r="D30" s="45"/>
      <c r="E30" s="46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47" t="s">
        <v>12</v>
      </c>
      <c r="B32" s="48"/>
      <c r="C32" s="17" t="s">
        <v>34</v>
      </c>
      <c r="D32" s="47" t="s">
        <v>12</v>
      </c>
      <c r="E32" s="48"/>
      <c r="F32" s="52" t="s">
        <v>33</v>
      </c>
      <c r="G32" s="56"/>
      <c r="H32" s="56"/>
      <c r="I32" s="56"/>
      <c r="J32" s="56"/>
      <c r="K32" s="53"/>
      <c r="L32" s="47" t="s">
        <v>12</v>
      </c>
      <c r="M32" s="48"/>
    </row>
    <row r="33" spans="1:13" ht="116.25" customHeight="1" x14ac:dyDescent="0.2">
      <c r="A33" s="57"/>
      <c r="B33" s="49"/>
      <c r="C33" s="17"/>
      <c r="D33" s="45" t="s">
        <v>92</v>
      </c>
      <c r="E33" s="49"/>
      <c r="F33" s="52"/>
      <c r="G33" s="56"/>
      <c r="H33" s="56"/>
      <c r="I33" s="56"/>
      <c r="J33" s="56"/>
      <c r="K33" s="53"/>
      <c r="L33" s="45"/>
      <c r="M33" s="46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50" t="s">
        <v>22</v>
      </c>
      <c r="E35" s="51"/>
      <c r="F35" s="12"/>
    </row>
    <row r="36" spans="1:13" x14ac:dyDescent="0.2">
      <c r="C36" s="39"/>
      <c r="D36" s="54"/>
      <c r="E36" s="55"/>
      <c r="F36" s="39"/>
    </row>
    <row r="37" spans="1:13" ht="12.75" customHeight="1" x14ac:dyDescent="0.2">
      <c r="D37" s="40"/>
      <c r="E37" s="41"/>
    </row>
    <row r="38" spans="1:13" ht="15.75" customHeight="1" x14ac:dyDescent="0.2">
      <c r="D38" s="40"/>
      <c r="E38" s="42"/>
      <c r="F38" s="26"/>
      <c r="H38" s="45"/>
      <c r="I38" s="49"/>
    </row>
    <row r="39" spans="1:13" ht="12.75" customHeight="1" x14ac:dyDescent="0.2">
      <c r="D39" s="40"/>
      <c r="E39" s="41"/>
    </row>
    <row r="40" spans="1:13" ht="12.75" customHeight="1" x14ac:dyDescent="0.2">
      <c r="D40" s="40"/>
      <c r="E40" s="41"/>
    </row>
    <row r="41" spans="1:13" ht="12.75" customHeight="1" x14ac:dyDescent="0.2">
      <c r="D41" s="40"/>
      <c r="E41" s="41"/>
    </row>
    <row r="42" spans="1:13" ht="12.75" customHeight="1" x14ac:dyDescent="0.2">
      <c r="D42" s="40"/>
      <c r="E42" s="41"/>
    </row>
    <row r="43" spans="1:13" ht="12.75" customHeight="1" x14ac:dyDescent="0.2">
      <c r="D43" s="40"/>
      <c r="E43" s="41"/>
    </row>
    <row r="44" spans="1:13" ht="12.75" customHeight="1" x14ac:dyDescent="0.2">
      <c r="D44" s="40"/>
      <c r="E44" s="41"/>
    </row>
    <row r="45" spans="1:13" ht="12.75" customHeight="1" x14ac:dyDescent="0.2">
      <c r="D45" s="40"/>
      <c r="E45" s="41"/>
    </row>
    <row r="46" spans="1:13" ht="12.75" customHeight="1" x14ac:dyDescent="0.2">
      <c r="D46" s="40"/>
      <c r="E46" s="41"/>
    </row>
    <row r="47" spans="1:13" ht="12.75" customHeight="1" x14ac:dyDescent="0.2">
      <c r="D47" s="40"/>
      <c r="E47" s="41"/>
    </row>
    <row r="48" spans="1:13" ht="12.75" customHeight="1" x14ac:dyDescent="0.2">
      <c r="D48" s="40"/>
      <c r="E48" s="41"/>
    </row>
    <row r="49" spans="4:5" ht="12.75" customHeight="1" x14ac:dyDescent="0.2">
      <c r="D49" s="40"/>
      <c r="E49" s="41"/>
    </row>
    <row r="50" spans="4:5" ht="12.75" customHeight="1" x14ac:dyDescent="0.2">
      <c r="D50" s="40"/>
      <c r="E50" s="41"/>
    </row>
    <row r="51" spans="4:5" ht="12.75" customHeight="1" x14ac:dyDescent="0.2">
      <c r="D51" s="40"/>
      <c r="E51" s="41"/>
    </row>
    <row r="52" spans="4:5" ht="12.75" customHeight="1" x14ac:dyDescent="0.2">
      <c r="D52" s="40"/>
      <c r="E52" s="41"/>
    </row>
    <row r="53" spans="4:5" ht="12.75" customHeight="1" x14ac:dyDescent="0.2">
      <c r="D53" s="40"/>
      <c r="E53" s="41"/>
    </row>
    <row r="54" spans="4:5" ht="12.75" customHeight="1" x14ac:dyDescent="0.2">
      <c r="D54" s="40"/>
      <c r="E54" s="41"/>
    </row>
    <row r="55" spans="4:5" ht="12.75" customHeight="1" x14ac:dyDescent="0.2">
      <c r="D55" s="40"/>
      <c r="E55" s="41"/>
    </row>
    <row r="56" spans="4:5" ht="12.75" customHeight="1" x14ac:dyDescent="0.2">
      <c r="D56" s="40"/>
      <c r="E56" s="41"/>
    </row>
    <row r="57" spans="4:5" ht="12.75" customHeight="1" x14ac:dyDescent="0.2">
      <c r="D57" s="40"/>
      <c r="E57" s="41"/>
    </row>
    <row r="58" spans="4:5" ht="12.75" customHeight="1" x14ac:dyDescent="0.2">
      <c r="D58" s="40"/>
      <c r="E58" s="41"/>
    </row>
    <row r="59" spans="4:5" ht="12.75" customHeight="1" x14ac:dyDescent="0.2">
      <c r="D59" s="40"/>
      <c r="E59" s="41"/>
    </row>
    <row r="60" spans="4:5" ht="12.75" customHeight="1" x14ac:dyDescent="0.2">
      <c r="D60" s="37"/>
      <c r="E60" s="38"/>
    </row>
  </sheetData>
  <mergeCells count="41">
    <mergeCell ref="L32:M32"/>
    <mergeCell ref="A33:B33"/>
    <mergeCell ref="D33:E33"/>
    <mergeCell ref="F33:K33"/>
    <mergeCell ref="L33:M33"/>
    <mergeCell ref="A32:B32"/>
    <mergeCell ref="D32:E32"/>
    <mergeCell ref="D35:E35"/>
    <mergeCell ref="H38:I38"/>
    <mergeCell ref="D36:E36"/>
    <mergeCell ref="F32:K32"/>
    <mergeCell ref="A29:B29"/>
    <mergeCell ref="D29:E29"/>
    <mergeCell ref="D27:E27"/>
    <mergeCell ref="A30:B30"/>
    <mergeCell ref="D30:E30"/>
    <mergeCell ref="D23:E23"/>
    <mergeCell ref="L23:M23"/>
    <mergeCell ref="D24:E24"/>
    <mergeCell ref="L24:M24"/>
    <mergeCell ref="D26:E26"/>
    <mergeCell ref="H20:I20"/>
    <mergeCell ref="D21:E21"/>
    <mergeCell ref="F21:G21"/>
    <mergeCell ref="H21:I21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D9:E9"/>
    <mergeCell ref="D2:E2"/>
    <mergeCell ref="D3:E3"/>
    <mergeCell ref="D5:E5"/>
    <mergeCell ref="D6:E6"/>
    <mergeCell ref="D8:E8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topLeftCell="G79" zoomScale="85" zoomScaleNormal="85" workbookViewId="0">
      <selection activeCell="AF107" sqref="AF107"/>
    </sheetView>
  </sheetViews>
  <sheetFormatPr defaultColWidth="9.140625" defaultRowHeight="12.75" customHeight="1" x14ac:dyDescent="0.2"/>
  <cols>
    <col min="1" max="6" width="9.140625" customWidth="1"/>
    <col min="16" max="16" width="35.85546875" customWidth="1"/>
  </cols>
  <sheetData>
    <row r="1" spans="1:29" ht="12.75" customHeight="1" thickBot="1" x14ac:dyDescent="0.25"/>
    <row r="2" spans="1:29" ht="12.75" customHeight="1" thickBot="1" x14ac:dyDescent="0.25">
      <c r="A2" s="28"/>
      <c r="B2" s="29" t="s">
        <v>27</v>
      </c>
      <c r="C2" s="29" t="s">
        <v>39</v>
      </c>
      <c r="D2" s="29" t="s">
        <v>40</v>
      </c>
      <c r="G2" s="28"/>
      <c r="H2" s="29" t="s">
        <v>27</v>
      </c>
      <c r="I2" s="29" t="s">
        <v>39</v>
      </c>
      <c r="J2" s="29" t="s">
        <v>40</v>
      </c>
      <c r="O2" t="s">
        <v>27</v>
      </c>
      <c r="T2" s="28"/>
      <c r="U2" s="29"/>
      <c r="V2" s="29"/>
      <c r="W2" s="29"/>
      <c r="Y2" s="28"/>
      <c r="Z2" s="29"/>
      <c r="AA2" s="29"/>
      <c r="AB2" s="29"/>
    </row>
    <row r="3" spans="1:29" ht="12.75" customHeight="1" thickBot="1" x14ac:dyDescent="0.25">
      <c r="A3" s="30"/>
      <c r="B3" s="31" t="s">
        <v>41</v>
      </c>
      <c r="C3" s="31">
        <v>0.94218150000000001</v>
      </c>
      <c r="D3" s="31" t="s">
        <v>42</v>
      </c>
      <c r="G3" s="30"/>
      <c r="H3" s="31" t="s">
        <v>41</v>
      </c>
      <c r="I3" s="31">
        <v>15</v>
      </c>
      <c r="J3" s="31" t="s">
        <v>42</v>
      </c>
      <c r="N3" t="s">
        <v>58</v>
      </c>
      <c r="O3" t="s">
        <v>59</v>
      </c>
      <c r="T3" s="30"/>
      <c r="U3" s="31"/>
      <c r="V3" s="31"/>
      <c r="W3" s="31"/>
      <c r="Y3" s="30"/>
      <c r="Z3" s="31"/>
      <c r="AA3" s="31"/>
      <c r="AB3" s="31"/>
    </row>
    <row r="4" spans="1:29" ht="12.75" customHeight="1" thickBot="1" x14ac:dyDescent="0.25">
      <c r="A4" s="30"/>
      <c r="B4" s="31" t="s">
        <v>43</v>
      </c>
      <c r="C4" s="31">
        <v>-0.13378370000000001</v>
      </c>
      <c r="D4" s="31" t="s">
        <v>42</v>
      </c>
      <c r="G4" s="30"/>
      <c r="H4" s="31" t="s">
        <v>43</v>
      </c>
      <c r="I4" s="31">
        <v>0</v>
      </c>
      <c r="J4" s="31" t="s">
        <v>42</v>
      </c>
      <c r="N4" t="s">
        <v>58</v>
      </c>
      <c r="O4" t="s">
        <v>61</v>
      </c>
      <c r="T4" s="30"/>
      <c r="U4" s="31"/>
      <c r="V4" s="31"/>
      <c r="W4" s="31"/>
      <c r="Y4" s="30"/>
      <c r="Z4" s="31"/>
      <c r="AA4" s="31"/>
      <c r="AB4" s="31"/>
    </row>
    <row r="5" spans="1:29" ht="12.75" customHeight="1" thickBot="1" x14ac:dyDescent="0.25">
      <c r="A5" s="30"/>
      <c r="B5" s="31" t="s">
        <v>44</v>
      </c>
      <c r="C5" s="31">
        <v>0.30723919999999999</v>
      </c>
      <c r="D5" s="31" t="s">
        <v>42</v>
      </c>
      <c r="G5" s="30"/>
      <c r="H5" s="31" t="s">
        <v>44</v>
      </c>
      <c r="I5" s="31">
        <v>0</v>
      </c>
      <c r="J5" s="31" t="s">
        <v>42</v>
      </c>
      <c r="N5" t="s">
        <v>58</v>
      </c>
      <c r="O5" t="s">
        <v>62</v>
      </c>
      <c r="T5" s="30"/>
      <c r="U5" s="31"/>
      <c r="V5" s="31"/>
      <c r="W5" s="31"/>
      <c r="Y5" s="30"/>
      <c r="Z5" s="31"/>
      <c r="AA5" s="31"/>
      <c r="AB5" s="31"/>
    </row>
    <row r="6" spans="1:29" ht="12.75" customHeight="1" thickBot="1" x14ac:dyDescent="0.25">
      <c r="A6" s="30"/>
      <c r="B6" s="31" t="s">
        <v>45</v>
      </c>
      <c r="C6" s="31">
        <v>0</v>
      </c>
      <c r="D6" s="31" t="s">
        <v>42</v>
      </c>
      <c r="G6" s="30"/>
      <c r="H6" s="31" t="s">
        <v>45</v>
      </c>
      <c r="I6" s="31">
        <v>0</v>
      </c>
      <c r="J6" s="31" t="s">
        <v>42</v>
      </c>
      <c r="N6" t="s">
        <v>58</v>
      </c>
      <c r="O6" t="s">
        <v>63</v>
      </c>
      <c r="T6" s="30"/>
      <c r="U6" s="31"/>
      <c r="V6" s="31"/>
      <c r="W6" s="31"/>
      <c r="Y6" s="30"/>
      <c r="Z6" s="31"/>
      <c r="AA6" s="31"/>
      <c r="AB6" s="31"/>
    </row>
    <row r="7" spans="1:29" ht="12.75" customHeight="1" thickBot="1" x14ac:dyDescent="0.25">
      <c r="A7" s="30"/>
      <c r="B7" s="31" t="s">
        <v>46</v>
      </c>
      <c r="C7" s="31">
        <v>0.30723919999999999</v>
      </c>
      <c r="D7" s="31" t="s">
        <v>42</v>
      </c>
      <c r="G7" s="30"/>
      <c r="H7" s="31" t="s">
        <v>46</v>
      </c>
      <c r="I7" s="31">
        <v>0</v>
      </c>
      <c r="J7" s="31" t="s">
        <v>42</v>
      </c>
      <c r="N7" t="s">
        <v>58</v>
      </c>
      <c r="O7" t="s">
        <v>64</v>
      </c>
      <c r="T7" s="30"/>
      <c r="U7" s="31"/>
      <c r="V7" s="31"/>
      <c r="W7" s="31"/>
      <c r="Y7" s="30"/>
      <c r="Z7" s="31"/>
      <c r="AA7" s="31"/>
      <c r="AB7" s="31"/>
    </row>
    <row r="8" spans="1:29" ht="12.75" customHeight="1" thickBot="1" x14ac:dyDescent="0.25">
      <c r="A8" s="30"/>
      <c r="B8" s="31" t="s">
        <v>47</v>
      </c>
      <c r="C8" s="31">
        <v>0.71090759999999997</v>
      </c>
      <c r="D8" s="31" t="s">
        <v>42</v>
      </c>
      <c r="G8" s="30"/>
      <c r="H8" s="31" t="s">
        <v>47</v>
      </c>
      <c r="I8" s="31">
        <v>3</v>
      </c>
      <c r="J8" s="31" t="s">
        <v>42</v>
      </c>
      <c r="N8" t="s">
        <v>58</v>
      </c>
      <c r="O8" t="s">
        <v>65</v>
      </c>
      <c r="T8" s="30"/>
      <c r="U8" s="31"/>
      <c r="V8" s="31"/>
      <c r="W8" s="31"/>
      <c r="Y8" s="30"/>
      <c r="Z8" s="31"/>
      <c r="AA8" s="31"/>
      <c r="AB8" s="31"/>
    </row>
    <row r="9" spans="1:29" ht="12.75" customHeight="1" thickBot="1" x14ac:dyDescent="0.25">
      <c r="A9" s="30"/>
      <c r="B9" s="31" t="s">
        <v>48</v>
      </c>
      <c r="C9" s="31">
        <v>-0.63262510000000005</v>
      </c>
      <c r="D9" s="31" t="s">
        <v>42</v>
      </c>
      <c r="G9" s="30"/>
      <c r="H9" s="31" t="s">
        <v>48</v>
      </c>
      <c r="I9" s="31">
        <v>0</v>
      </c>
      <c r="J9" s="31" t="s">
        <v>42</v>
      </c>
      <c r="N9" t="s">
        <v>58</v>
      </c>
      <c r="O9" t="s">
        <v>66</v>
      </c>
      <c r="T9" s="30"/>
      <c r="U9" s="31"/>
      <c r="V9" s="31"/>
      <c r="W9" s="31"/>
      <c r="Y9" s="30"/>
      <c r="Z9" s="31"/>
      <c r="AA9" s="31"/>
      <c r="AB9" s="31"/>
    </row>
    <row r="10" spans="1:29" ht="12.75" customHeight="1" thickBot="1" x14ac:dyDescent="0.25">
      <c r="A10" s="30"/>
      <c r="B10" s="31" t="s">
        <v>49</v>
      </c>
      <c r="C10" s="31">
        <v>0</v>
      </c>
      <c r="D10" s="31" t="s">
        <v>42</v>
      </c>
      <c r="G10" s="30"/>
      <c r="H10" s="31" t="s">
        <v>49</v>
      </c>
      <c r="I10" s="31">
        <v>0</v>
      </c>
      <c r="J10" s="31" t="s">
        <v>42</v>
      </c>
      <c r="N10" t="s">
        <v>58</v>
      </c>
      <c r="O10" t="s">
        <v>67</v>
      </c>
      <c r="T10" s="30"/>
      <c r="U10" s="31"/>
      <c r="V10" s="31"/>
      <c r="W10" s="31"/>
      <c r="Y10" s="30"/>
      <c r="Z10" s="31"/>
      <c r="AA10" s="31"/>
      <c r="AB10" s="31"/>
    </row>
    <row r="11" spans="1:29" ht="12.75" customHeight="1" thickBot="1" x14ac:dyDescent="0.25">
      <c r="A11" s="30"/>
      <c r="B11" s="31" t="s">
        <v>50</v>
      </c>
      <c r="C11" s="31">
        <v>-0.13378370000000001</v>
      </c>
      <c r="D11" s="31" t="s">
        <v>42</v>
      </c>
      <c r="G11" s="30"/>
      <c r="H11" s="31" t="s">
        <v>50</v>
      </c>
      <c r="I11" s="31">
        <v>0</v>
      </c>
      <c r="J11" s="31" t="s">
        <v>42</v>
      </c>
    </row>
    <row r="12" spans="1:29" ht="12.75" customHeight="1" thickBot="1" x14ac:dyDescent="0.25">
      <c r="A12" s="30"/>
      <c r="B12" s="31" t="s">
        <v>51</v>
      </c>
      <c r="C12" s="31">
        <v>0.69044360000000005</v>
      </c>
      <c r="D12" s="31" t="s">
        <v>42</v>
      </c>
      <c r="G12" s="30"/>
      <c r="H12" s="31" t="s">
        <v>51</v>
      </c>
      <c r="I12" s="31">
        <v>0</v>
      </c>
      <c r="J12" s="31" t="s">
        <v>42</v>
      </c>
    </row>
    <row r="13" spans="1:29" ht="12.75" customHeight="1" thickBot="1" x14ac:dyDescent="0.25">
      <c r="A13" s="30"/>
      <c r="B13" s="31" t="s">
        <v>52</v>
      </c>
      <c r="C13" s="31">
        <v>0.71090759999999997</v>
      </c>
      <c r="D13" s="31" t="s">
        <v>42</v>
      </c>
      <c r="G13" s="30"/>
      <c r="H13" s="31" t="s">
        <v>52</v>
      </c>
      <c r="I13" s="31">
        <v>5</v>
      </c>
      <c r="J13" s="31" t="s">
        <v>42</v>
      </c>
    </row>
    <row r="14" spans="1:29" ht="12.75" customHeight="1" thickBot="1" x14ac:dyDescent="0.25">
      <c r="A14" s="30"/>
      <c r="B14" s="31" t="s">
        <v>53</v>
      </c>
      <c r="C14" s="31">
        <v>0</v>
      </c>
      <c r="D14" s="31" t="s">
        <v>42</v>
      </c>
      <c r="G14" s="30"/>
      <c r="H14" s="31" t="s">
        <v>53</v>
      </c>
      <c r="I14" s="31">
        <v>0</v>
      </c>
      <c r="J14" s="31" t="s">
        <v>42</v>
      </c>
      <c r="P14" s="28"/>
      <c r="Q14" s="29"/>
      <c r="R14" s="29"/>
      <c r="S14" s="29"/>
      <c r="U14" s="28"/>
      <c r="V14" s="29"/>
      <c r="W14" s="29"/>
      <c r="X14" s="29"/>
      <c r="Z14" s="28"/>
      <c r="AA14" s="29" t="s">
        <v>27</v>
      </c>
      <c r="AB14" s="29" t="s">
        <v>39</v>
      </c>
      <c r="AC14" s="29" t="s">
        <v>40</v>
      </c>
    </row>
    <row r="15" spans="1:29" ht="12.75" customHeight="1" thickBot="1" x14ac:dyDescent="0.25">
      <c r="A15" s="30"/>
      <c r="B15" s="31" t="s">
        <v>54</v>
      </c>
      <c r="C15" s="31">
        <v>0</v>
      </c>
      <c r="D15" s="31" t="s">
        <v>42</v>
      </c>
      <c r="G15" s="30"/>
      <c r="H15" s="31" t="s">
        <v>54</v>
      </c>
      <c r="I15" s="31">
        <v>0</v>
      </c>
      <c r="J15" s="31" t="s">
        <v>42</v>
      </c>
      <c r="P15" s="30"/>
      <c r="Q15" s="31"/>
      <c r="R15" s="31"/>
      <c r="S15" s="31"/>
      <c r="U15" s="30"/>
      <c r="V15" s="31"/>
      <c r="W15" s="31"/>
      <c r="X15" s="31"/>
      <c r="Z15" s="30"/>
      <c r="AA15" s="31" t="s">
        <v>41</v>
      </c>
      <c r="AB15" s="31">
        <v>-15.26243</v>
      </c>
      <c r="AC15" s="31" t="s">
        <v>42</v>
      </c>
    </row>
    <row r="16" spans="1:29" ht="12.75" customHeight="1" thickBot="1" x14ac:dyDescent="0.25">
      <c r="A16" s="30"/>
      <c r="B16" s="31" t="s">
        <v>55</v>
      </c>
      <c r="C16" s="31">
        <v>0</v>
      </c>
      <c r="D16" s="31" t="s">
        <v>42</v>
      </c>
      <c r="G16" s="30"/>
      <c r="H16" s="31" t="s">
        <v>55</v>
      </c>
      <c r="I16" s="31">
        <v>0</v>
      </c>
      <c r="J16" s="31" t="s">
        <v>42</v>
      </c>
      <c r="P16" s="30"/>
      <c r="Q16" s="31"/>
      <c r="R16" s="31"/>
      <c r="S16" s="31"/>
      <c r="U16" s="30"/>
      <c r="V16" s="31"/>
      <c r="W16" s="31"/>
      <c r="X16" s="31"/>
      <c r="Z16" s="30"/>
      <c r="AA16" s="31" t="s">
        <v>43</v>
      </c>
      <c r="AB16" s="31">
        <v>-1.3761209999999999</v>
      </c>
      <c r="AC16" s="31" t="s">
        <v>42</v>
      </c>
    </row>
    <row r="17" spans="1:29" ht="12.75" customHeight="1" thickBot="1" x14ac:dyDescent="0.25">
      <c r="A17" s="30"/>
      <c r="B17" s="31" t="s">
        <v>56</v>
      </c>
      <c r="C17" s="31">
        <v>0</v>
      </c>
      <c r="D17" s="31" t="s">
        <v>42</v>
      </c>
      <c r="G17" s="30"/>
      <c r="H17" s="31" t="s">
        <v>56</v>
      </c>
      <c r="I17" s="31">
        <v>0</v>
      </c>
      <c r="J17" s="31" t="s">
        <v>42</v>
      </c>
      <c r="P17" s="30"/>
      <c r="Q17" s="31"/>
      <c r="R17" s="31"/>
      <c r="S17" s="31"/>
      <c r="U17" s="30"/>
      <c r="V17" s="31"/>
      <c r="W17" s="31"/>
      <c r="X17" s="31"/>
      <c r="Z17" s="30"/>
      <c r="AA17" s="31" t="s">
        <v>44</v>
      </c>
      <c r="AB17" s="31">
        <v>-3.9896910000000001</v>
      </c>
      <c r="AC17" s="31" t="s">
        <v>42</v>
      </c>
    </row>
    <row r="18" spans="1:29" ht="12.75" customHeight="1" thickBot="1" x14ac:dyDescent="0.25">
      <c r="A18" s="30"/>
      <c r="B18" s="31" t="s">
        <v>57</v>
      </c>
      <c r="C18" s="31">
        <v>1</v>
      </c>
      <c r="D18" s="31" t="s">
        <v>42</v>
      </c>
      <c r="G18" s="30"/>
      <c r="H18" s="31" t="s">
        <v>57</v>
      </c>
      <c r="I18" s="31">
        <v>1</v>
      </c>
      <c r="J18" s="31" t="s">
        <v>42</v>
      </c>
      <c r="P18" s="30"/>
      <c r="Q18" s="31"/>
      <c r="R18" s="31"/>
      <c r="S18" s="31"/>
      <c r="U18" s="30"/>
      <c r="V18" s="31"/>
      <c r="W18" s="31"/>
      <c r="X18" s="31"/>
      <c r="Z18" s="30"/>
      <c r="AA18" s="31" t="s">
        <v>45</v>
      </c>
      <c r="AB18" s="31">
        <v>-30.502949999999998</v>
      </c>
      <c r="AC18" s="31" t="s">
        <v>42</v>
      </c>
    </row>
    <row r="19" spans="1:29" ht="12.75" customHeight="1" thickBot="1" x14ac:dyDescent="0.25">
      <c r="P19" s="30"/>
      <c r="Q19" s="31"/>
      <c r="R19" s="31"/>
      <c r="S19" s="31"/>
      <c r="U19" s="30"/>
      <c r="V19" s="31"/>
      <c r="W19" s="31"/>
      <c r="X19" s="31"/>
      <c r="Z19" s="30"/>
      <c r="AA19" s="31" t="s">
        <v>46</v>
      </c>
      <c r="AB19" s="31">
        <v>-23.61056</v>
      </c>
      <c r="AC19" s="31" t="s">
        <v>42</v>
      </c>
    </row>
    <row r="20" spans="1:29" ht="12.75" customHeight="1" thickBot="1" x14ac:dyDescent="0.25">
      <c r="P20" s="30"/>
      <c r="Q20" s="31"/>
      <c r="R20" s="31"/>
      <c r="S20" s="31"/>
      <c r="U20" s="30"/>
      <c r="V20" s="31"/>
      <c r="W20" s="31"/>
      <c r="X20" s="31"/>
      <c r="Z20" s="30"/>
      <c r="AA20" s="31" t="s">
        <v>47</v>
      </c>
      <c r="AB20" s="31">
        <v>8.1111199999999997</v>
      </c>
      <c r="AC20" s="31" t="s">
        <v>42</v>
      </c>
    </row>
    <row r="21" spans="1:29" ht="12.75" customHeight="1" thickBot="1" x14ac:dyDescent="0.25">
      <c r="P21" s="30"/>
      <c r="Q21" s="31"/>
      <c r="R21" s="31"/>
      <c r="S21" s="31"/>
      <c r="U21" s="30"/>
      <c r="V21" s="31"/>
      <c r="W21" s="31"/>
      <c r="X21" s="31"/>
      <c r="Z21" s="30"/>
      <c r="AA21" s="31" t="s">
        <v>48</v>
      </c>
      <c r="AB21" s="31">
        <v>-10.030430000000001</v>
      </c>
      <c r="AC21" s="31" t="s">
        <v>42</v>
      </c>
    </row>
    <row r="22" spans="1:29" ht="12.75" customHeight="1" thickBot="1" x14ac:dyDescent="0.25">
      <c r="K22" s="28"/>
      <c r="L22" s="29" t="s">
        <v>27</v>
      </c>
      <c r="M22" s="29" t="s">
        <v>39</v>
      </c>
      <c r="N22" s="29" t="s">
        <v>40</v>
      </c>
      <c r="P22" s="30"/>
      <c r="Q22" s="31"/>
      <c r="R22" s="31"/>
      <c r="S22" s="31"/>
      <c r="U22" s="30"/>
      <c r="V22" s="31"/>
      <c r="W22" s="31"/>
      <c r="X22" s="31"/>
      <c r="Z22" s="30"/>
      <c r="AA22" s="31" t="s">
        <v>49</v>
      </c>
      <c r="AB22" s="31">
        <v>-17.661069999999999</v>
      </c>
      <c r="AC22" s="31" t="s">
        <v>42</v>
      </c>
    </row>
    <row r="23" spans="1:29" ht="12.75" customHeight="1" thickBot="1" x14ac:dyDescent="0.25">
      <c r="K23" s="30" t="s">
        <v>58</v>
      </c>
      <c r="L23" s="31" t="s">
        <v>59</v>
      </c>
      <c r="M23" s="31" t="s">
        <v>84</v>
      </c>
      <c r="N23" s="31" t="s">
        <v>60</v>
      </c>
      <c r="P23" s="30"/>
      <c r="Q23" s="31"/>
      <c r="R23" s="31"/>
      <c r="S23" s="31"/>
      <c r="Z23" s="30"/>
      <c r="AA23" s="31" t="s">
        <v>50</v>
      </c>
      <c r="AB23" s="31">
        <v>-1.756205</v>
      </c>
      <c r="AC23" s="31" t="s">
        <v>42</v>
      </c>
    </row>
    <row r="24" spans="1:29" ht="12.75" customHeight="1" thickBot="1" x14ac:dyDescent="0.25">
      <c r="B24" s="31">
        <v>-15.26243</v>
      </c>
      <c r="D24">
        <f>B24</f>
        <v>-15.26243</v>
      </c>
      <c r="E24">
        <f>B25</f>
        <v>-1.3761209999999999</v>
      </c>
      <c r="F24">
        <f>B27</f>
        <v>-30.502949999999998</v>
      </c>
      <c r="G24">
        <f>B27</f>
        <v>-30.502949999999998</v>
      </c>
      <c r="K24" s="30" t="s">
        <v>58</v>
      </c>
      <c r="L24" s="31" t="s">
        <v>61</v>
      </c>
      <c r="M24" s="31" t="s">
        <v>85</v>
      </c>
      <c r="N24" s="31" t="s">
        <v>60</v>
      </c>
      <c r="P24" s="30"/>
      <c r="Q24" s="31"/>
      <c r="R24" s="31"/>
      <c r="S24" s="31"/>
      <c r="U24" s="28"/>
      <c r="V24" s="29"/>
      <c r="W24" s="29"/>
      <c r="X24" s="29"/>
      <c r="Z24" s="30"/>
      <c r="AA24" s="31" t="s">
        <v>51</v>
      </c>
      <c r="AB24" s="31">
        <v>2.8995440000000001</v>
      </c>
      <c r="AC24" s="31" t="s">
        <v>42</v>
      </c>
    </row>
    <row r="25" spans="1:29" ht="12.75" customHeight="1" thickBot="1" x14ac:dyDescent="0.25">
      <c r="B25" s="31">
        <v>-1.3761209999999999</v>
      </c>
      <c r="D25">
        <f>B28</f>
        <v>-23.61056</v>
      </c>
      <c r="E25">
        <f>B29</f>
        <v>8.1111199999999997</v>
      </c>
      <c r="F25">
        <f>B30</f>
        <v>-10.030430000000001</v>
      </c>
      <c r="G25">
        <f>B31</f>
        <v>-17.661069999999999</v>
      </c>
      <c r="K25" s="30" t="s">
        <v>58</v>
      </c>
      <c r="L25" s="31" t="s">
        <v>62</v>
      </c>
      <c r="M25" s="31" t="s">
        <v>86</v>
      </c>
      <c r="N25" s="31" t="s">
        <v>60</v>
      </c>
      <c r="P25" s="30"/>
      <c r="Q25" s="31"/>
      <c r="R25" s="31"/>
      <c r="S25" s="31"/>
      <c r="U25" s="30"/>
      <c r="V25" s="31"/>
      <c r="W25" s="31"/>
      <c r="X25" s="31"/>
      <c r="Z25" s="30"/>
      <c r="AA25" s="31" t="s">
        <v>52</v>
      </c>
      <c r="AB25" s="31">
        <v>3.6435439999999999</v>
      </c>
      <c r="AC25" s="31" t="s">
        <v>42</v>
      </c>
    </row>
    <row r="26" spans="1:29" ht="12.75" customHeight="1" thickBot="1" x14ac:dyDescent="0.25">
      <c r="B26" s="31">
        <v>-3.9896910000000001</v>
      </c>
      <c r="D26">
        <f>B32</f>
        <v>-1.756205</v>
      </c>
      <c r="E26">
        <f>B33</f>
        <v>2.8995440000000001</v>
      </c>
      <c r="F26">
        <f>B34</f>
        <v>3.6435439999999999</v>
      </c>
      <c r="G26">
        <f>B35</f>
        <v>48.078949999999999</v>
      </c>
      <c r="K26" s="30" t="s">
        <v>58</v>
      </c>
      <c r="L26" s="31" t="s">
        <v>63</v>
      </c>
      <c r="M26" s="31" t="s">
        <v>87</v>
      </c>
      <c r="N26" s="31" t="s">
        <v>60</v>
      </c>
      <c r="P26" s="30"/>
      <c r="Q26" s="31"/>
      <c r="R26" s="31"/>
      <c r="S26" s="31"/>
      <c r="U26" s="30"/>
      <c r="V26" s="31"/>
      <c r="W26" s="31"/>
      <c r="X26" s="31"/>
      <c r="Z26" s="30"/>
      <c r="AA26" s="31" t="s">
        <v>53</v>
      </c>
      <c r="AB26" s="31">
        <v>48.078949999999999</v>
      </c>
      <c r="AC26" s="31" t="s">
        <v>42</v>
      </c>
    </row>
    <row r="27" spans="1:29" ht="12.75" customHeight="1" thickBot="1" x14ac:dyDescent="0.25">
      <c r="B27" s="31">
        <v>-30.502949999999998</v>
      </c>
      <c r="D27">
        <f>B36</f>
        <v>-1.752696</v>
      </c>
      <c r="E27">
        <f>B37</f>
        <v>2.893751</v>
      </c>
      <c r="F27">
        <f>B38</f>
        <v>3.6362640000000002</v>
      </c>
      <c r="G27">
        <f>B39</f>
        <v>49.980890000000002</v>
      </c>
      <c r="K27" s="30" t="s">
        <v>58</v>
      </c>
      <c r="L27" s="31" t="s">
        <v>64</v>
      </c>
      <c r="M27" s="31" t="s">
        <v>88</v>
      </c>
      <c r="N27" s="31" t="s">
        <v>60</v>
      </c>
      <c r="P27" s="30"/>
      <c r="Q27" s="31"/>
      <c r="R27" s="31"/>
      <c r="S27" s="31"/>
      <c r="U27" s="30"/>
      <c r="V27" s="31"/>
      <c r="W27" s="31"/>
      <c r="X27" s="31"/>
      <c r="Z27" s="30"/>
      <c r="AA27" s="31" t="s">
        <v>54</v>
      </c>
      <c r="AB27" s="31">
        <v>-1.752696</v>
      </c>
      <c r="AC27" s="31" t="s">
        <v>42</v>
      </c>
    </row>
    <row r="28" spans="1:29" ht="12.75" customHeight="1" thickBot="1" x14ac:dyDescent="0.25">
      <c r="B28" s="31">
        <v>-23.61056</v>
      </c>
      <c r="K28" s="30" t="s">
        <v>58</v>
      </c>
      <c r="L28" s="31" t="s">
        <v>65</v>
      </c>
      <c r="M28" s="31" t="s">
        <v>89</v>
      </c>
      <c r="N28" s="31" t="s">
        <v>60</v>
      </c>
      <c r="P28" s="30"/>
      <c r="Q28" s="31"/>
      <c r="R28" s="31"/>
      <c r="S28" s="31"/>
      <c r="U28" s="30"/>
      <c r="V28" s="31"/>
      <c r="W28" s="31"/>
      <c r="X28" s="31"/>
      <c r="Z28" s="30"/>
      <c r="AA28" s="31" t="s">
        <v>55</v>
      </c>
      <c r="AB28" s="31">
        <v>2.893751</v>
      </c>
      <c r="AC28" s="31" t="s">
        <v>42</v>
      </c>
    </row>
    <row r="29" spans="1:29" ht="12.75" customHeight="1" thickBot="1" x14ac:dyDescent="0.25">
      <c r="B29" s="31">
        <v>8.1111199999999997</v>
      </c>
      <c r="K29" s="30" t="s">
        <v>58</v>
      </c>
      <c r="L29" s="31" t="s">
        <v>66</v>
      </c>
      <c r="M29" s="31" t="s">
        <v>90</v>
      </c>
      <c r="N29" s="31" t="s">
        <v>60</v>
      </c>
      <c r="P29" s="30"/>
      <c r="Q29" s="31"/>
      <c r="R29" s="31"/>
      <c r="S29" s="31"/>
      <c r="U29" s="30"/>
      <c r="V29" s="31"/>
      <c r="W29" s="31"/>
      <c r="X29" s="31"/>
      <c r="Z29" s="30"/>
      <c r="AA29" s="31" t="s">
        <v>56</v>
      </c>
      <c r="AB29" s="31">
        <v>3.6362640000000002</v>
      </c>
      <c r="AC29" s="31" t="s">
        <v>42</v>
      </c>
    </row>
    <row r="30" spans="1:29" ht="12.75" customHeight="1" thickBot="1" x14ac:dyDescent="0.25">
      <c r="B30" s="31">
        <v>-10.030430000000001</v>
      </c>
      <c r="K30" s="30" t="s">
        <v>58</v>
      </c>
      <c r="L30" s="31" t="s">
        <v>67</v>
      </c>
      <c r="M30" s="31" t="s">
        <v>91</v>
      </c>
      <c r="N30" s="31" t="s">
        <v>60</v>
      </c>
      <c r="P30" s="30"/>
      <c r="Q30" s="31"/>
      <c r="R30" s="31"/>
      <c r="S30" s="31"/>
      <c r="U30" s="30"/>
      <c r="V30" s="31"/>
      <c r="W30" s="31"/>
      <c r="X30" s="31"/>
      <c r="Z30" s="30"/>
      <c r="AA30" s="31" t="s">
        <v>57</v>
      </c>
      <c r="AB30" s="31">
        <v>49.980890000000002</v>
      </c>
      <c r="AC30" s="31" t="s">
        <v>42</v>
      </c>
    </row>
    <row r="31" spans="1:29" ht="12.75" customHeight="1" thickBot="1" x14ac:dyDescent="0.25">
      <c r="B31" s="31">
        <v>-17.661069999999999</v>
      </c>
      <c r="U31" s="30"/>
      <c r="V31" s="31"/>
      <c r="W31" s="31"/>
      <c r="X31" s="31"/>
    </row>
    <row r="32" spans="1:29" ht="12.75" customHeight="1" thickBot="1" x14ac:dyDescent="0.25">
      <c r="B32" s="31">
        <v>-1.756205</v>
      </c>
      <c r="P32" s="28"/>
      <c r="Q32" s="29"/>
      <c r="R32" s="29"/>
      <c r="S32" s="29"/>
      <c r="U32" s="30"/>
      <c r="V32" s="31"/>
      <c r="W32" s="31"/>
      <c r="X32" s="31"/>
    </row>
    <row r="33" spans="2:30" ht="12.75" customHeight="1" thickBot="1" x14ac:dyDescent="0.25">
      <c r="B33" s="31">
        <v>2.8995440000000001</v>
      </c>
      <c r="P33" s="30"/>
      <c r="Q33" s="31"/>
      <c r="R33" s="31"/>
      <c r="S33" s="31"/>
      <c r="AA33" s="28"/>
      <c r="AB33" s="29" t="s">
        <v>27</v>
      </c>
      <c r="AC33" s="29" t="s">
        <v>39</v>
      </c>
      <c r="AD33" s="29" t="s">
        <v>40</v>
      </c>
    </row>
    <row r="34" spans="2:30" ht="12.75" customHeight="1" thickBot="1" x14ac:dyDescent="0.25">
      <c r="B34" s="31">
        <v>3.6435439999999999</v>
      </c>
      <c r="P34" s="30"/>
      <c r="Q34" s="31"/>
      <c r="R34" s="31"/>
      <c r="S34" s="31"/>
      <c r="U34" s="28"/>
      <c r="V34" s="29"/>
      <c r="W34" s="29"/>
      <c r="X34" s="29"/>
      <c r="AA34" s="30" t="s">
        <v>58</v>
      </c>
      <c r="AB34" s="31" t="s">
        <v>59</v>
      </c>
      <c r="AC34" s="31" t="s">
        <v>84</v>
      </c>
      <c r="AD34" s="31" t="s">
        <v>60</v>
      </c>
    </row>
    <row r="35" spans="2:30" ht="12.75" customHeight="1" thickBot="1" x14ac:dyDescent="0.25">
      <c r="B35" s="31">
        <v>48.078949999999999</v>
      </c>
      <c r="P35" s="30"/>
      <c r="Q35" s="31"/>
      <c r="R35" s="31"/>
      <c r="S35" s="31"/>
      <c r="U35" s="30"/>
      <c r="V35" s="31"/>
      <c r="W35" s="31"/>
      <c r="X35" s="31"/>
      <c r="AA35" s="30" t="s">
        <v>58</v>
      </c>
      <c r="AB35" s="31" t="s">
        <v>61</v>
      </c>
      <c r="AC35" s="31" t="s">
        <v>85</v>
      </c>
      <c r="AD35" s="31" t="s">
        <v>60</v>
      </c>
    </row>
    <row r="36" spans="2:30" ht="12.75" customHeight="1" thickBot="1" x14ac:dyDescent="0.25">
      <c r="B36" s="31">
        <v>-1.752696</v>
      </c>
      <c r="P36" s="30"/>
      <c r="Q36" s="31"/>
      <c r="R36" s="31"/>
      <c r="S36" s="31"/>
      <c r="U36" s="30"/>
      <c r="V36" s="31"/>
      <c r="W36" s="31"/>
      <c r="X36" s="31"/>
      <c r="AA36" s="30" t="s">
        <v>58</v>
      </c>
      <c r="AB36" s="31" t="s">
        <v>62</v>
      </c>
      <c r="AC36" s="31" t="s">
        <v>86</v>
      </c>
      <c r="AD36" s="31" t="s">
        <v>60</v>
      </c>
    </row>
    <row r="37" spans="2:30" ht="12.75" customHeight="1" thickBot="1" x14ac:dyDescent="0.25">
      <c r="B37" s="31">
        <v>2.893751</v>
      </c>
      <c r="I37" s="28"/>
      <c r="J37" s="29" t="s">
        <v>27</v>
      </c>
      <c r="K37" s="29" t="s">
        <v>39</v>
      </c>
      <c r="L37" s="29" t="s">
        <v>40</v>
      </c>
      <c r="P37" s="30"/>
      <c r="Q37" s="31"/>
      <c r="R37" s="31"/>
      <c r="S37" s="31"/>
      <c r="U37" s="30"/>
      <c r="V37" s="31"/>
      <c r="W37" s="31"/>
      <c r="X37" s="31"/>
      <c r="AA37" s="30" t="s">
        <v>58</v>
      </c>
      <c r="AB37" s="31" t="s">
        <v>63</v>
      </c>
      <c r="AC37" s="31" t="s">
        <v>87</v>
      </c>
      <c r="AD37" s="31" t="s">
        <v>60</v>
      </c>
    </row>
    <row r="38" spans="2:30" ht="12.75" customHeight="1" thickBot="1" x14ac:dyDescent="0.25">
      <c r="B38" s="31">
        <v>3.6362640000000002</v>
      </c>
      <c r="I38" s="30"/>
      <c r="J38" s="31" t="s">
        <v>41</v>
      </c>
      <c r="K38" s="31">
        <v>1.508883</v>
      </c>
      <c r="L38" s="31" t="s">
        <v>42</v>
      </c>
      <c r="P38" s="30"/>
      <c r="Q38" s="31"/>
      <c r="R38" s="31"/>
      <c r="S38" s="31"/>
      <c r="U38" s="30"/>
      <c r="V38" s="31"/>
      <c r="W38" s="31"/>
      <c r="X38" s="31"/>
      <c r="AA38" s="30" t="s">
        <v>58</v>
      </c>
      <c r="AB38" s="31" t="s">
        <v>64</v>
      </c>
      <c r="AC38" s="31" t="s">
        <v>88</v>
      </c>
      <c r="AD38" s="31" t="s">
        <v>60</v>
      </c>
    </row>
    <row r="39" spans="2:30" ht="12.75" customHeight="1" thickBot="1" x14ac:dyDescent="0.25">
      <c r="B39" s="31">
        <v>49.980890000000002</v>
      </c>
      <c r="I39" s="30"/>
      <c r="J39" s="31" t="s">
        <v>43</v>
      </c>
      <c r="K39" s="31">
        <v>0</v>
      </c>
      <c r="L39" s="31" t="s">
        <v>42</v>
      </c>
      <c r="P39" s="30"/>
      <c r="Q39" s="31"/>
      <c r="R39" s="31"/>
      <c r="S39" s="31"/>
      <c r="U39" s="30"/>
      <c r="V39" s="31"/>
      <c r="W39" s="31"/>
      <c r="X39" s="31"/>
      <c r="AA39" s="30" t="s">
        <v>58</v>
      </c>
      <c r="AB39" s="31" t="s">
        <v>65</v>
      </c>
      <c r="AC39" s="31" t="s">
        <v>89</v>
      </c>
      <c r="AD39" s="31" t="s">
        <v>60</v>
      </c>
    </row>
    <row r="40" spans="2:30" ht="12.75" customHeight="1" thickBot="1" x14ac:dyDescent="0.25">
      <c r="I40" s="30"/>
      <c r="J40" s="31" t="s">
        <v>44</v>
      </c>
      <c r="K40" s="31">
        <v>0</v>
      </c>
      <c r="L40" s="31" t="s">
        <v>42</v>
      </c>
      <c r="P40" s="30"/>
      <c r="Q40" s="31"/>
      <c r="R40" s="31"/>
      <c r="S40" s="31"/>
      <c r="U40" s="30"/>
      <c r="V40" s="31"/>
      <c r="W40" s="31"/>
      <c r="X40" s="31"/>
      <c r="AA40" s="30" t="s">
        <v>58</v>
      </c>
      <c r="AB40" s="31" t="s">
        <v>66</v>
      </c>
      <c r="AC40" s="31" t="s">
        <v>90</v>
      </c>
      <c r="AD40" s="31" t="s">
        <v>60</v>
      </c>
    </row>
    <row r="41" spans="2:30" ht="12.75" customHeight="1" thickBot="1" x14ac:dyDescent="0.25">
      <c r="I41" s="30"/>
      <c r="J41" s="31" t="s">
        <v>45</v>
      </c>
      <c r="K41" s="31">
        <v>0</v>
      </c>
      <c r="L41" s="31" t="s">
        <v>42</v>
      </c>
      <c r="P41" s="30"/>
      <c r="Q41" s="31"/>
      <c r="R41" s="31"/>
      <c r="S41" s="31"/>
      <c r="U41" s="30"/>
      <c r="V41" s="31"/>
      <c r="W41" s="31"/>
      <c r="X41" s="31"/>
      <c r="AA41" s="30" t="s">
        <v>58</v>
      </c>
      <c r="AB41" s="31" t="s">
        <v>67</v>
      </c>
      <c r="AC41" s="31" t="s">
        <v>91</v>
      </c>
      <c r="AD41" s="31" t="s">
        <v>60</v>
      </c>
    </row>
    <row r="42" spans="2:30" ht="12.75" customHeight="1" thickBot="1" x14ac:dyDescent="0.25">
      <c r="I42" s="30"/>
      <c r="J42" s="31" t="s">
        <v>46</v>
      </c>
      <c r="K42" s="31">
        <v>0</v>
      </c>
      <c r="L42" s="31" t="s">
        <v>42</v>
      </c>
      <c r="P42" s="30"/>
      <c r="Q42" s="31"/>
      <c r="R42" s="31"/>
      <c r="S42" s="31"/>
      <c r="U42" s="30"/>
      <c r="V42" s="31"/>
      <c r="W42" s="31"/>
      <c r="X42" s="31"/>
    </row>
    <row r="43" spans="2:30" ht="12.75" customHeight="1" thickBot="1" x14ac:dyDescent="0.25">
      <c r="I43" s="30"/>
      <c r="J43" s="31" t="s">
        <v>47</v>
      </c>
      <c r="K43" s="31">
        <v>2.4142130000000002</v>
      </c>
      <c r="L43" s="31" t="s">
        <v>42</v>
      </c>
      <c r="P43" s="30"/>
      <c r="Q43" s="31"/>
      <c r="R43" s="31"/>
      <c r="S43" s="31"/>
      <c r="U43" s="30"/>
      <c r="V43" s="31"/>
      <c r="W43" s="31"/>
      <c r="X43" s="31"/>
    </row>
    <row r="44" spans="2:30" ht="12.75" customHeight="1" thickBot="1" x14ac:dyDescent="0.25">
      <c r="I44" s="30"/>
      <c r="J44" s="31" t="s">
        <v>48</v>
      </c>
      <c r="K44" s="31">
        <v>0</v>
      </c>
      <c r="L44" s="31" t="s">
        <v>42</v>
      </c>
      <c r="P44" s="30"/>
      <c r="Q44" s="31"/>
      <c r="R44" s="31"/>
      <c r="S44" s="31"/>
      <c r="U44" s="30"/>
      <c r="V44" s="31"/>
      <c r="W44" s="31"/>
      <c r="X44" s="31"/>
      <c r="AA44" t="s">
        <v>59</v>
      </c>
      <c r="AB44" t="s">
        <v>84</v>
      </c>
    </row>
    <row r="45" spans="2:30" ht="12.75" customHeight="1" thickBot="1" x14ac:dyDescent="0.25">
      <c r="I45" s="30"/>
      <c r="J45" s="31" t="s">
        <v>49</v>
      </c>
      <c r="K45" s="31">
        <v>0</v>
      </c>
      <c r="L45" s="31" t="s">
        <v>42</v>
      </c>
      <c r="P45" s="30"/>
      <c r="Q45" s="31"/>
      <c r="R45" s="31"/>
      <c r="S45" s="31"/>
      <c r="U45" s="30"/>
      <c r="V45" s="31"/>
      <c r="W45" s="31"/>
      <c r="X45" s="31"/>
      <c r="AA45" t="s">
        <v>61</v>
      </c>
      <c r="AB45" t="s">
        <v>85</v>
      </c>
    </row>
    <row r="46" spans="2:30" ht="12.75" customHeight="1" thickBot="1" x14ac:dyDescent="0.25">
      <c r="I46" s="30"/>
      <c r="J46" s="31" t="s">
        <v>50</v>
      </c>
      <c r="K46" s="31">
        <v>0</v>
      </c>
      <c r="L46" s="31" t="s">
        <v>42</v>
      </c>
      <c r="P46" s="30"/>
      <c r="Q46" s="31"/>
      <c r="R46" s="31"/>
      <c r="S46" s="31"/>
      <c r="U46" s="30"/>
      <c r="V46" s="31"/>
      <c r="W46" s="31"/>
      <c r="X46" s="31"/>
      <c r="AA46" t="s">
        <v>62</v>
      </c>
      <c r="AB46" t="s">
        <v>86</v>
      </c>
    </row>
    <row r="47" spans="2:30" ht="12.75" customHeight="1" thickBot="1" x14ac:dyDescent="0.25">
      <c r="I47" s="30"/>
      <c r="J47" s="31" t="s">
        <v>51</v>
      </c>
      <c r="K47" s="31">
        <v>0</v>
      </c>
      <c r="L47" s="31" t="s">
        <v>42</v>
      </c>
      <c r="P47" s="30"/>
      <c r="Q47" s="31"/>
      <c r="R47" s="31"/>
      <c r="S47" s="31"/>
      <c r="U47" s="30"/>
      <c r="V47" s="31"/>
      <c r="W47" s="31"/>
      <c r="X47" s="31"/>
      <c r="AA47" t="s">
        <v>63</v>
      </c>
      <c r="AB47" t="s">
        <v>87</v>
      </c>
    </row>
    <row r="48" spans="2:30" ht="12.75" customHeight="1" thickBot="1" x14ac:dyDescent="0.25">
      <c r="I48" s="30"/>
      <c r="J48" s="31" t="s">
        <v>52</v>
      </c>
      <c r="K48" s="31">
        <v>-1.0020020000000001</v>
      </c>
      <c r="L48" s="31" t="s">
        <v>42</v>
      </c>
      <c r="P48" s="30"/>
      <c r="Q48" s="31"/>
      <c r="R48" s="31"/>
      <c r="S48" s="31"/>
      <c r="U48" s="30"/>
      <c r="V48" s="31"/>
      <c r="W48" s="31"/>
      <c r="X48" s="31"/>
      <c r="AA48" t="s">
        <v>64</v>
      </c>
      <c r="AB48" t="s">
        <v>88</v>
      </c>
    </row>
    <row r="49" spans="2:28" ht="12.75" customHeight="1" thickBot="1" x14ac:dyDescent="0.25">
      <c r="B49" s="28"/>
      <c r="C49" s="29" t="s">
        <v>27</v>
      </c>
      <c r="D49" s="29" t="s">
        <v>39</v>
      </c>
      <c r="E49" s="29" t="s">
        <v>40</v>
      </c>
      <c r="I49" s="30"/>
      <c r="J49" s="31" t="s">
        <v>53</v>
      </c>
      <c r="K49" s="31">
        <v>-2.0020020000000001</v>
      </c>
      <c r="L49" s="31" t="s">
        <v>42</v>
      </c>
      <c r="P49" s="30"/>
      <c r="Q49" s="31"/>
      <c r="R49" s="31"/>
      <c r="S49" s="31"/>
      <c r="U49" s="30"/>
      <c r="V49" s="31"/>
      <c r="W49" s="31"/>
      <c r="X49" s="31"/>
      <c r="AA49" t="s">
        <v>65</v>
      </c>
      <c r="AB49" t="s">
        <v>89</v>
      </c>
    </row>
    <row r="50" spans="2:28" ht="12.75" customHeight="1" thickBot="1" x14ac:dyDescent="0.25">
      <c r="B50" s="30"/>
      <c r="C50" s="31" t="s">
        <v>41</v>
      </c>
      <c r="D50" s="31">
        <v>-0.68137190000000003</v>
      </c>
      <c r="E50" s="31" t="s">
        <v>42</v>
      </c>
      <c r="I50" s="30"/>
      <c r="J50" s="31" t="s">
        <v>54</v>
      </c>
      <c r="K50" s="31">
        <v>0</v>
      </c>
      <c r="L50" s="31" t="s">
        <v>42</v>
      </c>
      <c r="U50" s="30"/>
      <c r="V50" s="31"/>
      <c r="W50" s="31"/>
      <c r="X50" s="31"/>
      <c r="AA50" t="s">
        <v>66</v>
      </c>
      <c r="AB50" t="s">
        <v>90</v>
      </c>
    </row>
    <row r="51" spans="2:28" ht="12.75" customHeight="1" thickBot="1" x14ac:dyDescent="0.25">
      <c r="B51" s="30"/>
      <c r="C51" s="31" t="s">
        <v>43</v>
      </c>
      <c r="D51" s="31">
        <v>-0.69444969999999995</v>
      </c>
      <c r="E51" s="31" t="s">
        <v>42</v>
      </c>
      <c r="I51" s="30"/>
      <c r="J51" s="31" t="s">
        <v>55</v>
      </c>
      <c r="K51" s="31">
        <v>0</v>
      </c>
      <c r="L51" s="31" t="s">
        <v>42</v>
      </c>
      <c r="AA51" t="s">
        <v>67</v>
      </c>
      <c r="AB51" t="s">
        <v>91</v>
      </c>
    </row>
    <row r="52" spans="2:28" ht="12.75" customHeight="1" thickBot="1" x14ac:dyDescent="0.25">
      <c r="B52" s="30"/>
      <c r="C52" s="31" t="s">
        <v>44</v>
      </c>
      <c r="D52" s="31">
        <v>-0.23124</v>
      </c>
      <c r="E52" s="31" t="s">
        <v>42</v>
      </c>
      <c r="I52" s="30"/>
      <c r="J52" s="31" t="s">
        <v>56</v>
      </c>
      <c r="K52" s="31">
        <v>-1</v>
      </c>
      <c r="L52" s="31" t="s">
        <v>42</v>
      </c>
    </row>
    <row r="53" spans="2:28" ht="12.75" customHeight="1" thickBot="1" x14ac:dyDescent="0.25">
      <c r="B53" s="30"/>
      <c r="C53" s="31" t="s">
        <v>45</v>
      </c>
      <c r="D53" s="31">
        <v>-17</v>
      </c>
      <c r="E53" s="31" t="s">
        <v>42</v>
      </c>
      <c r="I53" s="30"/>
      <c r="J53" s="31" t="s">
        <v>57</v>
      </c>
      <c r="K53" s="31">
        <v>0</v>
      </c>
      <c r="L53" s="31" t="s">
        <v>42</v>
      </c>
    </row>
    <row r="54" spans="2:28" ht="12.75" customHeight="1" thickBot="1" x14ac:dyDescent="0.25">
      <c r="B54" s="30"/>
      <c r="C54" s="31" t="s">
        <v>46</v>
      </c>
      <c r="D54" s="31">
        <v>-0.7293558</v>
      </c>
      <c r="E54" s="31" t="s">
        <v>42</v>
      </c>
      <c r="Z54">
        <v>-51.1</v>
      </c>
      <c r="AA54">
        <v>-43.2</v>
      </c>
      <c r="AB54">
        <v>52.9</v>
      </c>
    </row>
    <row r="55" spans="2:28" ht="12.75" customHeight="1" thickBot="1" x14ac:dyDescent="0.25">
      <c r="B55" s="30"/>
      <c r="C55" s="31" t="s">
        <v>47</v>
      </c>
      <c r="D55" s="31">
        <v>0.67070470000000004</v>
      </c>
      <c r="E55" s="31" t="s">
        <v>42</v>
      </c>
      <c r="Z55">
        <v>-20.6</v>
      </c>
      <c r="AA55">
        <v>4</v>
      </c>
      <c r="AB55">
        <v>56.4</v>
      </c>
    </row>
    <row r="56" spans="2:28" ht="12.75" customHeight="1" thickBot="1" x14ac:dyDescent="0.25">
      <c r="B56" s="30"/>
      <c r="C56" s="31" t="s">
        <v>48</v>
      </c>
      <c r="D56" s="31">
        <v>0.13489000000000001</v>
      </c>
      <c r="E56" s="31" t="s">
        <v>42</v>
      </c>
      <c r="I56" t="s">
        <v>59</v>
      </c>
      <c r="J56" t="s">
        <v>84</v>
      </c>
      <c r="Z56">
        <v>-17.899999999999999</v>
      </c>
      <c r="AA56">
        <v>-12.2</v>
      </c>
      <c r="AB56">
        <v>50.6</v>
      </c>
    </row>
    <row r="57" spans="2:28" ht="12.75" customHeight="1" thickBot="1" x14ac:dyDescent="0.25">
      <c r="B57" s="30"/>
      <c r="C57" s="31" t="s">
        <v>49</v>
      </c>
      <c r="D57" s="31">
        <v>-8</v>
      </c>
      <c r="E57" s="31" t="s">
        <v>42</v>
      </c>
      <c r="I57" t="s">
        <v>61</v>
      </c>
      <c r="J57" t="s">
        <v>85</v>
      </c>
      <c r="Z57">
        <v>-48.4</v>
      </c>
      <c r="AA57">
        <v>-59.4</v>
      </c>
      <c r="AB57">
        <v>47.1</v>
      </c>
    </row>
    <row r="58" spans="2:28" ht="12.75" customHeight="1" thickBot="1" x14ac:dyDescent="0.25">
      <c r="B58" s="30"/>
      <c r="C58" s="31" t="s">
        <v>50</v>
      </c>
      <c r="D58" s="31">
        <v>6.1419439999999999E-2</v>
      </c>
      <c r="E58" s="31" t="s">
        <v>42</v>
      </c>
      <c r="I58" t="s">
        <v>62</v>
      </c>
      <c r="J58" t="s">
        <v>86</v>
      </c>
      <c r="R58" s="28"/>
      <c r="S58" s="29"/>
      <c r="T58" s="29"/>
      <c r="U58" s="29"/>
      <c r="Z58">
        <v>-43.2</v>
      </c>
      <c r="AA58">
        <v>-23.1</v>
      </c>
      <c r="AB58">
        <v>45.6</v>
      </c>
    </row>
    <row r="59" spans="2:28" ht="12.75" customHeight="1" thickBot="1" x14ac:dyDescent="0.25">
      <c r="B59" s="30"/>
      <c r="C59" s="31" t="s">
        <v>51</v>
      </c>
      <c r="D59" s="31">
        <v>0.26056659999999998</v>
      </c>
      <c r="E59" s="31" t="s">
        <v>42</v>
      </c>
      <c r="I59" t="s">
        <v>63</v>
      </c>
      <c r="J59" t="s">
        <v>87</v>
      </c>
      <c r="R59" s="30"/>
      <c r="S59" s="31"/>
      <c r="T59" s="31"/>
      <c r="U59" s="31"/>
      <c r="Z59">
        <v>-12.6</v>
      </c>
      <c r="AA59">
        <v>24.1</v>
      </c>
      <c r="AB59">
        <v>49.1</v>
      </c>
    </row>
    <row r="60" spans="2:28" ht="12.75" customHeight="1" thickBot="1" x14ac:dyDescent="0.25">
      <c r="B60" s="30"/>
      <c r="C60" s="31" t="s">
        <v>52</v>
      </c>
      <c r="D60" s="31">
        <v>-0.96350029999999998</v>
      </c>
      <c r="E60" s="31" t="s">
        <v>42</v>
      </c>
      <c r="I60" t="s">
        <v>64</v>
      </c>
      <c r="J60" t="s">
        <v>88</v>
      </c>
      <c r="R60" s="30"/>
      <c r="S60" s="31" t="s">
        <v>43</v>
      </c>
      <c r="T60" s="31">
        <v>0</v>
      </c>
      <c r="U60" s="31" t="s">
        <v>42</v>
      </c>
      <c r="Z60">
        <v>-9.9</v>
      </c>
      <c r="AA60">
        <v>7.9</v>
      </c>
      <c r="AB60">
        <v>43.3</v>
      </c>
    </row>
    <row r="61" spans="2:28" ht="12.75" customHeight="1" thickBot="1" x14ac:dyDescent="0.25">
      <c r="B61" s="30"/>
      <c r="C61" s="31" t="s">
        <v>53</v>
      </c>
      <c r="D61" s="31">
        <v>-55</v>
      </c>
      <c r="E61" s="31" t="s">
        <v>42</v>
      </c>
      <c r="I61" t="s">
        <v>65</v>
      </c>
      <c r="J61" t="s">
        <v>89</v>
      </c>
      <c r="R61" s="30"/>
      <c r="S61" s="31" t="s">
        <v>44</v>
      </c>
      <c r="T61" s="31">
        <v>0</v>
      </c>
      <c r="U61" s="31" t="s">
        <v>42</v>
      </c>
      <c r="Z61">
        <v>-40.4</v>
      </c>
      <c r="AA61">
        <v>-39.4</v>
      </c>
      <c r="AB61">
        <v>39.799999999999997</v>
      </c>
    </row>
    <row r="62" spans="2:28" ht="12.75" customHeight="1" thickBot="1" x14ac:dyDescent="0.25">
      <c r="B62" s="30"/>
      <c r="C62" s="31" t="s">
        <v>54</v>
      </c>
      <c r="D62" s="31">
        <v>0</v>
      </c>
      <c r="E62" s="31" t="s">
        <v>42</v>
      </c>
      <c r="I62" t="s">
        <v>66</v>
      </c>
      <c r="J62" t="s">
        <v>90</v>
      </c>
      <c r="R62" s="30"/>
      <c r="S62" s="31" t="s">
        <v>45</v>
      </c>
      <c r="T62" s="31">
        <v>2</v>
      </c>
      <c r="U62" s="31" t="s">
        <v>42</v>
      </c>
    </row>
    <row r="63" spans="2:28" ht="12.75" customHeight="1" thickBot="1" x14ac:dyDescent="0.25">
      <c r="B63" s="30"/>
      <c r="C63" s="31" t="s">
        <v>55</v>
      </c>
      <c r="D63" s="31">
        <v>0</v>
      </c>
      <c r="E63" s="31" t="s">
        <v>42</v>
      </c>
      <c r="I63" t="s">
        <v>67</v>
      </c>
      <c r="J63" t="s">
        <v>91</v>
      </c>
      <c r="R63" s="30"/>
      <c r="S63" s="31" t="s">
        <v>46</v>
      </c>
      <c r="T63" s="31">
        <v>0</v>
      </c>
      <c r="U63" s="31" t="s">
        <v>42</v>
      </c>
    </row>
    <row r="64" spans="2:28" ht="12.75" customHeight="1" thickBot="1" x14ac:dyDescent="0.25">
      <c r="B64" s="30"/>
      <c r="C64" s="31" t="s">
        <v>56</v>
      </c>
      <c r="D64" s="31">
        <v>0</v>
      </c>
      <c r="E64" s="31" t="s">
        <v>42</v>
      </c>
      <c r="R64" s="30"/>
      <c r="S64" s="31" t="s">
        <v>47</v>
      </c>
      <c r="T64" s="31">
        <v>1</v>
      </c>
      <c r="U64" s="31" t="s">
        <v>42</v>
      </c>
    </row>
    <row r="65" spans="2:21" ht="12.75" customHeight="1" thickBot="1" x14ac:dyDescent="0.25">
      <c r="B65" s="30"/>
      <c r="C65" s="31" t="s">
        <v>57</v>
      </c>
      <c r="D65" s="31">
        <v>1</v>
      </c>
      <c r="E65" s="31" t="s">
        <v>42</v>
      </c>
      <c r="R65" s="30"/>
      <c r="S65" s="31" t="s">
        <v>48</v>
      </c>
      <c r="T65" s="31">
        <v>0</v>
      </c>
      <c r="U65" s="31" t="s">
        <v>42</v>
      </c>
    </row>
    <row r="66" spans="2:21" ht="12.75" customHeight="1" thickBot="1" x14ac:dyDescent="0.25">
      <c r="R66" s="30"/>
      <c r="S66" s="31" t="s">
        <v>49</v>
      </c>
      <c r="T66" s="31">
        <v>4</v>
      </c>
      <c r="U66" s="31" t="s">
        <v>42</v>
      </c>
    </row>
    <row r="67" spans="2:21" ht="12.75" customHeight="1" thickBot="1" x14ac:dyDescent="0.25">
      <c r="B67" s="28"/>
      <c r="C67" s="29" t="s">
        <v>27</v>
      </c>
      <c r="D67" s="29" t="s">
        <v>39</v>
      </c>
      <c r="E67" s="29" t="s">
        <v>40</v>
      </c>
      <c r="R67" s="30"/>
      <c r="S67" s="31" t="s">
        <v>50</v>
      </c>
      <c r="T67" s="31">
        <v>0</v>
      </c>
      <c r="U67" s="31" t="s">
        <v>42</v>
      </c>
    </row>
    <row r="68" spans="2:21" ht="12.75" customHeight="1" thickBot="1" x14ac:dyDescent="0.25">
      <c r="B68" s="30" t="s">
        <v>58</v>
      </c>
      <c r="C68" s="31" t="s">
        <v>59</v>
      </c>
      <c r="D68" s="31" t="s">
        <v>76</v>
      </c>
      <c r="E68" s="31" t="s">
        <v>60</v>
      </c>
      <c r="R68" s="30"/>
      <c r="S68" s="31" t="s">
        <v>51</v>
      </c>
      <c r="T68" s="31">
        <v>0</v>
      </c>
      <c r="U68" s="31" t="s">
        <v>42</v>
      </c>
    </row>
    <row r="69" spans="2:21" ht="12.75" customHeight="1" thickBot="1" x14ac:dyDescent="0.25">
      <c r="B69" s="30" t="s">
        <v>58</v>
      </c>
      <c r="C69" s="31" t="s">
        <v>61</v>
      </c>
      <c r="D69" s="31" t="s">
        <v>77</v>
      </c>
      <c r="E69" s="31" t="s">
        <v>60</v>
      </c>
      <c r="R69" s="30"/>
      <c r="S69" s="31" t="s">
        <v>52</v>
      </c>
      <c r="T69" s="31">
        <v>1</v>
      </c>
      <c r="U69" s="31" t="s">
        <v>42</v>
      </c>
    </row>
    <row r="70" spans="2:21" ht="12.75" customHeight="1" thickBot="1" x14ac:dyDescent="0.25">
      <c r="B70" s="30" t="s">
        <v>58</v>
      </c>
      <c r="C70" s="31" t="s">
        <v>62</v>
      </c>
      <c r="D70" s="31" t="s">
        <v>78</v>
      </c>
      <c r="E70" s="31" t="s">
        <v>60</v>
      </c>
      <c r="J70" s="28"/>
      <c r="K70" s="29" t="s">
        <v>27</v>
      </c>
      <c r="L70" s="29" t="s">
        <v>39</v>
      </c>
      <c r="M70" s="29" t="s">
        <v>40</v>
      </c>
      <c r="R70" s="30"/>
      <c r="S70" s="31" t="s">
        <v>53</v>
      </c>
      <c r="T70" s="31">
        <v>-4</v>
      </c>
      <c r="U70" s="31" t="s">
        <v>42</v>
      </c>
    </row>
    <row r="71" spans="2:21" ht="12.75" customHeight="1" thickBot="1" x14ac:dyDescent="0.25">
      <c r="B71" s="30" t="s">
        <v>58</v>
      </c>
      <c r="C71" s="31" t="s">
        <v>63</v>
      </c>
      <c r="D71" s="31" t="s">
        <v>79</v>
      </c>
      <c r="E71" s="31" t="s">
        <v>60</v>
      </c>
      <c r="J71" s="30" t="s">
        <v>58</v>
      </c>
      <c r="K71" s="31" t="s">
        <v>59</v>
      </c>
      <c r="L71" s="31" t="s">
        <v>68</v>
      </c>
      <c r="M71" s="31" t="s">
        <v>60</v>
      </c>
      <c r="R71" s="30"/>
      <c r="S71" s="31" t="s">
        <v>54</v>
      </c>
      <c r="T71" s="31">
        <v>0</v>
      </c>
      <c r="U71" s="31" t="s">
        <v>42</v>
      </c>
    </row>
    <row r="72" spans="2:21" ht="12.75" customHeight="1" thickBot="1" x14ac:dyDescent="0.25">
      <c r="B72" s="30" t="s">
        <v>58</v>
      </c>
      <c r="C72" s="31" t="s">
        <v>64</v>
      </c>
      <c r="D72" s="31" t="s">
        <v>80</v>
      </c>
      <c r="E72" s="31" t="s">
        <v>60</v>
      </c>
      <c r="J72" s="30" t="s">
        <v>58</v>
      </c>
      <c r="K72" s="31" t="s">
        <v>61</v>
      </c>
      <c r="L72" s="31" t="s">
        <v>69</v>
      </c>
      <c r="M72" s="31" t="s">
        <v>60</v>
      </c>
      <c r="R72" s="30"/>
      <c r="S72" s="31" t="s">
        <v>55</v>
      </c>
      <c r="T72" s="31">
        <v>0</v>
      </c>
      <c r="U72" s="31" t="s">
        <v>42</v>
      </c>
    </row>
    <row r="73" spans="2:21" ht="12.75" customHeight="1" thickBot="1" x14ac:dyDescent="0.25">
      <c r="B73" s="30" t="s">
        <v>58</v>
      </c>
      <c r="C73" s="31" t="s">
        <v>65</v>
      </c>
      <c r="D73" s="31" t="s">
        <v>81</v>
      </c>
      <c r="E73" s="31" t="s">
        <v>60</v>
      </c>
      <c r="J73" s="30" t="s">
        <v>58</v>
      </c>
      <c r="K73" s="31" t="s">
        <v>62</v>
      </c>
      <c r="L73" s="31" t="s">
        <v>70</v>
      </c>
      <c r="M73" s="31" t="s">
        <v>60</v>
      </c>
      <c r="R73" s="30"/>
      <c r="S73" s="31" t="s">
        <v>56</v>
      </c>
      <c r="T73" s="31">
        <v>0</v>
      </c>
      <c r="U73" s="31" t="s">
        <v>42</v>
      </c>
    </row>
    <row r="74" spans="2:21" ht="12.75" customHeight="1" thickBot="1" x14ac:dyDescent="0.25">
      <c r="B74" s="30" t="s">
        <v>58</v>
      </c>
      <c r="C74" s="31" t="s">
        <v>66</v>
      </c>
      <c r="D74" s="31" t="s">
        <v>82</v>
      </c>
      <c r="E74" s="31" t="s">
        <v>60</v>
      </c>
      <c r="J74" s="30" t="s">
        <v>58</v>
      </c>
      <c r="K74" s="31" t="s">
        <v>63</v>
      </c>
      <c r="L74" s="31" t="s">
        <v>71</v>
      </c>
      <c r="M74" s="31" t="s">
        <v>60</v>
      </c>
      <c r="R74" s="30"/>
      <c r="S74" s="31" t="s">
        <v>57</v>
      </c>
      <c r="T74" s="31">
        <v>1</v>
      </c>
      <c r="U74" s="31" t="s">
        <v>42</v>
      </c>
    </row>
    <row r="75" spans="2:21" ht="12.75" customHeight="1" thickBot="1" x14ac:dyDescent="0.25">
      <c r="B75" s="30" t="s">
        <v>58</v>
      </c>
      <c r="C75" s="31" t="s">
        <v>67</v>
      </c>
      <c r="D75" s="31" t="s">
        <v>83</v>
      </c>
      <c r="E75" s="31" t="s">
        <v>60</v>
      </c>
      <c r="J75" s="30" t="s">
        <v>58</v>
      </c>
      <c r="K75" s="31" t="s">
        <v>64</v>
      </c>
      <c r="L75" s="31" t="s">
        <v>72</v>
      </c>
      <c r="M75" s="31" t="s">
        <v>60</v>
      </c>
    </row>
    <row r="76" spans="2:21" ht="12.75" customHeight="1" thickBot="1" x14ac:dyDescent="0.25">
      <c r="J76" s="30" t="s">
        <v>58</v>
      </c>
      <c r="K76" s="31" t="s">
        <v>65</v>
      </c>
      <c r="L76" s="31" t="s">
        <v>73</v>
      </c>
      <c r="M76" s="31" t="s">
        <v>60</v>
      </c>
    </row>
    <row r="77" spans="2:21" ht="12.75" customHeight="1" thickBot="1" x14ac:dyDescent="0.25">
      <c r="C77" t="s">
        <v>59</v>
      </c>
      <c r="D77" t="s">
        <v>76</v>
      </c>
      <c r="J77" s="30" t="s">
        <v>58</v>
      </c>
      <c r="K77" s="31" t="s">
        <v>66</v>
      </c>
      <c r="L77" s="31" t="s">
        <v>74</v>
      </c>
      <c r="M77" s="31" t="s">
        <v>60</v>
      </c>
      <c r="P77" s="28"/>
      <c r="Q77" s="29" t="s">
        <v>27</v>
      </c>
      <c r="R77" s="29" t="s">
        <v>39</v>
      </c>
      <c r="S77" s="29" t="s">
        <v>40</v>
      </c>
    </row>
    <row r="78" spans="2:21" ht="12.75" customHeight="1" thickBot="1" x14ac:dyDescent="0.25">
      <c r="C78" t="s">
        <v>61</v>
      </c>
      <c r="D78" t="s">
        <v>77</v>
      </c>
      <c r="J78" s="30" t="s">
        <v>58</v>
      </c>
      <c r="K78" s="31" t="s">
        <v>67</v>
      </c>
      <c r="L78" s="31" t="s">
        <v>75</v>
      </c>
      <c r="M78" s="31" t="s">
        <v>60</v>
      </c>
      <c r="P78" s="30"/>
      <c r="Q78" s="31" t="s">
        <v>41</v>
      </c>
      <c r="R78" s="31">
        <v>1.508883</v>
      </c>
      <c r="S78" s="31" t="s">
        <v>42</v>
      </c>
    </row>
    <row r="79" spans="2:21" ht="12.75" customHeight="1" thickBot="1" x14ac:dyDescent="0.25">
      <c r="C79" t="s">
        <v>62</v>
      </c>
      <c r="D79" t="s">
        <v>78</v>
      </c>
      <c r="P79" s="30"/>
      <c r="Q79" s="31" t="s">
        <v>43</v>
      </c>
      <c r="R79" s="31">
        <v>0</v>
      </c>
      <c r="S79" s="31" t="s">
        <v>42</v>
      </c>
    </row>
    <row r="80" spans="2:21" ht="12.75" customHeight="1" thickBot="1" x14ac:dyDescent="0.25">
      <c r="C80" t="s">
        <v>63</v>
      </c>
      <c r="D80" t="s">
        <v>79</v>
      </c>
      <c r="P80" s="30"/>
      <c r="Q80" s="31" t="s">
        <v>44</v>
      </c>
      <c r="R80" s="31">
        <v>0</v>
      </c>
      <c r="S80" s="31" t="s">
        <v>42</v>
      </c>
    </row>
    <row r="81" spans="3:31" ht="12.75" customHeight="1" thickBot="1" x14ac:dyDescent="0.25">
      <c r="C81" t="s">
        <v>64</v>
      </c>
      <c r="D81" t="s">
        <v>80</v>
      </c>
      <c r="J81" t="s">
        <v>59</v>
      </c>
      <c r="K81" t="s">
        <v>68</v>
      </c>
      <c r="P81" s="30"/>
      <c r="Q81" s="31" t="s">
        <v>45</v>
      </c>
      <c r="R81" s="31">
        <v>0</v>
      </c>
      <c r="S81" s="31" t="s">
        <v>42</v>
      </c>
    </row>
    <row r="82" spans="3:31" ht="12.75" customHeight="1" thickBot="1" x14ac:dyDescent="0.25">
      <c r="C82" t="s">
        <v>65</v>
      </c>
      <c r="D82" t="s">
        <v>81</v>
      </c>
      <c r="J82" t="s">
        <v>61</v>
      </c>
      <c r="K82" t="s">
        <v>69</v>
      </c>
      <c r="P82" s="30"/>
      <c r="Q82" s="31" t="s">
        <v>46</v>
      </c>
      <c r="R82" s="31">
        <v>0</v>
      </c>
      <c r="S82" s="31" t="s">
        <v>42</v>
      </c>
      <c r="Z82" t="s">
        <v>94</v>
      </c>
      <c r="AA82" t="s">
        <v>95</v>
      </c>
      <c r="AB82" t="s">
        <v>93</v>
      </c>
      <c r="AD82" t="s">
        <v>94</v>
      </c>
      <c r="AE82" t="s">
        <v>95</v>
      </c>
    </row>
    <row r="83" spans="3:31" ht="12.75" customHeight="1" thickBot="1" x14ac:dyDescent="0.25">
      <c r="C83" t="s">
        <v>66</v>
      </c>
      <c r="D83" t="s">
        <v>82</v>
      </c>
      <c r="J83" t="s">
        <v>62</v>
      </c>
      <c r="K83" t="s">
        <v>70</v>
      </c>
      <c r="P83" s="30"/>
      <c r="Q83" s="31" t="s">
        <v>47</v>
      </c>
      <c r="R83" s="31">
        <v>2.4142130000000002</v>
      </c>
      <c r="S83" s="31" t="s">
        <v>42</v>
      </c>
      <c r="Z83">
        <v>-51.1</v>
      </c>
      <c r="AA83">
        <v>-43.2</v>
      </c>
      <c r="AB83">
        <v>52.9</v>
      </c>
      <c r="AD83">
        <f>Z83 / -AB83</f>
        <v>0.96597353497164462</v>
      </c>
      <c r="AE83">
        <f>AA83/AB83</f>
        <v>-0.81663516068052933</v>
      </c>
    </row>
    <row r="84" spans="3:31" ht="12.75" customHeight="1" thickBot="1" x14ac:dyDescent="0.25">
      <c r="C84" t="s">
        <v>67</v>
      </c>
      <c r="D84" t="s">
        <v>83</v>
      </c>
      <c r="J84" t="s">
        <v>63</v>
      </c>
      <c r="K84" t="s">
        <v>71</v>
      </c>
      <c r="P84" s="30"/>
      <c r="Q84" s="31" t="s">
        <v>48</v>
      </c>
      <c r="R84" s="31">
        <v>0</v>
      </c>
      <c r="S84" s="31" t="s">
        <v>42</v>
      </c>
      <c r="Z84">
        <v>-20.6</v>
      </c>
      <c r="AA84">
        <v>4</v>
      </c>
      <c r="AB84">
        <v>56.4</v>
      </c>
      <c r="AD84">
        <f t="shared" ref="AD84:AD90" si="0">Z84 / -AB84</f>
        <v>0.36524822695035464</v>
      </c>
      <c r="AE84">
        <f t="shared" ref="AE84:AE90" si="1">AA84/AB84</f>
        <v>7.0921985815602842E-2</v>
      </c>
    </row>
    <row r="85" spans="3:31" ht="12.75" customHeight="1" thickBot="1" x14ac:dyDescent="0.25">
      <c r="J85" t="s">
        <v>64</v>
      </c>
      <c r="K85" t="s">
        <v>72</v>
      </c>
      <c r="P85" s="30"/>
      <c r="Q85" s="31" t="s">
        <v>49</v>
      </c>
      <c r="R85" s="31">
        <v>0</v>
      </c>
      <c r="S85" s="31" t="s">
        <v>42</v>
      </c>
      <c r="Z85">
        <v>-17.899999999999999</v>
      </c>
      <c r="AA85">
        <v>-12.2</v>
      </c>
      <c r="AB85">
        <v>50.6</v>
      </c>
      <c r="AD85">
        <f t="shared" si="0"/>
        <v>0.35375494071146241</v>
      </c>
      <c r="AE85">
        <f t="shared" si="1"/>
        <v>-0.2411067193675889</v>
      </c>
    </row>
    <row r="86" spans="3:31" ht="12.75" customHeight="1" thickBot="1" x14ac:dyDescent="0.25">
      <c r="J86" t="s">
        <v>65</v>
      </c>
      <c r="K86" t="s">
        <v>73</v>
      </c>
      <c r="P86" s="30"/>
      <c r="Q86" s="31" t="s">
        <v>50</v>
      </c>
      <c r="R86" s="31">
        <v>0</v>
      </c>
      <c r="S86" s="31" t="s">
        <v>42</v>
      </c>
      <c r="Z86">
        <v>-48.4</v>
      </c>
      <c r="AA86">
        <v>-59.4</v>
      </c>
      <c r="AB86">
        <v>47.1</v>
      </c>
      <c r="AD86">
        <f t="shared" si="0"/>
        <v>1.0276008492569002</v>
      </c>
      <c r="AE86">
        <f t="shared" si="1"/>
        <v>-1.2611464968152866</v>
      </c>
    </row>
    <row r="87" spans="3:31" ht="12.75" customHeight="1" thickBot="1" x14ac:dyDescent="0.25">
      <c r="J87" t="s">
        <v>66</v>
      </c>
      <c r="K87" t="s">
        <v>74</v>
      </c>
      <c r="P87" s="30"/>
      <c r="Q87" s="31" t="s">
        <v>51</v>
      </c>
      <c r="R87" s="31">
        <v>0</v>
      </c>
      <c r="S87" s="31" t="s">
        <v>42</v>
      </c>
      <c r="Z87">
        <v>-43.2</v>
      </c>
      <c r="AA87">
        <v>-23.1</v>
      </c>
      <c r="AB87">
        <v>45.6</v>
      </c>
      <c r="AD87">
        <f t="shared" si="0"/>
        <v>0.94736842105263164</v>
      </c>
      <c r="AE87">
        <f t="shared" si="1"/>
        <v>-0.50657894736842102</v>
      </c>
    </row>
    <row r="88" spans="3:31" ht="12.75" customHeight="1" thickBot="1" x14ac:dyDescent="0.25">
      <c r="J88" t="s">
        <v>67</v>
      </c>
      <c r="K88" t="s">
        <v>75</v>
      </c>
      <c r="P88" s="30"/>
      <c r="Q88" s="31" t="s">
        <v>52</v>
      </c>
      <c r="R88" s="31">
        <v>-1.0020020000000001</v>
      </c>
      <c r="S88" s="31" t="s">
        <v>42</v>
      </c>
      <c r="Z88">
        <v>-12.6</v>
      </c>
      <c r="AA88">
        <v>24.1</v>
      </c>
      <c r="AB88">
        <v>49.1</v>
      </c>
      <c r="AD88">
        <f t="shared" si="0"/>
        <v>0.25661914460285129</v>
      </c>
      <c r="AE88">
        <f t="shared" si="1"/>
        <v>0.49083503054989819</v>
      </c>
    </row>
    <row r="89" spans="3:31" ht="12.75" customHeight="1" thickBot="1" x14ac:dyDescent="0.25">
      <c r="P89" s="30"/>
      <c r="Q89" s="31" t="s">
        <v>53</v>
      </c>
      <c r="R89" s="31">
        <v>-2.0020020000000001</v>
      </c>
      <c r="S89" s="31" t="s">
        <v>42</v>
      </c>
      <c r="Z89">
        <v>-9.9</v>
      </c>
      <c r="AA89">
        <v>7.9</v>
      </c>
      <c r="AB89">
        <v>43.3</v>
      </c>
      <c r="AD89">
        <f t="shared" si="0"/>
        <v>0.22863741339491919</v>
      </c>
      <c r="AE89">
        <f t="shared" si="1"/>
        <v>0.18244803695150116</v>
      </c>
    </row>
    <row r="90" spans="3:31" ht="12.75" customHeight="1" thickBot="1" x14ac:dyDescent="0.25">
      <c r="P90" s="30"/>
      <c r="Q90" s="31" t="s">
        <v>54</v>
      </c>
      <c r="R90" s="31">
        <v>0</v>
      </c>
      <c r="S90" s="31" t="s">
        <v>42</v>
      </c>
      <c r="Z90">
        <v>-40.4</v>
      </c>
      <c r="AA90">
        <v>-39.4</v>
      </c>
      <c r="AB90">
        <v>39.799999999999997</v>
      </c>
      <c r="AD90">
        <f t="shared" si="0"/>
        <v>1.0150753768844221</v>
      </c>
      <c r="AE90">
        <f t="shared" si="1"/>
        <v>-0.98994974874371866</v>
      </c>
    </row>
    <row r="91" spans="3:31" ht="12.75" customHeight="1" thickBot="1" x14ac:dyDescent="0.25">
      <c r="P91" s="30"/>
      <c r="Q91" s="31" t="s">
        <v>55</v>
      </c>
      <c r="R91" s="31">
        <v>0</v>
      </c>
      <c r="S91" s="31" t="s">
        <v>42</v>
      </c>
    </row>
    <row r="92" spans="3:31" ht="12.75" customHeight="1" thickBot="1" x14ac:dyDescent="0.25">
      <c r="P92" s="30"/>
      <c r="Q92" s="31" t="s">
        <v>56</v>
      </c>
      <c r="R92" s="31">
        <v>-1</v>
      </c>
      <c r="S92" s="31" t="s">
        <v>42</v>
      </c>
    </row>
    <row r="93" spans="3:31" ht="12.75" customHeight="1" thickBot="1" x14ac:dyDescent="0.25">
      <c r="P93" s="30"/>
      <c r="Q93" s="31" t="s">
        <v>57</v>
      </c>
      <c r="R93" s="31">
        <v>0</v>
      </c>
      <c r="S93" s="31" t="s">
        <v>42</v>
      </c>
    </row>
    <row r="94" spans="3:31" ht="12.75" customHeight="1" thickBot="1" x14ac:dyDescent="0.25">
      <c r="H94" s="28"/>
      <c r="I94" s="29" t="s">
        <v>27</v>
      </c>
      <c r="J94" s="29" t="s">
        <v>39</v>
      </c>
      <c r="K94" s="29" t="s">
        <v>40</v>
      </c>
    </row>
    <row r="95" spans="3:31" ht="12.75" customHeight="1" thickBot="1" x14ac:dyDescent="0.25">
      <c r="H95" s="30"/>
      <c r="I95" s="31" t="s">
        <v>41</v>
      </c>
      <c r="J95" s="31">
        <v>-11.894439999999999</v>
      </c>
      <c r="K95" s="31" t="s">
        <v>42</v>
      </c>
    </row>
    <row r="96" spans="3:31" ht="12.75" customHeight="1" thickBot="1" x14ac:dyDescent="0.25">
      <c r="H96" s="30"/>
      <c r="I96" s="31" t="s">
        <v>43</v>
      </c>
      <c r="J96" s="31">
        <v>-24.044509999999999</v>
      </c>
      <c r="K96" s="31" t="s">
        <v>42</v>
      </c>
    </row>
    <row r="97" spans="8:22" ht="12.75" customHeight="1" thickBot="1" x14ac:dyDescent="0.25">
      <c r="H97" s="30"/>
      <c r="I97" s="31" t="s">
        <v>44</v>
      </c>
      <c r="J97" s="31">
        <v>483.6696</v>
      </c>
      <c r="K97" s="31" t="s">
        <v>42</v>
      </c>
    </row>
    <row r="98" spans="8:22" ht="12.75" customHeight="1" thickBot="1" x14ac:dyDescent="0.25">
      <c r="H98" s="30"/>
      <c r="I98" s="31" t="s">
        <v>45</v>
      </c>
      <c r="J98" s="31">
        <v>15.974209999999999</v>
      </c>
      <c r="K98" s="31" t="s">
        <v>42</v>
      </c>
    </row>
    <row r="99" spans="8:22" ht="12.75" customHeight="1" thickBot="1" x14ac:dyDescent="0.25">
      <c r="H99" s="30"/>
      <c r="I99" s="31" t="s">
        <v>46</v>
      </c>
      <c r="J99" s="31">
        <v>-3.470602</v>
      </c>
      <c r="K99" s="31" t="s">
        <v>42</v>
      </c>
    </row>
    <row r="100" spans="8:22" ht="12.75" customHeight="1" thickBot="1" x14ac:dyDescent="0.25">
      <c r="H100" s="30"/>
      <c r="I100" s="31" t="s">
        <v>47</v>
      </c>
      <c r="J100" s="31">
        <v>0.71416749999999996</v>
      </c>
      <c r="K100" s="31" t="s">
        <v>42</v>
      </c>
    </row>
    <row r="101" spans="8:22" ht="12.75" customHeight="1" thickBot="1" x14ac:dyDescent="0.25">
      <c r="H101" s="30"/>
      <c r="I101" s="31" t="s">
        <v>48</v>
      </c>
      <c r="J101" s="31">
        <v>-77.559119999999993</v>
      </c>
      <c r="K101" s="31" t="s">
        <v>42</v>
      </c>
    </row>
    <row r="102" spans="8:22" ht="12.75" customHeight="1" thickBot="1" x14ac:dyDescent="0.25">
      <c r="H102" s="30"/>
      <c r="I102" s="31" t="s">
        <v>49</v>
      </c>
      <c r="J102" s="31">
        <v>-3.8101069999999999</v>
      </c>
      <c r="K102" s="31" t="s">
        <v>42</v>
      </c>
    </row>
    <row r="103" spans="8:22" ht="12.75" customHeight="1" thickBot="1" x14ac:dyDescent="0.25">
      <c r="H103" s="30"/>
      <c r="I103" s="31" t="s">
        <v>50</v>
      </c>
      <c r="J103" s="31">
        <v>-2.7820719999999999</v>
      </c>
      <c r="K103" s="31" t="s">
        <v>42</v>
      </c>
    </row>
    <row r="104" spans="8:22" ht="12.75" customHeight="1" thickBot="1" x14ac:dyDescent="0.25">
      <c r="H104" s="30"/>
      <c r="I104" s="31" t="s">
        <v>51</v>
      </c>
      <c r="J104" s="31">
        <v>8.947419</v>
      </c>
      <c r="K104" s="31" t="s">
        <v>42</v>
      </c>
    </row>
    <row r="105" spans="8:22" ht="12.75" customHeight="1" thickBot="1" x14ac:dyDescent="0.25">
      <c r="H105" s="30"/>
      <c r="I105" s="31" t="s">
        <v>52</v>
      </c>
      <c r="J105" s="31">
        <v>218.5558</v>
      </c>
      <c r="K105" s="31" t="s">
        <v>42</v>
      </c>
    </row>
    <row r="106" spans="8:22" ht="12.75" customHeight="1" thickBot="1" x14ac:dyDescent="0.25">
      <c r="H106" s="30"/>
      <c r="I106" s="31" t="s">
        <v>53</v>
      </c>
      <c r="J106" s="31">
        <v>5.614509</v>
      </c>
      <c r="K106" s="31" t="s">
        <v>42</v>
      </c>
      <c r="Q106" t="s">
        <v>94</v>
      </c>
      <c r="R106" t="s">
        <v>95</v>
      </c>
      <c r="S106" t="s">
        <v>96</v>
      </c>
      <c r="U106" t="s">
        <v>94</v>
      </c>
      <c r="V106" t="s">
        <v>95</v>
      </c>
    </row>
    <row r="107" spans="8:22" ht="12.75" customHeight="1" thickBot="1" x14ac:dyDescent="0.25">
      <c r="H107" s="30"/>
      <c r="I107" s="31" t="s">
        <v>54</v>
      </c>
      <c r="J107" s="31">
        <v>0</v>
      </c>
      <c r="K107" s="31" t="s">
        <v>42</v>
      </c>
      <c r="Q107">
        <v>-33.9</v>
      </c>
      <c r="R107">
        <v>-17.899999999999999</v>
      </c>
      <c r="S107">
        <v>-54.8</v>
      </c>
      <c r="U107">
        <f>Q107/S107</f>
        <v>0.61861313868613144</v>
      </c>
      <c r="V107">
        <f>R107/-S107</f>
        <v>-0.32664233576642338</v>
      </c>
    </row>
    <row r="108" spans="8:22" ht="12.75" customHeight="1" thickBot="1" x14ac:dyDescent="0.25">
      <c r="H108" s="30"/>
      <c r="I108" s="31" t="s">
        <v>55</v>
      </c>
      <c r="J108" s="31">
        <v>0</v>
      </c>
      <c r="K108" s="31" t="s">
        <v>42</v>
      </c>
      <c r="Q108">
        <v>-13.7</v>
      </c>
      <c r="R108">
        <v>1.7</v>
      </c>
      <c r="S108">
        <v>-58.3</v>
      </c>
      <c r="U108">
        <f t="shared" ref="U108:U114" si="2">Q108/S108</f>
        <v>0.23499142367066894</v>
      </c>
      <c r="V108">
        <f t="shared" ref="V108:V114" si="3">R108/-S108</f>
        <v>2.9159519725557463E-2</v>
      </c>
    </row>
    <row r="109" spans="8:22" ht="12.75" customHeight="1" thickBot="1" x14ac:dyDescent="0.25">
      <c r="H109" s="30"/>
      <c r="I109" s="31" t="s">
        <v>56</v>
      </c>
      <c r="J109" s="31">
        <v>-1</v>
      </c>
      <c r="K109" s="31" t="s">
        <v>42</v>
      </c>
      <c r="Q109">
        <v>-11.8</v>
      </c>
      <c r="R109">
        <v>-5.0999999999999996</v>
      </c>
      <c r="S109">
        <v>-52.5</v>
      </c>
      <c r="U109">
        <f t="shared" si="2"/>
        <v>0.22476190476190477</v>
      </c>
      <c r="V109">
        <f t="shared" si="3"/>
        <v>-9.7142857142857142E-2</v>
      </c>
    </row>
    <row r="110" spans="8:22" ht="12.75" customHeight="1" thickBot="1" x14ac:dyDescent="0.25">
      <c r="H110" s="30"/>
      <c r="I110" s="31" t="s">
        <v>57</v>
      </c>
      <c r="J110" s="31">
        <v>0</v>
      </c>
      <c r="K110" s="31" t="s">
        <v>42</v>
      </c>
      <c r="Q110">
        <v>-32.1</v>
      </c>
      <c r="R110">
        <v>-24.6</v>
      </c>
      <c r="S110">
        <v>-49</v>
      </c>
      <c r="U110">
        <f t="shared" si="2"/>
        <v>0.65510204081632661</v>
      </c>
      <c r="V110">
        <f t="shared" si="3"/>
        <v>-0.50204081632653064</v>
      </c>
    </row>
    <row r="111" spans="8:22" ht="12.75" customHeight="1" x14ac:dyDescent="0.2">
      <c r="Q111">
        <v>-28.6</v>
      </c>
      <c r="R111">
        <v>-9.6</v>
      </c>
      <c r="S111">
        <v>-47.5</v>
      </c>
      <c r="U111">
        <f t="shared" si="2"/>
        <v>0.60210526315789481</v>
      </c>
      <c r="V111">
        <f t="shared" si="3"/>
        <v>-0.20210526315789473</v>
      </c>
    </row>
    <row r="112" spans="8:22" ht="12.75" customHeight="1" x14ac:dyDescent="0.2">
      <c r="Q112">
        <v>-8.4</v>
      </c>
      <c r="R112">
        <v>10</v>
      </c>
      <c r="S112">
        <v>-51</v>
      </c>
      <c r="U112">
        <f t="shared" si="2"/>
        <v>0.16470588235294117</v>
      </c>
      <c r="V112">
        <f t="shared" si="3"/>
        <v>0.19607843137254902</v>
      </c>
    </row>
    <row r="113" spans="17:22" ht="12.75" customHeight="1" x14ac:dyDescent="0.2">
      <c r="Q113">
        <v>-6.5</v>
      </c>
      <c r="R113">
        <v>3.3</v>
      </c>
      <c r="S113">
        <v>-45.2</v>
      </c>
      <c r="U113">
        <f t="shared" si="2"/>
        <v>0.14380530973451328</v>
      </c>
      <c r="V113">
        <f t="shared" si="3"/>
        <v>7.3008849557522112E-2</v>
      </c>
    </row>
    <row r="114" spans="17:22" ht="12.75" customHeight="1" x14ac:dyDescent="0.2">
      <c r="Q114">
        <v>-26.8</v>
      </c>
      <c r="R114">
        <v>-16.3</v>
      </c>
      <c r="S114">
        <v>-41.7</v>
      </c>
      <c r="U114">
        <f t="shared" si="2"/>
        <v>0.64268585131894485</v>
      </c>
      <c r="V114">
        <f t="shared" si="3"/>
        <v>-0.39088729016786572</v>
      </c>
    </row>
  </sheetData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Daragh K. Carroll</cp:lastModifiedBy>
  <dcterms:created xsi:type="dcterms:W3CDTF">2011-10-19T09:55:01Z</dcterms:created>
  <dcterms:modified xsi:type="dcterms:W3CDTF">2019-09-26T09:39:42Z</dcterms:modified>
</cp:coreProperties>
</file>