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ttings" sheetId="1" r:id="rId4"/>
    <sheet state="visible" name="Hitters" sheetId="2" r:id="rId5"/>
    <sheet state="visible" name="Pitchers" sheetId="3" r:id="rId6"/>
    <sheet state="visible" name="2023hitter_stats" sheetId="4" r:id="rId7"/>
    <sheet state="visible" name="2023_pitcher_stats" sheetId="5" r:id="rId8"/>
    <sheet state="visible" name="HitterProj" sheetId="6" r:id="rId9"/>
    <sheet state="visible" name="PitcherProj" sheetId="7" r:id="rId10"/>
  </sheets>
  <definedNames>
    <definedName hidden="1" localSheetId="1" name="_xlnm._FilterDatabase">Hitters!$A$1:$P$438</definedName>
    <definedName hidden="1" localSheetId="2" name="_xlnm._FilterDatabase">Pitchers!$A$1:$O$573</definedName>
  </definedNames>
  <calcPr/>
</workbook>
</file>

<file path=xl/sharedStrings.xml><?xml version="1.0" encoding="utf-8"?>
<sst xmlns="http://schemas.openxmlformats.org/spreadsheetml/2006/main" count="2300" uniqueCount="1078">
  <si>
    <t>Hitters</t>
  </si>
  <si>
    <t>Pitchers</t>
  </si>
  <si>
    <t>Category</t>
  </si>
  <si>
    <t>Points</t>
  </si>
  <si>
    <t>1B</t>
  </si>
  <si>
    <t>W</t>
  </si>
  <si>
    <t>2B</t>
  </si>
  <si>
    <t>SV</t>
  </si>
  <si>
    <t>3B</t>
  </si>
  <si>
    <t>QS</t>
  </si>
  <si>
    <t>HR</t>
  </si>
  <si>
    <t>K</t>
  </si>
  <si>
    <t>R</t>
  </si>
  <si>
    <t>BB</t>
  </si>
  <si>
    <t>RBI</t>
  </si>
  <si>
    <t>IP</t>
  </si>
  <si>
    <t>H</t>
  </si>
  <si>
    <t>SB</t>
  </si>
  <si>
    <t>ER</t>
  </si>
  <si>
    <t>HBP</t>
  </si>
  <si>
    <t>CS</t>
  </si>
  <si>
    <t>L</t>
  </si>
  <si>
    <t>HLD</t>
  </si>
  <si>
    <t>PA</t>
  </si>
  <si>
    <t>AB</t>
  </si>
  <si>
    <t>SO</t>
  </si>
  <si>
    <t>HRA</t>
  </si>
  <si>
    <t>full_name</t>
  </si>
  <si>
    <t>Average_Points</t>
  </si>
  <si>
    <t>player_id</t>
  </si>
  <si>
    <t>year</t>
  </si>
  <si>
    <t>Ronald Acuna Jr.</t>
  </si>
  <si>
    <t>Matt Olson</t>
  </si>
  <si>
    <t>Mookie Betts</t>
  </si>
  <si>
    <t>Freddie Freeman</t>
  </si>
  <si>
    <t>Juan Soto</t>
  </si>
  <si>
    <t>Kyle Tucker</t>
  </si>
  <si>
    <t>Marcus Semien</t>
  </si>
  <si>
    <t>Shohei Ohtani</t>
  </si>
  <si>
    <t>Bobby Witt Jr.</t>
  </si>
  <si>
    <t>Corbin Carroll</t>
  </si>
  <si>
    <t>Alex Bregman</t>
  </si>
  <si>
    <t>Ozzie Albies</t>
  </si>
  <si>
    <t>Jose Ramirez</t>
  </si>
  <si>
    <t>Francisco Lindor</t>
  </si>
  <si>
    <t>Austin Riley</t>
  </si>
  <si>
    <t>Pete Alonso</t>
  </si>
  <si>
    <t>Julio Rodriguez</t>
  </si>
  <si>
    <t>Kyle Schwarber</t>
  </si>
  <si>
    <t>Corey Seager</t>
  </si>
  <si>
    <t>Christian Walker</t>
  </si>
  <si>
    <t>Rafael Devers</t>
  </si>
  <si>
    <t>Ketel Marte</t>
  </si>
  <si>
    <t>Adolis Garcia</t>
  </si>
  <si>
    <t>Cody Bellinger</t>
  </si>
  <si>
    <t>Marcell Ozuna</t>
  </si>
  <si>
    <t>Yandy Diaz</t>
  </si>
  <si>
    <t>Vladimir Guerrero Jr.</t>
  </si>
  <si>
    <t>Trea Turner</t>
  </si>
  <si>
    <t>Gleyber Torres</t>
  </si>
  <si>
    <t>Adley Rutschman</t>
  </si>
  <si>
    <t>Nico Hoerner</t>
  </si>
  <si>
    <t>Yordan Alvarez</t>
  </si>
  <si>
    <t>Christian Yelich</t>
  </si>
  <si>
    <t>Ian Happ</t>
  </si>
  <si>
    <t>Lane Thomas</t>
  </si>
  <si>
    <t>Spencer Steer</t>
  </si>
  <si>
    <t>Max Muncy</t>
  </si>
  <si>
    <t>Gunnar Henderson</t>
  </si>
  <si>
    <t>Justin Turner</t>
  </si>
  <si>
    <t>Brandon Nimmo</t>
  </si>
  <si>
    <t>Randy Arozarena</t>
  </si>
  <si>
    <t>Isaac Paredes</t>
  </si>
  <si>
    <t>Paul Goldschmidt</t>
  </si>
  <si>
    <t>Luis Arraez</t>
  </si>
  <si>
    <t>Luis Robert Jr.</t>
  </si>
  <si>
    <t>Anthony Santander</t>
  </si>
  <si>
    <t>Steven Kwan</t>
  </si>
  <si>
    <t>Fernando Tatis Jr.</t>
  </si>
  <si>
    <t>Spencer Torkelson</t>
  </si>
  <si>
    <t>Bryan Reynolds</t>
  </si>
  <si>
    <t>Nick Castellanos</t>
  </si>
  <si>
    <t>Nathaniel Lowe</t>
  </si>
  <si>
    <t>Xander Bogaerts</t>
  </si>
  <si>
    <t>George Springer III</t>
  </si>
  <si>
    <t>Nolan Arenado</t>
  </si>
  <si>
    <t>Manny Machado</t>
  </si>
  <si>
    <t>J.P. Crawford</t>
  </si>
  <si>
    <t>Carlos Santana</t>
  </si>
  <si>
    <t>Alec Bohm</t>
  </si>
  <si>
    <t>Jorge Soler</t>
  </si>
  <si>
    <t>Bryce Harper</t>
  </si>
  <si>
    <t>Aaron Judge</t>
  </si>
  <si>
    <t>TJ Friedl Jr.</t>
  </si>
  <si>
    <t>William Contreras</t>
  </si>
  <si>
    <t>CJ Abrams</t>
  </si>
  <si>
    <t>Bryson Stott</t>
  </si>
  <si>
    <t>Ha-Seong Kim</t>
  </si>
  <si>
    <t>Lourdes Gurriel Jr.</t>
  </si>
  <si>
    <t>Seiya Suzuki</t>
  </si>
  <si>
    <t>Will Smith</t>
  </si>
  <si>
    <t>Jeimer Candelario</t>
  </si>
  <si>
    <t>Masataka Yoshida</t>
  </si>
  <si>
    <t>Dansby Swanson</t>
  </si>
  <si>
    <t>Bo Bichette</t>
  </si>
  <si>
    <t>Jeff McNeil</t>
  </si>
  <si>
    <t>Josh Naylor</t>
  </si>
  <si>
    <t>Josh Lowe</t>
  </si>
  <si>
    <t>Wander Franco</t>
  </si>
  <si>
    <t>Andres Gimenez</t>
  </si>
  <si>
    <t>Jake Burger</t>
  </si>
  <si>
    <t>J.D. Martinez</t>
  </si>
  <si>
    <t>Alex Verdugo</t>
  </si>
  <si>
    <t>Michael Harris II</t>
  </si>
  <si>
    <t>Joey Meneses</t>
  </si>
  <si>
    <t>Andrew Vaughn</t>
  </si>
  <si>
    <t>Willy Adames</t>
  </si>
  <si>
    <t>Teoscar Hernandez</t>
  </si>
  <si>
    <t>Cal Raleigh</t>
  </si>
  <si>
    <t>Ty France</t>
  </si>
  <si>
    <t>James Outman</t>
  </si>
  <si>
    <t>Keibert Ruiz</t>
  </si>
  <si>
    <t>Eugenio Suarez</t>
  </si>
  <si>
    <t>Max Kepler</t>
  </si>
  <si>
    <t>Brandon Drury</t>
  </si>
  <si>
    <t>Jonah Heim</t>
  </si>
  <si>
    <t>Jose Altuve</t>
  </si>
  <si>
    <t>Triston Casas</t>
  </si>
  <si>
    <t>Whit Merrifield</t>
  </si>
  <si>
    <t>Josh Bell</t>
  </si>
  <si>
    <t>Jonathan India</t>
  </si>
  <si>
    <t>Ryan McMahon</t>
  </si>
  <si>
    <t>Wilmer Flores</t>
  </si>
  <si>
    <t>J.T. Realmuto</t>
  </si>
  <si>
    <t>Jeremy Pena</t>
  </si>
  <si>
    <t>Bryan De La Cruz</t>
  </si>
  <si>
    <t>Jack Suwinski</t>
  </si>
  <si>
    <t>Austin Hays</t>
  </si>
  <si>
    <t>Chas McCormick</t>
  </si>
  <si>
    <t>Ke'Bryan Hayes</t>
  </si>
  <si>
    <t>Tommy Edman</t>
  </si>
  <si>
    <t>Willson Contreras</t>
  </si>
  <si>
    <t>Jose Abreu</t>
  </si>
  <si>
    <t>Leody Taveras</t>
  </si>
  <si>
    <t>Nolan Jones</t>
  </si>
  <si>
    <t>Andrew Benintendi</t>
  </si>
  <si>
    <t>Sean Murphy</t>
  </si>
  <si>
    <t>Tommy Pham</t>
  </si>
  <si>
    <t>Eddie Rosario</t>
  </si>
  <si>
    <t>Ezequiel Tovar</t>
  </si>
  <si>
    <t>Lars Nootbaar</t>
  </si>
  <si>
    <t>Brent Rooker Jr.</t>
  </si>
  <si>
    <t>Salvador Perez</t>
  </si>
  <si>
    <t>LaMonte Wade Jr.</t>
  </si>
  <si>
    <t>Orlando Arcia</t>
  </si>
  <si>
    <t>Daulton Varsho</t>
  </si>
  <si>
    <t>Mark Canha</t>
  </si>
  <si>
    <t>Carlos Correa</t>
  </si>
  <si>
    <t>Josh Jung</t>
  </si>
  <si>
    <t>Anthony Volpe</t>
  </si>
  <si>
    <t>Nolan Gorman</t>
  </si>
  <si>
    <t>Amed Rosario</t>
  </si>
  <si>
    <t>Matt Chapman</t>
  </si>
  <si>
    <t>Ryan Mountcastle</t>
  </si>
  <si>
    <t>Mauricio Dubon</t>
  </si>
  <si>
    <t>Christopher Morel</t>
  </si>
  <si>
    <t>Hunter Renfroe</t>
  </si>
  <si>
    <t>Thairo Estrada</t>
  </si>
  <si>
    <t>Kerry Carpenter</t>
  </si>
  <si>
    <t>Dominic Smith</t>
  </si>
  <si>
    <t>Cedric Mullins II</t>
  </si>
  <si>
    <t>Harold Ramirez</t>
  </si>
  <si>
    <t>MJ Melendez Jr.</t>
  </si>
  <si>
    <t>Geraldo Perdomo</t>
  </si>
  <si>
    <t>Eloy Jimenez</t>
  </si>
  <si>
    <t>Adam Frazier</t>
  </si>
  <si>
    <t>Luis Rengifo</t>
  </si>
  <si>
    <t>J.D. Davis</t>
  </si>
  <si>
    <t>Randal Grichuk</t>
  </si>
  <si>
    <t>Brandon Lowe</t>
  </si>
  <si>
    <t>Luis Garcia</t>
  </si>
  <si>
    <t>Brandon Marsh</t>
  </si>
  <si>
    <t>Matt McLain</t>
  </si>
  <si>
    <t>Yainer Diaz</t>
  </si>
  <si>
    <t>Esteury Ruiz</t>
  </si>
  <si>
    <t>Elias Diaz</t>
  </si>
  <si>
    <t>DJ LeMahieu</t>
  </si>
  <si>
    <t>Jake Cronenworth</t>
  </si>
  <si>
    <t>Charlie Blackmon</t>
  </si>
  <si>
    <t>Jake Fraley</t>
  </si>
  <si>
    <t>Andrew McCutchen</t>
  </si>
  <si>
    <t>Matt Vierling</t>
  </si>
  <si>
    <t>Jordan Walker</t>
  </si>
  <si>
    <t>Trent Grisham</t>
  </si>
  <si>
    <t>Joc Pederson</t>
  </si>
  <si>
    <t>Connor Joe</t>
  </si>
  <si>
    <t>Michael Conforto</t>
  </si>
  <si>
    <t>Jurickson Profar</t>
  </si>
  <si>
    <t>Luke Raley</t>
  </si>
  <si>
    <t>Francisco Alvarez</t>
  </si>
  <si>
    <t>Enrique Hernandez</t>
  </si>
  <si>
    <t>Taylor Ward</t>
  </si>
  <si>
    <t>Ryan Noda</t>
  </si>
  <si>
    <t>Shea Langeliers</t>
  </si>
  <si>
    <t>Jason Heyward</t>
  </si>
  <si>
    <t>Willi Castro</t>
  </si>
  <si>
    <t>Maikel Garcia</t>
  </si>
  <si>
    <t>Tyler Stephenson</t>
  </si>
  <si>
    <t>Elly De La Cruz</t>
  </si>
  <si>
    <t>Zach McKinstry</t>
  </si>
  <si>
    <t>Edward Olivares</t>
  </si>
  <si>
    <t>Ryan O'Hearn</t>
  </si>
  <si>
    <t>Mike Tauchman</t>
  </si>
  <si>
    <t>Mitch Garver</t>
  </si>
  <si>
    <t>Javier Baez</t>
  </si>
  <si>
    <t>Adam Duvall</t>
  </si>
  <si>
    <t>Kevin Kiermaier</t>
  </si>
  <si>
    <t>Yan Gomes</t>
  </si>
  <si>
    <t>Ezequiel Duran</t>
  </si>
  <si>
    <t>Jose Siri</t>
  </si>
  <si>
    <t>Jazz Chisholm Jr.</t>
  </si>
  <si>
    <t>Mike Trout</t>
  </si>
  <si>
    <t>Jon Berti</t>
  </si>
  <si>
    <t>Edouard Julien</t>
  </si>
  <si>
    <t>Robbie Grossman</t>
  </si>
  <si>
    <t>Jarren Duran</t>
  </si>
  <si>
    <t>Brendan Donovan</t>
  </si>
  <si>
    <t>Brandon Belt</t>
  </si>
  <si>
    <t>Jesus Sanchez</t>
  </si>
  <si>
    <t>Mike Yastrzemski</t>
  </si>
  <si>
    <t>Michael Massey</t>
  </si>
  <si>
    <t>Giancarlo Stanton</t>
  </si>
  <si>
    <t>Chris Taylor</t>
  </si>
  <si>
    <t>Alejandro Kirk</t>
  </si>
  <si>
    <t>Will Brennan</t>
  </si>
  <si>
    <t>David Peralta</t>
  </si>
  <si>
    <t>Garrett Cooper</t>
  </si>
  <si>
    <t>Riley Greene</t>
  </si>
  <si>
    <t>Will Benson</t>
  </si>
  <si>
    <t>Andy Ibanez</t>
  </si>
  <si>
    <t>Michael A. Taylor</t>
  </si>
  <si>
    <t>Danny Jansen</t>
  </si>
  <si>
    <t>Ryan Jeffers</t>
  </si>
  <si>
    <t>Donovan Solano</t>
  </si>
  <si>
    <t>Tony Kemp</t>
  </si>
  <si>
    <t>Jarred Kelenic</t>
  </si>
  <si>
    <t>Alex Call</t>
  </si>
  <si>
    <t>Kyle Farmer</t>
  </si>
  <si>
    <t>Anthony Rizzo</t>
  </si>
  <si>
    <t>Myles Straw</t>
  </si>
  <si>
    <t>Miguel Rojas</t>
  </si>
  <si>
    <t>Jorge Polanco</t>
  </si>
  <si>
    <t>Elvis Andrus</t>
  </si>
  <si>
    <t>Gabriel Moreno</t>
  </si>
  <si>
    <t>Alek Thomas</t>
  </si>
  <si>
    <t>Royce Lewis</t>
  </si>
  <si>
    <t>Byron Buxton</t>
  </si>
  <si>
    <t>Jake Rogers</t>
  </si>
  <si>
    <t>Brice Turang</t>
  </si>
  <si>
    <t>Zack Gelof</t>
  </si>
  <si>
    <t>Jorge Mateo</t>
  </si>
  <si>
    <t>Nick Senzel</t>
  </si>
  <si>
    <t>Joey Wiemer Jr.</t>
  </si>
  <si>
    <t>Patrick Wisdom</t>
  </si>
  <si>
    <t>Harrison Bader</t>
  </si>
  <si>
    <t>Seth Brown</t>
  </si>
  <si>
    <t>Alec Burleson</t>
  </si>
  <si>
    <t>Ramon Laureano</t>
  </si>
  <si>
    <t>Cavan Biggio</t>
  </si>
  <si>
    <t>Mike Moustakas</t>
  </si>
  <si>
    <t>Taylor Walls</t>
  </si>
  <si>
    <t>Gary Sanchez</t>
  </si>
  <si>
    <t>Ramon Urias</t>
  </si>
  <si>
    <t>Akil Baddoo</t>
  </si>
  <si>
    <t>Alex Kirilloff</t>
  </si>
  <si>
    <t>Matt Wallner</t>
  </si>
  <si>
    <t>Manuel Margot</t>
  </si>
  <si>
    <t>Aaron Hicks</t>
  </si>
  <si>
    <t>Daniel Vogelbach</t>
  </si>
  <si>
    <t>Jace Peterson</t>
  </si>
  <si>
    <t>Isiah Kiner-Falefa</t>
  </si>
  <si>
    <t>Mickey Moniak</t>
  </si>
  <si>
    <t>Brenton Doyle</t>
  </si>
  <si>
    <t>Ji Hwan Bae</t>
  </si>
  <si>
    <t>Connor Wong</t>
  </si>
  <si>
    <t>Kyle Isbel</t>
  </si>
  <si>
    <t>Tim Anderson</t>
  </si>
  <si>
    <t>Josh Rojas</t>
  </si>
  <si>
    <t>Yoan Moncada</t>
  </si>
  <si>
    <t>Rowdy Tellez</t>
  </si>
  <si>
    <t>Jake Meyers</t>
  </si>
  <si>
    <t>Zach Neto</t>
  </si>
  <si>
    <t>Yasmani Grandal</t>
  </si>
  <si>
    <t>Travis Jankowski</t>
  </si>
  <si>
    <t>Miguel Vargas</t>
  </si>
  <si>
    <t>Yuli Gurriel</t>
  </si>
  <si>
    <t>Kris Bryant</t>
  </si>
  <si>
    <t>Nick Madrigal</t>
  </si>
  <si>
    <t>Starling Marte</t>
  </si>
  <si>
    <t>Ildemaro Vargas</t>
  </si>
  <si>
    <t>Joey Gallo</t>
  </si>
  <si>
    <t>C.J. Cron</t>
  </si>
  <si>
    <t>Brian Anderson</t>
  </si>
  <si>
    <t>Drew Waters</t>
  </si>
  <si>
    <t>Stone Garrett</t>
  </si>
  <si>
    <t>Bo Naylor</t>
  </si>
  <si>
    <t>Paul DeJong</t>
  </si>
  <si>
    <t>Tyrone Taylor</t>
  </si>
  <si>
    <t>Vinnie Pasquantino</t>
  </si>
  <si>
    <t>Jose Caballero</t>
  </si>
  <si>
    <t>Blake Sabol</t>
  </si>
  <si>
    <t>Travis d'Arnaud</t>
  </si>
  <si>
    <t>Corey Julks</t>
  </si>
  <si>
    <t>Edmundo Sosa</t>
  </si>
  <si>
    <t>Gavin Sheets</t>
  </si>
  <si>
    <t>Jake McCarthy</t>
  </si>
  <si>
    <t>Christian Bethancourt</t>
  </si>
  <si>
    <t>JJ Bleday</t>
  </si>
  <si>
    <t>Joshua Palacios</t>
  </si>
  <si>
    <t>Mike Ford</t>
  </si>
  <si>
    <t>Joey Votto</t>
  </si>
  <si>
    <t>Andruw Monasterio</t>
  </si>
  <si>
    <t>Owen Miller</t>
  </si>
  <si>
    <t>Miguel Cabrera</t>
  </si>
  <si>
    <t>Christian Encarnacion-Strand</t>
  </si>
  <si>
    <t>Patrick Bailey</t>
  </si>
  <si>
    <t>Elehuris Montero</t>
  </si>
  <si>
    <t>Brett Baty</t>
  </si>
  <si>
    <t>Kevin Newman</t>
  </si>
  <si>
    <t>Freddy Fermin</t>
  </si>
  <si>
    <t>Stuart Fairchild</t>
  </si>
  <si>
    <t>Matt Thaiss</t>
  </si>
  <si>
    <t>Christian Vazquez</t>
  </si>
  <si>
    <t>Brandon Crawford</t>
  </si>
  <si>
    <t>Oswaldo Cabrera</t>
  </si>
  <si>
    <t>Martin Maldonado</t>
  </si>
  <si>
    <t>Emmanuel Rivera</t>
  </si>
  <si>
    <t>Nicky Lopez</t>
  </si>
  <si>
    <t>Nick Fortes</t>
  </si>
  <si>
    <t>Andrew Knizner</t>
  </si>
  <si>
    <t>Tyler O'Neill</t>
  </si>
  <si>
    <t>Aledmys Diaz</t>
  </si>
  <si>
    <t>Rob Refsnyder</t>
  </si>
  <si>
    <t>Eduardo Escobar</t>
  </si>
  <si>
    <t>Nick Maton</t>
  </si>
  <si>
    <t>Dylan Carlson</t>
  </si>
  <si>
    <t>Sal Frelick</t>
  </si>
  <si>
    <t>Gabriel Arias</t>
  </si>
  <si>
    <t>Santiago Espinal</t>
  </si>
  <si>
    <t>Jean Segura</t>
  </si>
  <si>
    <t>Jake Bauers</t>
  </si>
  <si>
    <t>Pavin Smith</t>
  </si>
  <si>
    <t>Trevor Larnach</t>
  </si>
  <si>
    <t>Kyle Higashioka</t>
  </si>
  <si>
    <t>Nick Allen</t>
  </si>
  <si>
    <t>Kevin Pillar</t>
  </si>
  <si>
    <t>Jordan Diaz</t>
  </si>
  <si>
    <t>Garrett Hampson</t>
  </si>
  <si>
    <t>Evan Longoria</t>
  </si>
  <si>
    <t>Victor Caratini</t>
  </si>
  <si>
    <t>Joey Wendle</t>
  </si>
  <si>
    <t>Luis Matos</t>
  </si>
  <si>
    <t>Henry Davis</t>
  </si>
  <si>
    <t>Jordan Westburg</t>
  </si>
  <si>
    <t>Casey Schmitt</t>
  </si>
  <si>
    <t>Gio Urshela</t>
  </si>
  <si>
    <t>Nick Pratto</t>
  </si>
  <si>
    <t>Zack Short</t>
  </si>
  <si>
    <t>Jared Triolo</t>
  </si>
  <si>
    <t>James McCann</t>
  </si>
  <si>
    <t>Josh H. Smith</t>
  </si>
  <si>
    <t>Alan Trejo</t>
  </si>
  <si>
    <t>Mitch Haniger</t>
  </si>
  <si>
    <t>Matt Carpenter</t>
  </si>
  <si>
    <t>Trey Mancini III</t>
  </si>
  <si>
    <t>Austin Slater</t>
  </si>
  <si>
    <t>Tucupita Marcano</t>
  </si>
  <si>
    <t>Kolten Wong</t>
  </si>
  <si>
    <t>Oscar Colas</t>
  </si>
  <si>
    <t>Harold Castro</t>
  </si>
  <si>
    <t>Rodolfo Castro</t>
  </si>
  <si>
    <t>Christian Arroyo</t>
  </si>
  <si>
    <t>Liover Peguero</t>
  </si>
  <si>
    <t>Jacob Stallings</t>
  </si>
  <si>
    <t>Mark Vientos</t>
  </si>
  <si>
    <t>Eric Haase</t>
  </si>
  <si>
    <t>Jake Cave</t>
  </si>
  <si>
    <t>Endy Rodriguez</t>
  </si>
  <si>
    <t>Matt Duffy</t>
  </si>
  <si>
    <t>Reese McGuire</t>
  </si>
  <si>
    <t>Nick Ahmed</t>
  </si>
  <si>
    <t>Austin Barnes</t>
  </si>
  <si>
    <t>Austin Hedges</t>
  </si>
  <si>
    <t>Player</t>
  </si>
  <si>
    <t>Team</t>
  </si>
  <si>
    <t>SAVID</t>
  </si>
  <si>
    <t>ATL</t>
  </si>
  <si>
    <t>KC</t>
  </si>
  <si>
    <t>NYY</t>
  </si>
  <si>
    <t>SD</t>
  </si>
  <si>
    <t>SEA</t>
  </si>
  <si>
    <t>PHI</t>
  </si>
  <si>
    <t>ARI</t>
  </si>
  <si>
    <t>NYM</t>
  </si>
  <si>
    <t>CLE</t>
  </si>
  <si>
    <t>BOS</t>
  </si>
  <si>
    <t>HOU</t>
  </si>
  <si>
    <t>LAD</t>
  </si>
  <si>
    <t>TOR</t>
  </si>
  <si>
    <t>TEX</t>
  </si>
  <si>
    <t>Luis Robert</t>
  </si>
  <si>
    <t>CWS</t>
  </si>
  <si>
    <t>C.J. Abrams</t>
  </si>
  <si>
    <t>WSH</t>
  </si>
  <si>
    <t>MIN</t>
  </si>
  <si>
    <t>STL</t>
  </si>
  <si>
    <t>BAL</t>
  </si>
  <si>
    <t>CIN</t>
  </si>
  <si>
    <t>LAA</t>
  </si>
  <si>
    <t>COL</t>
  </si>
  <si>
    <t>Jazz Chisholm</t>
  </si>
  <si>
    <t>MIA</t>
  </si>
  <si>
    <t>MIL</t>
  </si>
  <si>
    <t>CHC</t>
  </si>
  <si>
    <t>PIT</t>
  </si>
  <si>
    <t>Oneil Cruz</t>
  </si>
  <si>
    <t>Trevor Story</t>
  </si>
  <si>
    <t>TB</t>
  </si>
  <si>
    <t>OAK</t>
  </si>
  <si>
    <t>George Springer</t>
  </si>
  <si>
    <t>Rhys Hoskins</t>
  </si>
  <si>
    <t>SF</t>
  </si>
  <si>
    <t>Evan Carter</t>
  </si>
  <si>
    <t>TJ Friedl</t>
  </si>
  <si>
    <t>DET</t>
  </si>
  <si>
    <t>Vaughn Grissom</t>
  </si>
  <si>
    <t>Noelvi Marte</t>
  </si>
  <si>
    <t>MJ Melendez</t>
  </si>
  <si>
    <t>Logan O'Hoppe</t>
  </si>
  <si>
    <t>Brent Rooker</t>
  </si>
  <si>
    <t>Parker Meadows</t>
  </si>
  <si>
    <t>Jackson Holliday</t>
  </si>
  <si>
    <t>Luis Campusano</t>
  </si>
  <si>
    <t>Pete Crow-Armstrong</t>
  </si>
  <si>
    <t>Colt Keith</t>
  </si>
  <si>
    <t>Nelson Velazquez</t>
  </si>
  <si>
    <t>Jordan Lawlar</t>
  </si>
  <si>
    <t>Wyatt Langford</t>
  </si>
  <si>
    <t>Gavin Lux</t>
  </si>
  <si>
    <t>Austin Wells</t>
  </si>
  <si>
    <t>Kyle Manzardo</t>
  </si>
  <si>
    <t>Enmanuel Valdez</t>
  </si>
  <si>
    <t>Tyler Soderstrom</t>
  </si>
  <si>
    <t>Garrett Mitchell</t>
  </si>
  <si>
    <t>Adalberto Mondesi</t>
  </si>
  <si>
    <t>Hunter Goodman</t>
  </si>
  <si>
    <t>Ji-Man Choi</t>
  </si>
  <si>
    <t>Jacob Amaya</t>
  </si>
  <si>
    <t>Dominic Canzone</t>
  </si>
  <si>
    <t>Luke Maile</t>
  </si>
  <si>
    <t>Dylan Moore</t>
  </si>
  <si>
    <t>Heston Kjerstad</t>
  </si>
  <si>
    <t>Josh Donaldson</t>
  </si>
  <si>
    <t>Dominic Fletcher</t>
  </si>
  <si>
    <t>Bobby Dalbec</t>
  </si>
  <si>
    <t>D.J. Stewart</t>
  </si>
  <si>
    <t>Alexander Canario</t>
  </si>
  <si>
    <t>Jon Singleton</t>
  </si>
  <si>
    <t>Nick Gonzales</t>
  </si>
  <si>
    <t>Raimel Tapia</t>
  </si>
  <si>
    <t>A.J. Pollock</t>
  </si>
  <si>
    <t>Cade Marlowe</t>
  </si>
  <si>
    <t>Korey Lee</t>
  </si>
  <si>
    <t>Wil Myers</t>
  </si>
  <si>
    <t>Kole Calhoun</t>
  </si>
  <si>
    <t>Riley Adams</t>
  </si>
  <si>
    <t>Corey Dickerson</t>
  </si>
  <si>
    <t>Matthew Batten</t>
  </si>
  <si>
    <t>Avisail Garcia</t>
  </si>
  <si>
    <t>Jo Adell</t>
  </si>
  <si>
    <t>Joey Wiemer</t>
  </si>
  <si>
    <t>Josh Smith</t>
  </si>
  <si>
    <t>Jasson Dominguez</t>
  </si>
  <si>
    <t>Lenyn Sosa</t>
  </si>
  <si>
    <t>Richard Palacios</t>
  </si>
  <si>
    <t>Nick Gordon</t>
  </si>
  <si>
    <t>Sean Bouchard</t>
  </si>
  <si>
    <t>Carter Kieboom</t>
  </si>
  <si>
    <t>Jonathan Schoop</t>
  </si>
  <si>
    <t>Jose Azocar</t>
  </si>
  <si>
    <t>Matt Mervis</t>
  </si>
  <si>
    <t>Cristian Pache</t>
  </si>
  <si>
    <t>Max Stassi</t>
  </si>
  <si>
    <t>Wilyer Abreu</t>
  </si>
  <si>
    <t>Miguel Andujar</t>
  </si>
  <si>
    <t>Nolan Schanuel</t>
  </si>
  <si>
    <t>Darell Hernaiz</t>
  </si>
  <si>
    <t>Luis Urias</t>
  </si>
  <si>
    <t>Omar Narvaez</t>
  </si>
  <si>
    <t>Marco Luciano</t>
  </si>
  <si>
    <t>Jacob Meyers</t>
  </si>
  <si>
    <t>Oswald Peraza</t>
  </si>
  <si>
    <t>Miguel Amaya</t>
  </si>
  <si>
    <t>Abraham Toro</t>
  </si>
  <si>
    <t>Ivan Herrera</t>
  </si>
  <si>
    <t>Masyn Winn</t>
  </si>
  <si>
    <t>Anthony Rendon</t>
  </si>
  <si>
    <t>D.J. LeMahieu</t>
  </si>
  <si>
    <t>Jose Trevino</t>
  </si>
  <si>
    <t>Davis Schneider</t>
  </si>
  <si>
    <t>Rene Pinto</t>
  </si>
  <si>
    <t>Brendan Rodgers</t>
  </si>
  <si>
    <t>LaMonte Wade Jr</t>
  </si>
  <si>
    <t>Brayan Rocchio</t>
  </si>
  <si>
    <t>Lawrence Butler</t>
  </si>
  <si>
    <t>Ji-Hwan Bae</t>
  </si>
  <si>
    <t>Jonny DeLuca</t>
  </si>
  <si>
    <t>Xavier Edwards</t>
  </si>
  <si>
    <t>Jesse Winker</t>
  </si>
  <si>
    <t>Jason Delay</t>
  </si>
  <si>
    <t>Tom Murphy</t>
  </si>
  <si>
    <t>Estevan Florial</t>
  </si>
  <si>
    <t>Michael Busch</t>
  </si>
  <si>
    <t>Tyler Black</t>
  </si>
  <si>
    <t>Johan Rojas</t>
  </si>
  <si>
    <t>J.J. Bleday</t>
  </si>
  <si>
    <t>Carson Kelly</t>
  </si>
  <si>
    <t>Joshua Rojas</t>
  </si>
  <si>
    <t>Victor Robles</t>
  </si>
  <si>
    <t>Junior Caminero</t>
  </si>
  <si>
    <t>Name</t>
  </si>
  <si>
    <t>GS</t>
  </si>
  <si>
    <t>Spencer Strider</t>
  </si>
  <si>
    <t>Zack Wheeler</t>
  </si>
  <si>
    <t>Kevin Gausman</t>
  </si>
  <si>
    <t>Aaron Nola</t>
  </si>
  <si>
    <t>Pablo López</t>
  </si>
  <si>
    <t>Logan Webb</t>
  </si>
  <si>
    <t>SFG</t>
  </si>
  <si>
    <t>Framber Valdez</t>
  </si>
  <si>
    <t>Tarik Skubal</t>
  </si>
  <si>
    <t>Tyler Glasnow</t>
  </si>
  <si>
    <t>Zac Gallen</t>
  </si>
  <si>
    <t>Gerrit Cole</t>
  </si>
  <si>
    <t>Max Fried</t>
  </si>
  <si>
    <t>George Kirby</t>
  </si>
  <si>
    <t>Zach Eflin</t>
  </si>
  <si>
    <t>TBR</t>
  </si>
  <si>
    <t>Luis Castillo</t>
  </si>
  <si>
    <t>Yoshinobu Yamamoto</t>
  </si>
  <si>
    <t>Justin Steele</t>
  </si>
  <si>
    <t>Freddy Peralta</t>
  </si>
  <si>
    <t>Jesús Luzardo</t>
  </si>
  <si>
    <t>Kodai Senga</t>
  </si>
  <si>
    <t>Blake Snell</t>
  </si>
  <si>
    <t>Jordan Montgomery</t>
  </si>
  <si>
    <t>Corbin Burnes</t>
  </si>
  <si>
    <t>Sonny Gray</t>
  </si>
  <si>
    <t>Carlos Rodón</t>
  </si>
  <si>
    <t>Eduardo Rodriguez</t>
  </si>
  <si>
    <t>Shane Bieber</t>
  </si>
  <si>
    <t>Joe Musgrove</t>
  </si>
  <si>
    <t>SDP</t>
  </si>
  <si>
    <t>Chris Sale</t>
  </si>
  <si>
    <t>Logan Gilbert</t>
  </si>
  <si>
    <t>Mitch Keller</t>
  </si>
  <si>
    <t>Dylan Cease</t>
  </si>
  <si>
    <t>CHW</t>
  </si>
  <si>
    <t>Hunter Greene</t>
  </si>
  <si>
    <t>Joe Ryan</t>
  </si>
  <si>
    <t>Shota Imanaga</t>
  </si>
  <si>
    <t>Yu Darvish</t>
  </si>
  <si>
    <t>Grayson Rodriguez</t>
  </si>
  <si>
    <t>Cole Ragans</t>
  </si>
  <si>
    <t>KCR</t>
  </si>
  <si>
    <t>Braxton Garrett</t>
  </si>
  <si>
    <t>Reid Detmers</t>
  </si>
  <si>
    <t>Justin Verlander</t>
  </si>
  <si>
    <t>Merrill Kelly</t>
  </si>
  <si>
    <t>Bobby Miller</t>
  </si>
  <si>
    <t>Hunter Brown</t>
  </si>
  <si>
    <t>Brayan Bello</t>
  </si>
  <si>
    <t>Chris Bassitt</t>
  </si>
  <si>
    <t>Kyle Bradish</t>
  </si>
  <si>
    <t>Lucas Giolito</t>
  </si>
  <si>
    <t>Ranger Suárez</t>
  </si>
  <si>
    <t>Nick Lodolo</t>
  </si>
  <si>
    <t>José Berríos</t>
  </si>
  <si>
    <t>DL Hall</t>
  </si>
  <si>
    <t>Nathan Eovaldi</t>
  </si>
  <si>
    <t>Lance Lynn</t>
  </si>
  <si>
    <t>Patrick Sandoval</t>
  </si>
  <si>
    <t>MacKenzie Gore</t>
  </si>
  <si>
    <t>WSN</t>
  </si>
  <si>
    <t>Yusei Kikuchi</t>
  </si>
  <si>
    <t>Griffin Canning</t>
  </si>
  <si>
    <t>Andrew Abbott</t>
  </si>
  <si>
    <t>Marcus Stroman</t>
  </si>
  <si>
    <t>Charlie Morton</t>
  </si>
  <si>
    <t>Eury Pérez</t>
  </si>
  <si>
    <t>Frankie Montas</t>
  </si>
  <si>
    <t>Jon Gray</t>
  </si>
  <si>
    <t>Kenta Maeda</t>
  </si>
  <si>
    <t>Brady Singer</t>
  </si>
  <si>
    <t>Bailey Ober</t>
  </si>
  <si>
    <t>Kyle Gibson</t>
  </si>
  <si>
    <t>Seth Lugo</t>
  </si>
  <si>
    <t>Michael King</t>
  </si>
  <si>
    <t>Nick Pivetta</t>
  </si>
  <si>
    <t>Miles Mikolas</t>
  </si>
  <si>
    <t>Graham Ashcraft</t>
  </si>
  <si>
    <t>Sean Manaea</t>
  </si>
  <si>
    <t>Aaron Civale</t>
  </si>
  <si>
    <t>Cristopher Sánchez</t>
  </si>
  <si>
    <t>James Paxton</t>
  </si>
  <si>
    <t>Edward Cabrera</t>
  </si>
  <si>
    <t>Hyun Jin Ryu</t>
  </si>
  <si>
    <t>Trevor Rogers</t>
  </si>
  <si>
    <t>Tanner Bibee</t>
  </si>
  <si>
    <t>Tanner Houck</t>
  </si>
  <si>
    <t>Steven Matz</t>
  </si>
  <si>
    <t>Kyle Harrison</t>
  </si>
  <si>
    <t>Jordan Hicks</t>
  </si>
  <si>
    <t>Nestor Cortes</t>
  </si>
  <si>
    <t>Shane Baz</t>
  </si>
  <si>
    <t>Jameson Taillon</t>
  </si>
  <si>
    <t>Walker Buehler</t>
  </si>
  <si>
    <t>Chris Paddack</t>
  </si>
  <si>
    <t>Reese Olson</t>
  </si>
  <si>
    <t>Kutter Crawford</t>
  </si>
  <si>
    <t>Dane Dunning</t>
  </si>
  <si>
    <t>Max Scherzer</t>
  </si>
  <si>
    <t>José Quintana</t>
  </si>
  <si>
    <t>Andrew Heaney</t>
  </si>
  <si>
    <t>Taj Bradley</t>
  </si>
  <si>
    <t>Brandon Pfaadt</t>
  </si>
  <si>
    <t>Taijuan Walker</t>
  </si>
  <si>
    <t>Luis Severino</t>
  </si>
  <si>
    <t>JP Sears</t>
  </si>
  <si>
    <t>Alex Cobb</t>
  </si>
  <si>
    <t>Triston McKenzie</t>
  </si>
  <si>
    <t>Michael Wacha</t>
  </si>
  <si>
    <t>Jack Flaherty</t>
  </si>
  <si>
    <t>Bryan Woo</t>
  </si>
  <si>
    <t>Aaron Ashby</t>
  </si>
  <si>
    <t>Keaton Winn</t>
  </si>
  <si>
    <t>Kyle Hendricks</t>
  </si>
  <si>
    <t>Chase Silseth</t>
  </si>
  <si>
    <t>Logan Allen</t>
  </si>
  <si>
    <t>Cristian Javier</t>
  </si>
  <si>
    <t>Clarke Schmidt</t>
  </si>
  <si>
    <t>Clayton Kershaw</t>
  </si>
  <si>
    <t>Jakob Junis</t>
  </si>
  <si>
    <t>Louie Varland</t>
  </si>
  <si>
    <t>Max Meyer</t>
  </si>
  <si>
    <t>Gavin Williams</t>
  </si>
  <si>
    <t>Mike Clevinger</t>
  </si>
  <si>
    <t>Colin Rea</t>
  </si>
  <si>
    <t>Paul Blackburn</t>
  </si>
  <si>
    <t>Jhoan Duran</t>
  </si>
  <si>
    <t>Michael Soroka</t>
  </si>
  <si>
    <t>Patrick Corbin</t>
  </si>
  <si>
    <t>Edwin Díaz</t>
  </si>
  <si>
    <t>Bryce Miller</t>
  </si>
  <si>
    <t>Wade Miley</t>
  </si>
  <si>
    <t>Michael Lorenzen</t>
  </si>
  <si>
    <t>Martín Pérez</t>
  </si>
  <si>
    <t>Mason Miller</t>
  </si>
  <si>
    <t>Emmet Sheehan</t>
  </si>
  <si>
    <t>Nick Martinez</t>
  </si>
  <si>
    <t>Dean Kremer</t>
  </si>
  <si>
    <t>Bryce Elder</t>
  </si>
  <si>
    <t>Ryan Feltner</t>
  </si>
  <si>
    <t>Jordan Wicks</t>
  </si>
  <si>
    <t>José Alvarado</t>
  </si>
  <si>
    <t>John Means</t>
  </si>
  <si>
    <t>Randy Vásquez</t>
  </si>
  <si>
    <t>Ross Stripling</t>
  </si>
  <si>
    <t>Zack Greinke</t>
  </si>
  <si>
    <t>David Peterson</t>
  </si>
  <si>
    <t>Pete Fairbanks</t>
  </si>
  <si>
    <t>Domingo Germán</t>
  </si>
  <si>
    <t>Josiah Gray</t>
  </si>
  <si>
    <t>Tyler Anderson</t>
  </si>
  <si>
    <t>Casey Mize</t>
  </si>
  <si>
    <t>Jake Irvin</t>
  </si>
  <si>
    <t>Lance McCullers Jr.</t>
  </si>
  <si>
    <t>Anthony DeSclafani</t>
  </si>
  <si>
    <t>Quinn Priester</t>
  </si>
  <si>
    <t>Kyle Freeland</t>
  </si>
  <si>
    <t>Austin Gomber</t>
  </si>
  <si>
    <t>Aroldis Chapman</t>
  </si>
  <si>
    <t>Ryan Helsley</t>
  </si>
  <si>
    <t>Matt Manning</t>
  </si>
  <si>
    <t>Garrett Whitlock</t>
  </si>
  <si>
    <t>Andrés Muñoz</t>
  </si>
  <si>
    <t>Tanner Scott</t>
  </si>
  <si>
    <t>Devin Williams</t>
  </si>
  <si>
    <t>Alex Wood</t>
  </si>
  <si>
    <t>Robert Gasser</t>
  </si>
  <si>
    <t>Daniel Lynch IV</t>
  </si>
  <si>
    <t>Joe Kelly</t>
  </si>
  <si>
    <t>Trevor Megill</t>
  </si>
  <si>
    <t>Adrian Houser</t>
  </si>
  <si>
    <t>David Bednar</t>
  </si>
  <si>
    <t>Emmanuel Clase</t>
  </si>
  <si>
    <t>Alek Manoah</t>
  </si>
  <si>
    <t>Bailey Falter</t>
  </si>
  <si>
    <t>Ryan Pepiot</t>
  </si>
  <si>
    <t>Marco Gonzales</t>
  </si>
  <si>
    <t>Bryan Abreu</t>
  </si>
  <si>
    <t>A.J. Minter</t>
  </si>
  <si>
    <t>Garrett Crochet</t>
  </si>
  <si>
    <t>Huascar Ynoa</t>
  </si>
  <si>
    <t>Josh Hader</t>
  </si>
  <si>
    <t>Joe Ross</t>
  </si>
  <si>
    <t>Matt Strahm</t>
  </si>
  <si>
    <t>Drew Rasmussen</t>
  </si>
  <si>
    <t>Ryan Pressly</t>
  </si>
  <si>
    <t>Cal Quantrill</t>
  </si>
  <si>
    <t>A.J. Puk</t>
  </si>
  <si>
    <t>Matt Brash</t>
  </si>
  <si>
    <t>Hunter Harvey</t>
  </si>
  <si>
    <t>Brock Stewart</t>
  </si>
  <si>
    <t>Tyler Mahle</t>
  </si>
  <si>
    <t>Camilo Doval</t>
  </si>
  <si>
    <t>Joe Boyle</t>
  </si>
  <si>
    <t>Yuki Matsui</t>
  </si>
  <si>
    <t>Adbert Alzolay</t>
  </si>
  <si>
    <t>Luis Medina</t>
  </si>
  <si>
    <t>Drew Thorpe</t>
  </si>
  <si>
    <t>Caleb Ferguson</t>
  </si>
  <si>
    <t>Clay Holmes</t>
  </si>
  <si>
    <t>Julian Merryweather</t>
  </si>
  <si>
    <t>Caleb Thielbar</t>
  </si>
  <si>
    <t>JoJo Romero</t>
  </si>
  <si>
    <t>Aaron Bummer</t>
  </si>
  <si>
    <t>Evan Phillips</t>
  </si>
  <si>
    <t>Javier Assad</t>
  </si>
  <si>
    <t>Chris Martin</t>
  </si>
  <si>
    <t>Pierce Johnson</t>
  </si>
  <si>
    <t>Erick Fedde</t>
  </si>
  <si>
    <t>Raisel Iglesias</t>
  </si>
  <si>
    <t>Tristan Beck</t>
  </si>
  <si>
    <t>Reynaldo López</t>
  </si>
  <si>
    <t>Jordan Romano</t>
  </si>
  <si>
    <t>Jeff Hoffman</t>
  </si>
  <si>
    <t>Gregory Soto</t>
  </si>
  <si>
    <t>Jared Jones</t>
  </si>
  <si>
    <t>Josh Sborz</t>
  </si>
  <si>
    <t>Dakota Hudson</t>
  </si>
  <si>
    <t>Carlos Carrasco</t>
  </si>
  <si>
    <t>Pedro Avila</t>
  </si>
  <si>
    <t>Brusdar Graterol</t>
  </si>
  <si>
    <t>Alex Vesia</t>
  </si>
  <si>
    <t>Sawyer Gipson-Long</t>
  </si>
  <si>
    <t>Noah Syndergaard</t>
  </si>
  <si>
    <t>Sam Hentges</t>
  </si>
  <si>
    <t>Zack Littell</t>
  </si>
  <si>
    <t>Abner Uribe</t>
  </si>
  <si>
    <t>Mason Black</t>
  </si>
  <si>
    <t>Michael Kopech</t>
  </si>
  <si>
    <t>Taylor Rogers</t>
  </si>
  <si>
    <t>Matthew Liberatore</t>
  </si>
  <si>
    <t>Jason Adam</t>
  </si>
  <si>
    <t>Seranthony Domínguez</t>
  </si>
  <si>
    <t>Kevin Ginkel</t>
  </si>
  <si>
    <t>Ricky Tiedemann</t>
  </si>
  <si>
    <t>Orion Kerkering</t>
  </si>
  <si>
    <t>Tim Mayza</t>
  </si>
  <si>
    <t>Robert Stephenson</t>
  </si>
  <si>
    <t>Rich Hill</t>
  </si>
  <si>
    <t>Sixto Sánchez</t>
  </si>
  <si>
    <t>Drew Smyly</t>
  </si>
  <si>
    <t>Trevor Williams</t>
  </si>
  <si>
    <t>Jhony Brito</t>
  </si>
  <si>
    <t>Kenley Jansen</t>
  </si>
  <si>
    <t>Joan Adon</t>
  </si>
  <si>
    <t>Matt Waldron</t>
  </si>
  <si>
    <t>José Urquidy</t>
  </si>
  <si>
    <t>Kyle Finnegan</t>
  </si>
  <si>
    <t>Will Vest</t>
  </si>
  <si>
    <t>Johnny Cueto</t>
  </si>
  <si>
    <t>Andrew Nardi</t>
  </si>
  <si>
    <t>Fernando Cruz</t>
  </si>
  <si>
    <t>Ryne Nelson</t>
  </si>
  <si>
    <t>Colin Holderman</t>
  </si>
  <si>
    <t>Scott McGough</t>
  </si>
  <si>
    <t>Jordan Lyles</t>
  </si>
  <si>
    <t>Peter Lambert</t>
  </si>
  <si>
    <t>Josh Winckowski</t>
  </si>
  <si>
    <t>J.P. France</t>
  </si>
  <si>
    <t>José Soriano</t>
  </si>
  <si>
    <t>Gabe Speier</t>
  </si>
  <si>
    <t>Zach Davies</t>
  </si>
  <si>
    <t>Tylor Megill</t>
  </si>
  <si>
    <t>Luis L. Ortiz</t>
  </si>
  <si>
    <t>Brandon Williamson</t>
  </si>
  <si>
    <t>Griffin Jax</t>
  </si>
  <si>
    <t>Hayden Wesneski</t>
  </si>
  <si>
    <t>Robbie Ray</t>
  </si>
  <si>
    <t>Yimi García</t>
  </si>
  <si>
    <t>Joel Payamps</t>
  </si>
  <si>
    <t>Corey Kluber</t>
  </si>
  <si>
    <t>Craig Kimbrel</t>
  </si>
  <si>
    <t>Ian Hamilton</t>
  </si>
  <si>
    <t>Tommy Henry</t>
  </si>
  <si>
    <t>Yariel Rodriguez</t>
  </si>
  <si>
    <t>Jalen Beeks</t>
  </si>
  <si>
    <t>Jason Foley</t>
  </si>
  <si>
    <t>Hector Neris</t>
  </si>
  <si>
    <t>Mark Leiter Jr.</t>
  </si>
  <si>
    <t>Will Warren</t>
  </si>
  <si>
    <t>Alexis Díaz</t>
  </si>
  <si>
    <t>Ryan Brasier</t>
  </si>
  <si>
    <t>Luis García</t>
  </si>
  <si>
    <t>Ryan Walker</t>
  </si>
  <si>
    <t>Anthony Bender</t>
  </si>
  <si>
    <t>Lucas Erceg</t>
  </si>
  <si>
    <t>Jackson Rutledge</t>
  </si>
  <si>
    <t>Steven Okert</t>
  </si>
  <si>
    <t>Paul Sewald</t>
  </si>
  <si>
    <t>Giovanny Gallegos</t>
  </si>
  <si>
    <t>Sam Moll</t>
  </si>
  <si>
    <t>Garrett Cleavinger</t>
  </si>
  <si>
    <t>Touki Toussaint</t>
  </si>
  <si>
    <t>John McMillon</t>
  </si>
  <si>
    <t>Ben Brown</t>
  </si>
  <si>
    <t>Zack Thompson</t>
  </si>
  <si>
    <t>Michael Grove</t>
  </si>
  <si>
    <t>Gregory Santos</t>
  </si>
  <si>
    <t>Luke Weaver</t>
  </si>
  <si>
    <t>Dallas Keuchel</t>
  </si>
  <si>
    <t>Shawn Armstrong</t>
  </si>
  <si>
    <t>Drew Rucinski</t>
  </si>
  <si>
    <t>David Robertson</t>
  </si>
  <si>
    <t>Roansy Contreras</t>
  </si>
  <si>
    <t>José Suarez</t>
  </si>
  <si>
    <t>Zach Plesac</t>
  </si>
  <si>
    <t>Yennier Cano</t>
  </si>
  <si>
    <t>Joe Jiménez</t>
  </si>
  <si>
    <t>Jonathan Loáisiga</t>
  </si>
  <si>
    <t>Gavin Stone</t>
  </si>
  <si>
    <t>Woo-Suk Go</t>
  </si>
  <si>
    <t>Justin Lawrence</t>
  </si>
  <si>
    <t>Carlos Estévez</t>
  </si>
  <si>
    <t>Robert Garcia</t>
  </si>
  <si>
    <t>Julio Teheran</t>
  </si>
  <si>
    <t>Robert Suarez</t>
  </si>
  <si>
    <t>Jake Odorizzi</t>
  </si>
  <si>
    <t>Emilio Pagán</t>
  </si>
  <si>
    <t>Ben Joyce</t>
  </si>
  <si>
    <t>Angel Zerpa</t>
  </si>
  <si>
    <t>Alex Faedo</t>
  </si>
  <si>
    <t>Blake Treinen</t>
  </si>
  <si>
    <t>John Schreiber</t>
  </si>
  <si>
    <t>Sean Hjelle</t>
  </si>
  <si>
    <t>Josh Taylor</t>
  </si>
  <si>
    <t>Joey Lucchesi</t>
  </si>
  <si>
    <t>Jake Bird</t>
  </si>
  <si>
    <t>Andre Pallante</t>
  </si>
  <si>
    <t>Hurston Waldrep</t>
  </si>
  <si>
    <t>Jake Latz</t>
  </si>
  <si>
    <t>Ken Waldichuk</t>
  </si>
  <si>
    <t>Andrew Kittredge</t>
  </si>
  <si>
    <t>Nick Nastrini</t>
  </si>
  <si>
    <t>Yunior Marte</t>
  </si>
  <si>
    <t>Kody Funderburk</t>
  </si>
  <si>
    <t>Yonny Chirinos</t>
  </si>
  <si>
    <t>Kai-Wei Teng</t>
  </si>
  <si>
    <t>Brennan Bernardino</t>
  </si>
  <si>
    <t>Chris Flexen</t>
  </si>
  <si>
    <t>Erik Swanson</t>
  </si>
  <si>
    <t>Andrew Chafin</t>
  </si>
  <si>
    <t>Luke Little</t>
  </si>
  <si>
    <t>Tanner Rainey</t>
  </si>
  <si>
    <t>Tommy Kahnle</t>
  </si>
  <si>
    <t>Jesse Chavez</t>
  </si>
  <si>
    <t>Andrew Saalfrank</t>
  </si>
  <si>
    <t>Rafael Montero</t>
  </si>
  <si>
    <t>Tyler Wells</t>
  </si>
  <si>
    <t>Chad Green</t>
  </si>
  <si>
    <t>Shintaro Fujinami</t>
  </si>
  <si>
    <t>Brooks Raley</t>
  </si>
  <si>
    <t>Brock Burke</t>
  </si>
  <si>
    <t>Cody Bradford</t>
  </si>
  <si>
    <t>Hoby Milner</t>
  </si>
  <si>
    <t>Trevor Richards</t>
  </si>
  <si>
    <t>Dylan Floro</t>
  </si>
  <si>
    <t>Eric Lauer</t>
  </si>
  <si>
    <t>Yency Almonte</t>
  </si>
  <si>
    <t>Scott Barlow</t>
  </si>
  <si>
    <t>Ryne Stanek</t>
  </si>
  <si>
    <t>Danny Coulombe</t>
  </si>
  <si>
    <t>Cole Irvin</t>
  </si>
  <si>
    <t>Daniel Palencia</t>
  </si>
  <si>
    <t>Tyler Kinley</t>
  </si>
  <si>
    <t>Daniel Hudson</t>
  </si>
  <si>
    <t>Bennett Sousa</t>
  </si>
  <si>
    <t>Trevor Stephan</t>
  </si>
  <si>
    <t>Dauri Moreta</t>
  </si>
  <si>
    <t>Nate Pearson</t>
  </si>
  <si>
    <t>Kolby Allard</t>
  </si>
  <si>
    <t>Ryan Weathers</t>
  </si>
  <si>
    <t>Alex Lange</t>
  </si>
  <si>
    <t>Slade Cecconi</t>
  </si>
  <si>
    <t>Ryan Thompson</t>
  </si>
  <si>
    <t>AJ Smith-Shawver</t>
  </si>
  <si>
    <t>Nick Robertson</t>
  </si>
  <si>
    <t>Tyler Holton</t>
  </si>
  <si>
    <t>Jose Hernandez</t>
  </si>
  <si>
    <t>Luke Jackson</t>
  </si>
  <si>
    <t>Kyle Muller</t>
  </si>
  <si>
    <t>Jay Jackson</t>
  </si>
  <si>
    <t>Kyle Nelson</t>
  </si>
  <si>
    <t>James McArthur</t>
  </si>
  <si>
    <t>Jonathan Hernández</t>
  </si>
  <si>
    <t>José Cisnero</t>
  </si>
  <si>
    <t>Huascar Brazoban</t>
  </si>
  <si>
    <t>Jake Diekman</t>
  </si>
  <si>
    <t>Joey Wentz</t>
  </si>
  <si>
    <t>Justin Topa</t>
  </si>
  <si>
    <t>Carlos Hernández</t>
  </si>
  <si>
    <t>Joely Rodríguez</t>
  </si>
  <si>
    <t>Enyel De Los Santos</t>
  </si>
  <si>
    <t>Ray Kerr</t>
  </si>
  <si>
    <t>Tanner Banks</t>
  </si>
  <si>
    <t>Keynan Middleton</t>
  </si>
  <si>
    <t>José Leclerc</t>
  </si>
  <si>
    <t>Ryan Yarbrough</t>
  </si>
  <si>
    <t>Joe Mantiply</t>
  </si>
  <si>
    <t>Mitch Spence</t>
  </si>
  <si>
    <t>Josh Staumont</t>
  </si>
  <si>
    <t>Wandy Peralta</t>
  </si>
  <si>
    <t>Jorge López</t>
  </si>
  <si>
    <t>Scott Alexander</t>
  </si>
  <si>
    <t>Taylor Clarke</t>
  </si>
  <si>
    <t>John King</t>
  </si>
  <si>
    <t>Ryan Borucki</t>
  </si>
  <si>
    <t>Grant Anderson</t>
  </si>
  <si>
    <t>Victor González</t>
  </si>
  <si>
    <t>Clayton Beeter</t>
  </si>
  <si>
    <t>Sean Reid-Foley</t>
  </si>
  <si>
    <t>Miguel Díaz</t>
  </si>
  <si>
    <t>Sean Newcomb</t>
  </si>
  <si>
    <t>Alex Young</t>
  </si>
  <si>
    <t>Matt Moore</t>
  </si>
  <si>
    <t>John Brebbia</t>
  </si>
  <si>
    <t>Adrian Morejon</t>
  </si>
  <si>
    <t>Jordan Weems</t>
  </si>
  <si>
    <t>Trevor Gott</t>
  </si>
  <si>
    <t>James Karinchak</t>
  </si>
  <si>
    <t>Chris Stratton</t>
  </si>
  <si>
    <t>Tejay Antone</t>
  </si>
  <si>
    <t>Dylan Covey</t>
  </si>
  <si>
    <t>Mitch White</t>
  </si>
  <si>
    <t>Ronel Blanco</t>
  </si>
  <si>
    <t>Cody Morris</t>
  </si>
  <si>
    <t>Elvis Peguero</t>
  </si>
  <si>
    <t>JT Chargois</t>
  </si>
  <si>
    <t>Beau Brieske</t>
  </si>
  <si>
    <t>Miguel Castro</t>
  </si>
  <si>
    <t>Nick Nelson</t>
  </si>
  <si>
    <t>Lucas Gilbreath</t>
  </si>
  <si>
    <t>Jose A. Ferrer</t>
  </si>
  <si>
    <t>Cionel Pérez</t>
  </si>
  <si>
    <t>Brad Keller</t>
  </si>
  <si>
    <t>Osvaldo Bido</t>
  </si>
  <si>
    <t>Cooper Criswell</t>
  </si>
  <si>
    <t>Prelander Berroa</t>
  </si>
  <si>
    <t>Zach Jackson</t>
  </si>
  <si>
    <t>Scott Effross</t>
  </si>
  <si>
    <t>Ian Gibaut</t>
  </si>
  <si>
    <t>Aaron Loup</t>
  </si>
  <si>
    <t>Isaiah Campbell</t>
  </si>
  <si>
    <t>Bryan Mata</t>
  </si>
  <si>
    <t>Shelby Miller</t>
  </si>
  <si>
    <t>Riley O'Brien</t>
  </si>
  <si>
    <t>Michael Tonkin</t>
  </si>
  <si>
    <t>Dylan Lee</t>
  </si>
  <si>
    <t>Anthony Maldonado</t>
  </si>
  <si>
    <t>Angel Felipe</t>
  </si>
  <si>
    <t>Dany Jiménez</t>
  </si>
  <si>
    <t>Eli Morgan</t>
  </si>
  <si>
    <t>Colin Selby</t>
  </si>
  <si>
    <t>Chris Murphy</t>
  </si>
  <si>
    <t>Lucas Sims</t>
  </si>
  <si>
    <t>Buck Farmer</t>
  </si>
  <si>
    <t>Brent Suter</t>
  </si>
  <si>
    <t>Tom Cosgrove</t>
  </si>
  <si>
    <t>Kirby Yates</t>
  </si>
  <si>
    <t>Brandon Bielak</t>
  </si>
  <si>
    <t>Bryce Jarvis</t>
  </si>
  <si>
    <t>Greg Weissert</t>
  </si>
  <si>
    <t>Mason Thompson</t>
  </si>
  <si>
    <t>Ben Lively</t>
  </si>
  <si>
    <t>Bryan Baker</t>
  </si>
  <si>
    <t>Ethan Small</t>
  </si>
  <si>
    <t>Nick Anderson</t>
  </si>
  <si>
    <t>Connor Brogdon</t>
  </si>
  <si>
    <t>Chris Devenski</t>
  </si>
  <si>
    <t>Bowden Francis</t>
  </si>
  <si>
    <t>Jorge Alcala</t>
  </si>
  <si>
    <t>Adam Ottavino</t>
  </si>
  <si>
    <t>Carmen Mlodzinski</t>
  </si>
  <si>
    <t>Jared Shuster</t>
  </si>
  <si>
    <t>Chase Anderson</t>
  </si>
  <si>
    <t>Jose Cuas</t>
  </si>
  <si>
    <t>Phil Bickford</t>
  </si>
  <si>
    <t>Nick Sandlin</t>
  </si>
  <si>
    <t>Matt Barnes</t>
  </si>
  <si>
    <t>Derek Law</t>
  </si>
  <si>
    <t>Jarlín García</t>
  </si>
  <si>
    <t>Brad Hand</t>
  </si>
  <si>
    <t>Mike Baumann</t>
  </si>
  <si>
    <t>Colin Poche</t>
  </si>
  <si>
    <t>Luis Frías</t>
  </si>
  <si>
    <t>Génesis Cabrera</t>
  </si>
  <si>
    <t>Tayler Saucedo</t>
  </si>
  <si>
    <t>Davis Daniel</t>
  </si>
  <si>
    <t>Ryan Fernandez</t>
  </si>
  <si>
    <t>Cade Smith</t>
  </si>
  <si>
    <t>Dylan Coleman</t>
  </si>
  <si>
    <t>Steven Wilson</t>
  </si>
  <si>
    <t>Kevin Kelly</t>
  </si>
  <si>
    <t>Emerson Hancock</t>
  </si>
  <si>
    <t>Janson Junk</t>
  </si>
  <si>
    <t>Austin Voth</t>
  </si>
  <si>
    <t>Drew Smith</t>
  </si>
  <si>
    <t>Nick Mears</t>
  </si>
  <si>
    <t>Mick Abel</t>
  </si>
  <si>
    <t>Jackson Wolf</t>
  </si>
  <si>
    <t>Noah Davis</t>
  </si>
  <si>
    <t>Andrew Wantz</t>
  </si>
  <si>
    <t>Adrián Martínez</t>
  </si>
  <si>
    <t>Matt Sauer</t>
  </si>
  <si>
    <t>Dillon Tate</t>
  </si>
  <si>
    <t>Marc Church</t>
  </si>
  <si>
    <t>Steven Cruz</t>
  </si>
  <si>
    <t>Seth Martinez</t>
  </si>
  <si>
    <t>Tyler Rogers</t>
  </si>
  <si>
    <t>Keegan Thompson</t>
  </si>
  <si>
    <t>Anthony Molina</t>
  </si>
  <si>
    <t>Tyler Matzek</t>
  </si>
  <si>
    <t>Codi Heuer</t>
  </si>
  <si>
    <t>Dominic Leone</t>
  </si>
  <si>
    <t>Shane Drohan</t>
  </si>
  <si>
    <t>Jackson Kowar</t>
  </si>
  <si>
    <t>Jacob Webb</t>
  </si>
  <si>
    <t>Alek Jacob</t>
  </si>
  <si>
    <t>George Soriano</t>
  </si>
  <si>
    <t>Thaddeus Ward</t>
  </si>
  <si>
    <t>Owen White</t>
  </si>
  <si>
    <t>Brent Honeywell</t>
  </si>
  <si>
    <t>Mauricio Llovera</t>
  </si>
  <si>
    <t>Erik Miller</t>
  </si>
  <si>
    <t>Bryse Wilson</t>
  </si>
  <si>
    <t>Tyler Alexander</t>
  </si>
  <si>
    <t>Hunter Gaddis</t>
  </si>
  <si>
    <t>Bryan Shaw</t>
  </si>
  <si>
    <t>Justin Slaten</t>
  </si>
  <si>
    <t>Tim Hill</t>
  </si>
  <si>
    <t>Phil Maton</t>
  </si>
  <si>
    <t>Justin Dunn</t>
  </si>
  <si>
    <t>Luis Patiño</t>
  </si>
  <si>
    <t>Amos Willingham</t>
  </si>
  <si>
    <t>Gus Varland</t>
  </si>
  <si>
    <t>Trent Thornton</t>
  </si>
  <si>
    <t>Ron Marinaccio</t>
  </si>
  <si>
    <t>Gavin Hollowell</t>
  </si>
  <si>
    <t>Jimmy Lambert</t>
  </si>
  <si>
    <t>Adam Cimber</t>
  </si>
  <si>
    <t>Daniel Bard</t>
  </si>
  <si>
    <t>Xzavion Curry</t>
  </si>
  <si>
    <t>J.P. Feyereisen</t>
  </si>
  <si>
    <t>Mychal Givens</t>
  </si>
  <si>
    <t>Brad Boxberger</t>
  </si>
  <si>
    <t>Deivi García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</si>
</sst>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rgb="FFFFFFFF"/>
      <name val="Arial"/>
      <scheme val="minor"/>
    </font>
    <font/>
    <font>
      <color theme="1"/>
      <name val="Arial"/>
      <scheme val="minor"/>
    </font>
    <font>
      <b/>
      <color rgb="FF000000"/>
      <name val="Arial"/>
      <scheme val="minor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0" fillId="0" fontId="3" numFmtId="0" xfId="0" applyAlignment="1" applyFont="1">
      <alignment vertical="center"/>
    </xf>
    <xf borderId="3" fillId="2" fontId="1" numFmtId="0" xfId="0" applyAlignment="1" applyBorder="1" applyFont="1">
      <alignment horizontal="center" readingOrder="0" vertical="center"/>
    </xf>
    <xf borderId="3" fillId="0" fontId="3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3" fontId="4" numFmtId="0" xfId="0" applyFill="1" applyFont="1"/>
    <xf borderId="0" fillId="3" fontId="4" numFmtId="0" xfId="0" applyAlignment="1" applyFont="1">
      <alignment horizontal="center"/>
    </xf>
    <xf borderId="0" fillId="3" fontId="4" numFmtId="1" xfId="0" applyAlignment="1" applyFont="1" applyNumberFormat="1">
      <alignment horizontal="center" readingOrder="0"/>
    </xf>
    <xf borderId="0" fillId="3" fontId="4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3" numFmtId="0" xfId="0" applyFont="1"/>
    <xf borderId="0" fillId="0" fontId="3" numFmtId="1" xfId="0" applyAlignment="1" applyFont="1" applyNumberFormat="1">
      <alignment horizontal="center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7.63"/>
  </cols>
  <sheetData>
    <row r="1" ht="21.75" customHeight="1">
      <c r="A1" s="1" t="s">
        <v>0</v>
      </c>
      <c r="B1" s="2"/>
      <c r="C1" s="3"/>
      <c r="D1" s="1" t="s">
        <v>1</v>
      </c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1.75" customHeight="1">
      <c r="A2" s="4" t="s">
        <v>2</v>
      </c>
      <c r="B2" s="4" t="s">
        <v>3</v>
      </c>
      <c r="C2" s="3"/>
      <c r="D2" s="4" t="s">
        <v>2</v>
      </c>
      <c r="E2" s="4" t="s">
        <v>3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21.75" customHeight="1">
      <c r="A3" s="5" t="s">
        <v>4</v>
      </c>
      <c r="B3" s="5">
        <v>1.0</v>
      </c>
      <c r="C3" s="3"/>
      <c r="D3" s="5" t="s">
        <v>5</v>
      </c>
      <c r="E3" s="5">
        <v>5.0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1.75" customHeight="1">
      <c r="A4" s="5" t="s">
        <v>6</v>
      </c>
      <c r="B4" s="5">
        <v>2.0</v>
      </c>
      <c r="C4" s="3"/>
      <c r="D4" s="5" t="s">
        <v>7</v>
      </c>
      <c r="E4" s="5">
        <v>5.0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21.75" customHeight="1">
      <c r="A5" s="5" t="s">
        <v>8</v>
      </c>
      <c r="B5" s="5">
        <v>4.0</v>
      </c>
      <c r="C5" s="3"/>
      <c r="D5" s="5" t="s">
        <v>9</v>
      </c>
      <c r="E5" s="5">
        <v>3.0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21.75" customHeight="1">
      <c r="A6" s="5" t="s">
        <v>10</v>
      </c>
      <c r="B6" s="5">
        <v>5.0</v>
      </c>
      <c r="C6" s="3"/>
      <c r="D6" s="5" t="s">
        <v>11</v>
      </c>
      <c r="E6" s="5">
        <v>1.0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21.75" customHeight="1">
      <c r="A7" s="5" t="s">
        <v>12</v>
      </c>
      <c r="B7" s="5">
        <v>1.0</v>
      </c>
      <c r="C7" s="3"/>
      <c r="D7" s="5" t="s">
        <v>13</v>
      </c>
      <c r="E7" s="5">
        <v>-1.0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21.75" customHeight="1">
      <c r="A8" s="5" t="s">
        <v>14</v>
      </c>
      <c r="B8" s="5">
        <v>1.0</v>
      </c>
      <c r="C8" s="3"/>
      <c r="D8" s="5" t="s">
        <v>15</v>
      </c>
      <c r="E8" s="5">
        <v>3.0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21.75" customHeight="1">
      <c r="A9" s="5" t="s">
        <v>13</v>
      </c>
      <c r="B9" s="5">
        <v>1.0</v>
      </c>
      <c r="C9" s="3"/>
      <c r="D9" s="5" t="s">
        <v>16</v>
      </c>
      <c r="E9" s="5">
        <v>-1.0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21.75" customHeight="1">
      <c r="A10" s="5" t="s">
        <v>17</v>
      </c>
      <c r="B10" s="5">
        <v>1.0</v>
      </c>
      <c r="C10" s="3"/>
      <c r="D10" s="5" t="s">
        <v>18</v>
      </c>
      <c r="E10" s="5">
        <v>-2.0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21.75" customHeight="1">
      <c r="A11" s="5" t="s">
        <v>11</v>
      </c>
      <c r="B11" s="5">
        <v>-0.75</v>
      </c>
      <c r="C11" s="3"/>
      <c r="D11" s="5" t="s">
        <v>19</v>
      </c>
      <c r="E11" s="5">
        <v>-1.0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21.75" customHeight="1">
      <c r="A12" s="5" t="s">
        <v>20</v>
      </c>
      <c r="B12" s="5">
        <v>0.0</v>
      </c>
      <c r="C12" s="3"/>
      <c r="D12" s="5" t="s">
        <v>21</v>
      </c>
      <c r="E12" s="5">
        <v>-3.0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21.75" customHeight="1">
      <c r="A13" s="5" t="s">
        <v>19</v>
      </c>
      <c r="B13" s="5">
        <v>1.0</v>
      </c>
      <c r="C13" s="3"/>
      <c r="D13" s="5" t="s">
        <v>22</v>
      </c>
      <c r="E13" s="5">
        <v>2.0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21.75" customHeight="1">
      <c r="A14" s="6"/>
      <c r="B14" s="6"/>
      <c r="C14" s="3"/>
      <c r="D14" s="5" t="s">
        <v>10</v>
      </c>
      <c r="E14" s="5">
        <v>0.0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21.75" customHeight="1">
      <c r="A15" s="6"/>
      <c r="B15" s="6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21.75" customHeight="1">
      <c r="A16" s="6"/>
      <c r="B16" s="6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21.75" customHeight="1">
      <c r="A17" s="6"/>
      <c r="B17" s="6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21.75" customHeight="1">
      <c r="A18" s="6"/>
      <c r="B18" s="6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21.75" customHeight="1">
      <c r="A19" s="6"/>
      <c r="B19" s="6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21.75" customHeight="1">
      <c r="A20" s="6"/>
      <c r="B20" s="6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21.75" customHeight="1">
      <c r="A21" s="6"/>
      <c r="B21" s="6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21.75" customHeight="1">
      <c r="A22" s="6"/>
      <c r="B22" s="6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21.75" customHeight="1">
      <c r="A23" s="6"/>
      <c r="B23" s="6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21.75" customHeight="1">
      <c r="A24" s="6"/>
      <c r="B24" s="6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21.75" customHeight="1">
      <c r="A25" s="6"/>
      <c r="B25" s="6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21.75" customHeight="1">
      <c r="A26" s="6"/>
      <c r="B26" s="6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21.75" customHeight="1">
      <c r="A27" s="6"/>
      <c r="B27" s="6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21.75" customHeight="1">
      <c r="A28" s="6"/>
      <c r="B28" s="6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21.75" customHeight="1">
      <c r="A29" s="6"/>
      <c r="B29" s="6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21.75" customHeight="1">
      <c r="A30" s="6"/>
      <c r="B30" s="6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21.75" customHeight="1">
      <c r="A31" s="6"/>
      <c r="B31" s="6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21.75" customHeight="1">
      <c r="A32" s="6"/>
      <c r="B32" s="6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21.75" customHeight="1">
      <c r="A33" s="6"/>
      <c r="B33" s="6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21.75" customHeight="1">
      <c r="A34" s="6"/>
      <c r="B34" s="6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21.75" customHeight="1">
      <c r="A35" s="6"/>
      <c r="B35" s="6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21.75" customHeight="1">
      <c r="A36" s="6"/>
      <c r="B36" s="6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21.75" customHeight="1">
      <c r="A37" s="6"/>
      <c r="B37" s="6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21.75" customHeight="1">
      <c r="A38" s="6"/>
      <c r="B38" s="6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21.75" customHeight="1">
      <c r="A39" s="6"/>
      <c r="B39" s="6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21.75" customHeight="1">
      <c r="A40" s="6"/>
      <c r="B40" s="6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21.75" customHeight="1">
      <c r="A41" s="6"/>
      <c r="B41" s="6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21.75" customHeight="1">
      <c r="A42" s="6"/>
      <c r="B42" s="6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21.75" customHeight="1">
      <c r="A43" s="6"/>
      <c r="B43" s="6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21.75" customHeight="1">
      <c r="A44" s="6"/>
      <c r="B44" s="6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21.75" customHeight="1">
      <c r="A45" s="6"/>
      <c r="B45" s="6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21.75" customHeight="1">
      <c r="A46" s="6"/>
      <c r="B46" s="6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21.75" customHeight="1">
      <c r="A47" s="6"/>
      <c r="B47" s="6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21.75" customHeight="1">
      <c r="A48" s="6"/>
      <c r="B48" s="6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21.75" customHeight="1">
      <c r="A49" s="6"/>
      <c r="B49" s="6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21.75" customHeight="1">
      <c r="A50" s="6"/>
      <c r="B50" s="6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21.75" customHeight="1">
      <c r="A51" s="6"/>
      <c r="B51" s="6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21.75" customHeight="1">
      <c r="A52" s="6"/>
      <c r="B52" s="6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21.75" customHeight="1">
      <c r="A53" s="6"/>
      <c r="B53" s="6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21.75" customHeight="1">
      <c r="A54" s="6"/>
      <c r="B54" s="6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21.75" customHeight="1">
      <c r="A55" s="6"/>
      <c r="B55" s="6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21.75" customHeight="1">
      <c r="A56" s="6"/>
      <c r="B56" s="6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21.75" customHeight="1">
      <c r="A57" s="6"/>
      <c r="B57" s="6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21.75" customHeight="1">
      <c r="A58" s="6"/>
      <c r="B58" s="6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21.75" customHeight="1">
      <c r="A59" s="6"/>
      <c r="B59" s="6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21.75" customHeight="1">
      <c r="A60" s="6"/>
      <c r="B60" s="6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21.75" customHeight="1">
      <c r="A61" s="6"/>
      <c r="B61" s="6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21.75" customHeight="1">
      <c r="A62" s="6"/>
      <c r="B62" s="6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21.75" customHeight="1">
      <c r="A63" s="6"/>
      <c r="B63" s="6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21.75" customHeight="1">
      <c r="A64" s="6"/>
      <c r="B64" s="6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21.75" customHeight="1">
      <c r="A65" s="6"/>
      <c r="B65" s="6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21.75" customHeight="1">
      <c r="A66" s="6"/>
      <c r="B66" s="6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21.75" customHeight="1">
      <c r="A67" s="6"/>
      <c r="B67" s="6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21.75" customHeight="1">
      <c r="A68" s="6"/>
      <c r="B68" s="6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21.75" customHeight="1">
      <c r="A69" s="6"/>
      <c r="B69" s="6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21.75" customHeight="1">
      <c r="A70" s="6"/>
      <c r="B70" s="6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21.75" customHeight="1">
      <c r="A71" s="6"/>
      <c r="B71" s="6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21.75" customHeight="1">
      <c r="A72" s="6"/>
      <c r="B72" s="6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21.75" customHeight="1">
      <c r="A73" s="6"/>
      <c r="B73" s="6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21.75" customHeight="1">
      <c r="A74" s="6"/>
      <c r="B74" s="6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21.75" customHeight="1">
      <c r="A75" s="6"/>
      <c r="B75" s="6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21.75" customHeight="1">
      <c r="A76" s="6"/>
      <c r="B76" s="6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21.75" customHeight="1">
      <c r="A77" s="6"/>
      <c r="B77" s="6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21.75" customHeight="1">
      <c r="A78" s="6"/>
      <c r="B78" s="6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21.75" customHeight="1">
      <c r="A79" s="6"/>
      <c r="B79" s="6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21.75" customHeight="1">
      <c r="A80" s="6"/>
      <c r="B80" s="6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21.75" customHeight="1">
      <c r="A81" s="6"/>
      <c r="B81" s="6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21.75" customHeight="1">
      <c r="A82" s="6"/>
      <c r="B82" s="6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21.75" customHeight="1">
      <c r="A83" s="6"/>
      <c r="B83" s="6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21.75" customHeight="1">
      <c r="A84" s="6"/>
      <c r="B84" s="6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21.75" customHeight="1">
      <c r="A85" s="6"/>
      <c r="B85" s="6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21.75" customHeight="1">
      <c r="A86" s="6"/>
      <c r="B86" s="6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21.75" customHeight="1">
      <c r="A87" s="6"/>
      <c r="B87" s="6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21.75" customHeight="1">
      <c r="A88" s="6"/>
      <c r="B88" s="6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21.75" customHeight="1">
      <c r="A89" s="6"/>
      <c r="B89" s="6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21.75" customHeight="1">
      <c r="A90" s="6"/>
      <c r="B90" s="6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21.75" customHeight="1">
      <c r="A91" s="6"/>
      <c r="B91" s="6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21.75" customHeight="1">
      <c r="A92" s="6"/>
      <c r="B92" s="6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21.75" customHeight="1">
      <c r="A93" s="6"/>
      <c r="B93" s="6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21.75" customHeight="1">
      <c r="A94" s="6"/>
      <c r="B94" s="6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21.75" customHeight="1">
      <c r="A95" s="6"/>
      <c r="B95" s="6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21.75" customHeight="1">
      <c r="A96" s="6"/>
      <c r="B96" s="6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21.75" customHeight="1">
      <c r="A97" s="6"/>
      <c r="B97" s="6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21.75" customHeight="1">
      <c r="A98" s="6"/>
      <c r="B98" s="6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21.75" customHeight="1">
      <c r="A99" s="6"/>
      <c r="B99" s="6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21.75" customHeight="1">
      <c r="A100" s="6"/>
      <c r="B100" s="6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21.75" customHeight="1">
      <c r="A101" s="6"/>
      <c r="B101" s="6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21.75" customHeight="1">
      <c r="A102" s="6"/>
      <c r="B102" s="6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21.75" customHeight="1">
      <c r="A103" s="6"/>
      <c r="B103" s="6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21.75" customHeight="1">
      <c r="A104" s="6"/>
      <c r="B104" s="6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21.75" customHeight="1">
      <c r="A105" s="6"/>
      <c r="B105" s="6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21.75" customHeight="1">
      <c r="A106" s="6"/>
      <c r="B106" s="6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21.75" customHeight="1">
      <c r="A107" s="6"/>
      <c r="B107" s="6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21.75" customHeight="1">
      <c r="A108" s="6"/>
      <c r="B108" s="6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21.75" customHeight="1">
      <c r="A109" s="6"/>
      <c r="B109" s="6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21.75" customHeight="1">
      <c r="A110" s="6"/>
      <c r="B110" s="6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21.75" customHeight="1">
      <c r="A111" s="6"/>
      <c r="B111" s="6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21.75" customHeight="1">
      <c r="A112" s="6"/>
      <c r="B112" s="6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21.75" customHeight="1">
      <c r="A113" s="6"/>
      <c r="B113" s="6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21.75" customHeight="1">
      <c r="A114" s="6"/>
      <c r="B114" s="6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21.75" customHeight="1">
      <c r="A115" s="6"/>
      <c r="B115" s="6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21.75" customHeight="1">
      <c r="A116" s="6"/>
      <c r="B116" s="6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21.75" customHeight="1">
      <c r="A117" s="6"/>
      <c r="B117" s="6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21.75" customHeight="1">
      <c r="A118" s="6"/>
      <c r="B118" s="6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21.75" customHeight="1">
      <c r="A119" s="6"/>
      <c r="B119" s="6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21.75" customHeight="1">
      <c r="A120" s="6"/>
      <c r="B120" s="6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21.75" customHeight="1">
      <c r="A121" s="6"/>
      <c r="B121" s="6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21.75" customHeight="1">
      <c r="A122" s="6"/>
      <c r="B122" s="6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21.75" customHeight="1">
      <c r="A123" s="6"/>
      <c r="B123" s="6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21.75" customHeight="1">
      <c r="A124" s="6"/>
      <c r="B124" s="6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21.75" customHeight="1">
      <c r="A125" s="6"/>
      <c r="B125" s="6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21.75" customHeight="1">
      <c r="A126" s="6"/>
      <c r="B126" s="6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21.75" customHeight="1">
      <c r="A127" s="6"/>
      <c r="B127" s="6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21.75" customHeight="1">
      <c r="A128" s="6"/>
      <c r="B128" s="6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21.75" customHeight="1">
      <c r="A129" s="6"/>
      <c r="B129" s="6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21.75" customHeight="1">
      <c r="A130" s="6"/>
      <c r="B130" s="6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21.75" customHeight="1">
      <c r="A131" s="6"/>
      <c r="B131" s="6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21.75" customHeight="1">
      <c r="A132" s="6"/>
      <c r="B132" s="6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21.75" customHeight="1">
      <c r="A133" s="6"/>
      <c r="B133" s="6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21.75" customHeight="1">
      <c r="A134" s="6"/>
      <c r="B134" s="6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21.75" customHeight="1">
      <c r="A135" s="6"/>
      <c r="B135" s="6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21.75" customHeight="1">
      <c r="A136" s="6"/>
      <c r="B136" s="6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21.75" customHeight="1">
      <c r="A137" s="6"/>
      <c r="B137" s="6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21.75" customHeight="1">
      <c r="A138" s="6"/>
      <c r="B138" s="6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21.75" customHeight="1">
      <c r="A139" s="6"/>
      <c r="B139" s="6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21.75" customHeight="1">
      <c r="A140" s="6"/>
      <c r="B140" s="6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21.75" customHeight="1">
      <c r="A141" s="6"/>
      <c r="B141" s="6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21.75" customHeight="1">
      <c r="A142" s="6"/>
      <c r="B142" s="6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21.75" customHeight="1">
      <c r="A143" s="6"/>
      <c r="B143" s="6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21.75" customHeight="1">
      <c r="A144" s="6"/>
      <c r="B144" s="6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21.75" customHeight="1">
      <c r="A145" s="6"/>
      <c r="B145" s="6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21.75" customHeight="1">
      <c r="A146" s="6"/>
      <c r="B146" s="6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21.75" customHeight="1">
      <c r="A147" s="6"/>
      <c r="B147" s="6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21.75" customHeight="1">
      <c r="A148" s="6"/>
      <c r="B148" s="6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21.75" customHeight="1">
      <c r="A149" s="6"/>
      <c r="B149" s="6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21.75" customHeight="1">
      <c r="A150" s="6"/>
      <c r="B150" s="6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21.75" customHeight="1">
      <c r="A151" s="6"/>
      <c r="B151" s="6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21.75" customHeight="1">
      <c r="A152" s="6"/>
      <c r="B152" s="6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21.75" customHeight="1">
      <c r="A153" s="6"/>
      <c r="B153" s="6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21.75" customHeight="1">
      <c r="A154" s="6"/>
      <c r="B154" s="6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21.75" customHeight="1">
      <c r="A155" s="6"/>
      <c r="B155" s="6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21.75" customHeight="1">
      <c r="A156" s="6"/>
      <c r="B156" s="6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21.75" customHeight="1">
      <c r="A157" s="6"/>
      <c r="B157" s="6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21.75" customHeight="1">
      <c r="A158" s="6"/>
      <c r="B158" s="6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21.75" customHeight="1">
      <c r="A159" s="6"/>
      <c r="B159" s="6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21.75" customHeight="1">
      <c r="A160" s="6"/>
      <c r="B160" s="6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21.75" customHeight="1">
      <c r="A161" s="6"/>
      <c r="B161" s="6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21.75" customHeight="1">
      <c r="A162" s="6"/>
      <c r="B162" s="6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21.75" customHeight="1">
      <c r="A163" s="6"/>
      <c r="B163" s="6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21.75" customHeight="1">
      <c r="A164" s="6"/>
      <c r="B164" s="6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21.75" customHeight="1">
      <c r="A165" s="6"/>
      <c r="B165" s="6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21.75" customHeight="1">
      <c r="A166" s="6"/>
      <c r="B166" s="6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21.75" customHeight="1">
      <c r="A167" s="6"/>
      <c r="B167" s="6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21.75" customHeight="1">
      <c r="A168" s="6"/>
      <c r="B168" s="6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21.75" customHeight="1">
      <c r="A169" s="6"/>
      <c r="B169" s="6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21.75" customHeight="1">
      <c r="A170" s="6"/>
      <c r="B170" s="6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21.75" customHeight="1">
      <c r="A171" s="6"/>
      <c r="B171" s="6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21.75" customHeight="1">
      <c r="A172" s="6"/>
      <c r="B172" s="6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21.75" customHeight="1">
      <c r="A173" s="6"/>
      <c r="B173" s="6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21.75" customHeight="1">
      <c r="A174" s="6"/>
      <c r="B174" s="6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21.75" customHeight="1">
      <c r="A175" s="6"/>
      <c r="B175" s="6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21.75" customHeight="1">
      <c r="A176" s="6"/>
      <c r="B176" s="6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21.75" customHeight="1">
      <c r="A177" s="6"/>
      <c r="B177" s="6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21.75" customHeight="1">
      <c r="A178" s="6"/>
      <c r="B178" s="6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21.75" customHeight="1">
      <c r="A179" s="6"/>
      <c r="B179" s="6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21.75" customHeight="1">
      <c r="A180" s="6"/>
      <c r="B180" s="6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21.75" customHeight="1">
      <c r="A181" s="6"/>
      <c r="B181" s="6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21.75" customHeight="1">
      <c r="A182" s="6"/>
      <c r="B182" s="6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21.75" customHeight="1">
      <c r="A183" s="6"/>
      <c r="B183" s="6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21.75" customHeight="1">
      <c r="A184" s="6"/>
      <c r="B184" s="6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21.75" customHeight="1">
      <c r="A185" s="6"/>
      <c r="B185" s="6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21.75" customHeight="1">
      <c r="A186" s="6"/>
      <c r="B186" s="6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21.75" customHeight="1">
      <c r="A187" s="6"/>
      <c r="B187" s="6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21.75" customHeight="1">
      <c r="A188" s="6"/>
      <c r="B188" s="6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21.75" customHeight="1">
      <c r="A189" s="6"/>
      <c r="B189" s="6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21.75" customHeight="1">
      <c r="A190" s="6"/>
      <c r="B190" s="6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21.75" customHeight="1">
      <c r="A191" s="6"/>
      <c r="B191" s="6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21.75" customHeight="1">
      <c r="A192" s="6"/>
      <c r="B192" s="6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21.75" customHeight="1">
      <c r="A193" s="6"/>
      <c r="B193" s="6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21.75" customHeight="1">
      <c r="A194" s="6"/>
      <c r="B194" s="6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21.75" customHeight="1">
      <c r="A195" s="6"/>
      <c r="B195" s="6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21.75" customHeight="1">
      <c r="A196" s="6"/>
      <c r="B196" s="6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21.75" customHeight="1">
      <c r="A197" s="6"/>
      <c r="B197" s="6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21.75" customHeight="1">
      <c r="A198" s="6"/>
      <c r="B198" s="6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21.75" customHeight="1">
      <c r="A199" s="6"/>
      <c r="B199" s="6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21.75" customHeight="1">
      <c r="A200" s="6"/>
      <c r="B200" s="6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21.75" customHeight="1">
      <c r="A201" s="6"/>
      <c r="B201" s="6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21.75" customHeight="1">
      <c r="A202" s="6"/>
      <c r="B202" s="6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21.75" customHeight="1">
      <c r="A203" s="6"/>
      <c r="B203" s="6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21.75" customHeight="1">
      <c r="A204" s="6"/>
      <c r="B204" s="6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21.75" customHeight="1">
      <c r="A205" s="6"/>
      <c r="B205" s="6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21.75" customHeight="1">
      <c r="A206" s="6"/>
      <c r="B206" s="6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21.75" customHeight="1">
      <c r="A207" s="6"/>
      <c r="B207" s="6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21.75" customHeight="1">
      <c r="A208" s="6"/>
      <c r="B208" s="6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21.75" customHeight="1">
      <c r="A209" s="6"/>
      <c r="B209" s="6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21.75" customHeight="1">
      <c r="A210" s="6"/>
      <c r="B210" s="6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21.75" customHeight="1">
      <c r="A211" s="6"/>
      <c r="B211" s="6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21.75" customHeight="1">
      <c r="A212" s="6"/>
      <c r="B212" s="6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21.75" customHeight="1">
      <c r="A213" s="6"/>
      <c r="B213" s="6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21.75" customHeight="1">
      <c r="A214" s="6"/>
      <c r="B214" s="6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21.75" customHeight="1">
      <c r="A215" s="6"/>
      <c r="B215" s="6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21.75" customHeight="1">
      <c r="A216" s="6"/>
      <c r="B216" s="6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21.75" customHeight="1">
      <c r="A217" s="6"/>
      <c r="B217" s="6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21.75" customHeight="1">
      <c r="A218" s="6"/>
      <c r="B218" s="6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21.75" customHeight="1">
      <c r="A219" s="6"/>
      <c r="B219" s="6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21.75" customHeight="1">
      <c r="A220" s="6"/>
      <c r="B220" s="6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21.75" customHeight="1">
      <c r="A221" s="6"/>
      <c r="B221" s="6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21.75" customHeight="1">
      <c r="A222" s="6"/>
      <c r="B222" s="6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21.75" customHeight="1">
      <c r="A223" s="6"/>
      <c r="B223" s="6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21.75" customHeight="1">
      <c r="A224" s="6"/>
      <c r="B224" s="6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21.75" customHeight="1">
      <c r="A225" s="6"/>
      <c r="B225" s="6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21.75" customHeight="1">
      <c r="A226" s="6"/>
      <c r="B226" s="6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21.75" customHeight="1">
      <c r="A227" s="6"/>
      <c r="B227" s="6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21.75" customHeight="1">
      <c r="A228" s="6"/>
      <c r="B228" s="6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21.75" customHeight="1">
      <c r="A229" s="6"/>
      <c r="B229" s="6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21.75" customHeight="1">
      <c r="A230" s="6"/>
      <c r="B230" s="6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21.75" customHeight="1">
      <c r="A231" s="6"/>
      <c r="B231" s="6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21.75" customHeight="1">
      <c r="A232" s="6"/>
      <c r="B232" s="6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21.75" customHeight="1">
      <c r="A233" s="6"/>
      <c r="B233" s="6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21.75" customHeight="1">
      <c r="A234" s="6"/>
      <c r="B234" s="6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21.75" customHeight="1">
      <c r="A235" s="6"/>
      <c r="B235" s="6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21.75" customHeight="1">
      <c r="A236" s="6"/>
      <c r="B236" s="6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21.75" customHeight="1">
      <c r="A237" s="6"/>
      <c r="B237" s="6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21.75" customHeight="1">
      <c r="A238" s="6"/>
      <c r="B238" s="6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21.75" customHeight="1">
      <c r="A239" s="6"/>
      <c r="B239" s="6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21.75" customHeight="1">
      <c r="A240" s="6"/>
      <c r="B240" s="6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21.75" customHeight="1">
      <c r="A241" s="6"/>
      <c r="B241" s="6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21.75" customHeight="1">
      <c r="A242" s="6"/>
      <c r="B242" s="6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21.75" customHeight="1">
      <c r="A243" s="6"/>
      <c r="B243" s="6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21.75" customHeight="1">
      <c r="A244" s="6"/>
      <c r="B244" s="6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21.75" customHeight="1">
      <c r="A245" s="6"/>
      <c r="B245" s="6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21.75" customHeight="1">
      <c r="A246" s="6"/>
      <c r="B246" s="6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21.75" customHeight="1">
      <c r="A247" s="6"/>
      <c r="B247" s="6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21.75" customHeight="1">
      <c r="A248" s="6"/>
      <c r="B248" s="6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21.75" customHeight="1">
      <c r="A249" s="6"/>
      <c r="B249" s="6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21.75" customHeight="1">
      <c r="A250" s="6"/>
      <c r="B250" s="6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21.75" customHeight="1">
      <c r="A251" s="6"/>
      <c r="B251" s="6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21.75" customHeight="1">
      <c r="A252" s="6"/>
      <c r="B252" s="6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21.75" customHeight="1">
      <c r="A253" s="6"/>
      <c r="B253" s="6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21.75" customHeight="1">
      <c r="A254" s="6"/>
      <c r="B254" s="6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21.75" customHeight="1">
      <c r="A255" s="6"/>
      <c r="B255" s="6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21.75" customHeight="1">
      <c r="A256" s="6"/>
      <c r="B256" s="6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21.75" customHeight="1">
      <c r="A257" s="6"/>
      <c r="B257" s="6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21.75" customHeight="1">
      <c r="A258" s="6"/>
      <c r="B258" s="6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21.75" customHeight="1">
      <c r="A259" s="6"/>
      <c r="B259" s="6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21.75" customHeight="1">
      <c r="A260" s="6"/>
      <c r="B260" s="6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21.75" customHeight="1">
      <c r="A261" s="6"/>
      <c r="B261" s="6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21.75" customHeight="1">
      <c r="A262" s="6"/>
      <c r="B262" s="6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21.75" customHeight="1">
      <c r="A263" s="6"/>
      <c r="B263" s="6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21.75" customHeight="1">
      <c r="A264" s="6"/>
      <c r="B264" s="6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21.75" customHeight="1">
      <c r="A265" s="6"/>
      <c r="B265" s="6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21.75" customHeight="1">
      <c r="A266" s="6"/>
      <c r="B266" s="6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21.75" customHeight="1">
      <c r="A267" s="6"/>
      <c r="B267" s="6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21.75" customHeight="1">
      <c r="A268" s="6"/>
      <c r="B268" s="6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21.75" customHeight="1">
      <c r="A269" s="6"/>
      <c r="B269" s="6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21.75" customHeight="1">
      <c r="A270" s="6"/>
      <c r="B270" s="6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21.75" customHeight="1">
      <c r="A271" s="6"/>
      <c r="B271" s="6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21.75" customHeight="1">
      <c r="A272" s="6"/>
      <c r="B272" s="6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21.75" customHeight="1">
      <c r="A273" s="6"/>
      <c r="B273" s="6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21.75" customHeight="1">
      <c r="A274" s="6"/>
      <c r="B274" s="6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21.75" customHeight="1">
      <c r="A275" s="6"/>
      <c r="B275" s="6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21.75" customHeight="1">
      <c r="A276" s="6"/>
      <c r="B276" s="6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21.75" customHeight="1">
      <c r="A277" s="6"/>
      <c r="B277" s="6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21.75" customHeight="1">
      <c r="A278" s="6"/>
      <c r="B278" s="6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21.75" customHeight="1">
      <c r="A279" s="6"/>
      <c r="B279" s="6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21.75" customHeight="1">
      <c r="A280" s="6"/>
      <c r="B280" s="6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21.75" customHeight="1">
      <c r="A281" s="6"/>
      <c r="B281" s="6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21.75" customHeight="1">
      <c r="A282" s="6"/>
      <c r="B282" s="6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21.75" customHeight="1">
      <c r="A283" s="6"/>
      <c r="B283" s="6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21.75" customHeight="1">
      <c r="A284" s="6"/>
      <c r="B284" s="6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21.75" customHeight="1">
      <c r="A285" s="6"/>
      <c r="B285" s="6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21.75" customHeight="1">
      <c r="A286" s="6"/>
      <c r="B286" s="6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21.75" customHeight="1">
      <c r="A287" s="6"/>
      <c r="B287" s="6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21.75" customHeight="1">
      <c r="A288" s="6"/>
      <c r="B288" s="6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21.75" customHeight="1">
      <c r="A289" s="6"/>
      <c r="B289" s="6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21.75" customHeight="1">
      <c r="A290" s="6"/>
      <c r="B290" s="6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21.75" customHeight="1">
      <c r="A291" s="6"/>
      <c r="B291" s="6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21.75" customHeight="1">
      <c r="A292" s="6"/>
      <c r="B292" s="6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21.75" customHeight="1">
      <c r="A293" s="6"/>
      <c r="B293" s="6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21.75" customHeight="1">
      <c r="A294" s="6"/>
      <c r="B294" s="6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21.75" customHeight="1">
      <c r="A295" s="6"/>
      <c r="B295" s="6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21.75" customHeight="1">
      <c r="A296" s="6"/>
      <c r="B296" s="6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21.75" customHeight="1">
      <c r="A297" s="6"/>
      <c r="B297" s="6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21.75" customHeight="1">
      <c r="A298" s="6"/>
      <c r="B298" s="6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21.75" customHeight="1">
      <c r="A299" s="6"/>
      <c r="B299" s="6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21.75" customHeight="1">
      <c r="A300" s="6"/>
      <c r="B300" s="6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21.75" customHeight="1">
      <c r="A301" s="6"/>
      <c r="B301" s="6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21.75" customHeight="1">
      <c r="A302" s="6"/>
      <c r="B302" s="6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21.75" customHeight="1">
      <c r="A303" s="6"/>
      <c r="B303" s="6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21.75" customHeight="1">
      <c r="A304" s="6"/>
      <c r="B304" s="6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21.75" customHeight="1">
      <c r="A305" s="6"/>
      <c r="B305" s="6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21.75" customHeight="1">
      <c r="A306" s="6"/>
      <c r="B306" s="6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21.75" customHeight="1">
      <c r="A307" s="6"/>
      <c r="B307" s="6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21.75" customHeight="1">
      <c r="A308" s="6"/>
      <c r="B308" s="6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21.75" customHeight="1">
      <c r="A309" s="6"/>
      <c r="B309" s="6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21.75" customHeight="1">
      <c r="A310" s="6"/>
      <c r="B310" s="6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21.75" customHeight="1">
      <c r="A311" s="6"/>
      <c r="B311" s="6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21.75" customHeight="1">
      <c r="A312" s="6"/>
      <c r="B312" s="6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21.75" customHeight="1">
      <c r="A313" s="6"/>
      <c r="B313" s="6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21.75" customHeight="1">
      <c r="A314" s="6"/>
      <c r="B314" s="6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21.75" customHeight="1">
      <c r="A315" s="6"/>
      <c r="B315" s="6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21.75" customHeight="1">
      <c r="A316" s="6"/>
      <c r="B316" s="6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21.75" customHeight="1">
      <c r="A317" s="6"/>
      <c r="B317" s="6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21.75" customHeight="1">
      <c r="A318" s="6"/>
      <c r="B318" s="6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21.75" customHeight="1">
      <c r="A319" s="6"/>
      <c r="B319" s="6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21.75" customHeight="1">
      <c r="A320" s="6"/>
      <c r="B320" s="6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21.75" customHeight="1">
      <c r="A321" s="6"/>
      <c r="B321" s="6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21.75" customHeight="1">
      <c r="A322" s="6"/>
      <c r="B322" s="6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21.75" customHeight="1">
      <c r="A323" s="6"/>
      <c r="B323" s="6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21.75" customHeight="1">
      <c r="A324" s="6"/>
      <c r="B324" s="6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21.75" customHeight="1">
      <c r="A325" s="6"/>
      <c r="B325" s="6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21.75" customHeight="1">
      <c r="A326" s="6"/>
      <c r="B326" s="6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21.75" customHeight="1">
      <c r="A327" s="6"/>
      <c r="B327" s="6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21.75" customHeight="1">
      <c r="A328" s="6"/>
      <c r="B328" s="6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21.75" customHeight="1">
      <c r="A329" s="6"/>
      <c r="B329" s="6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21.75" customHeight="1">
      <c r="A330" s="6"/>
      <c r="B330" s="6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21.75" customHeight="1">
      <c r="A331" s="6"/>
      <c r="B331" s="6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21.75" customHeight="1">
      <c r="A332" s="6"/>
      <c r="B332" s="6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21.75" customHeight="1">
      <c r="A333" s="6"/>
      <c r="B333" s="6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21.75" customHeight="1">
      <c r="A334" s="6"/>
      <c r="B334" s="6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21.75" customHeight="1">
      <c r="A335" s="6"/>
      <c r="B335" s="6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21.75" customHeight="1">
      <c r="A336" s="6"/>
      <c r="B336" s="6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21.75" customHeight="1">
      <c r="A337" s="6"/>
      <c r="B337" s="6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21.75" customHeight="1">
      <c r="A338" s="6"/>
      <c r="B338" s="6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21.75" customHeight="1">
      <c r="A339" s="6"/>
      <c r="B339" s="6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21.75" customHeight="1">
      <c r="A340" s="6"/>
      <c r="B340" s="6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21.75" customHeight="1">
      <c r="A341" s="6"/>
      <c r="B341" s="6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21.75" customHeight="1">
      <c r="A342" s="6"/>
      <c r="B342" s="6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21.75" customHeight="1">
      <c r="A343" s="6"/>
      <c r="B343" s="6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21.75" customHeight="1">
      <c r="A344" s="6"/>
      <c r="B344" s="6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21.75" customHeight="1">
      <c r="A345" s="6"/>
      <c r="B345" s="6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21.75" customHeight="1">
      <c r="A346" s="6"/>
      <c r="B346" s="6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21.75" customHeight="1">
      <c r="A347" s="6"/>
      <c r="B347" s="6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21.75" customHeight="1">
      <c r="A348" s="6"/>
      <c r="B348" s="6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21.75" customHeight="1">
      <c r="A349" s="6"/>
      <c r="B349" s="6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21.75" customHeight="1">
      <c r="A350" s="6"/>
      <c r="B350" s="6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21.75" customHeight="1">
      <c r="A351" s="6"/>
      <c r="B351" s="6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21.75" customHeight="1">
      <c r="A352" s="6"/>
      <c r="B352" s="6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21.75" customHeight="1">
      <c r="A353" s="6"/>
      <c r="B353" s="6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21.75" customHeight="1">
      <c r="A354" s="6"/>
      <c r="B354" s="6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21.75" customHeight="1">
      <c r="A355" s="6"/>
      <c r="B355" s="6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21.75" customHeight="1">
      <c r="A356" s="6"/>
      <c r="B356" s="6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21.75" customHeight="1">
      <c r="A357" s="6"/>
      <c r="B357" s="6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21.75" customHeight="1">
      <c r="A358" s="6"/>
      <c r="B358" s="6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21.75" customHeight="1">
      <c r="A359" s="6"/>
      <c r="B359" s="6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21.75" customHeight="1">
      <c r="A360" s="6"/>
      <c r="B360" s="6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21.75" customHeight="1">
      <c r="A361" s="6"/>
      <c r="B361" s="6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21.75" customHeight="1">
      <c r="A362" s="6"/>
      <c r="B362" s="6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21.75" customHeight="1">
      <c r="A363" s="6"/>
      <c r="B363" s="6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21.75" customHeight="1">
      <c r="A364" s="6"/>
      <c r="B364" s="6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21.75" customHeight="1">
      <c r="A365" s="6"/>
      <c r="B365" s="6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21.75" customHeight="1">
      <c r="A366" s="6"/>
      <c r="B366" s="6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21.75" customHeight="1">
      <c r="A367" s="6"/>
      <c r="B367" s="6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21.75" customHeight="1">
      <c r="A368" s="6"/>
      <c r="B368" s="6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21.75" customHeight="1">
      <c r="A369" s="6"/>
      <c r="B369" s="6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21.75" customHeight="1">
      <c r="A370" s="6"/>
      <c r="B370" s="6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21.75" customHeight="1">
      <c r="A371" s="6"/>
      <c r="B371" s="6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21.75" customHeight="1">
      <c r="A372" s="6"/>
      <c r="B372" s="6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21.75" customHeight="1">
      <c r="A373" s="6"/>
      <c r="B373" s="6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21.75" customHeight="1">
      <c r="A374" s="6"/>
      <c r="B374" s="6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21.75" customHeight="1">
      <c r="A375" s="6"/>
      <c r="B375" s="6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21.75" customHeight="1">
      <c r="A376" s="6"/>
      <c r="B376" s="6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21.75" customHeight="1">
      <c r="A377" s="6"/>
      <c r="B377" s="6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21.75" customHeight="1">
      <c r="A378" s="6"/>
      <c r="B378" s="6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21.75" customHeight="1">
      <c r="A379" s="6"/>
      <c r="B379" s="6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21.75" customHeight="1">
      <c r="A380" s="6"/>
      <c r="B380" s="6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21.75" customHeight="1">
      <c r="A381" s="6"/>
      <c r="B381" s="6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21.75" customHeight="1">
      <c r="A382" s="6"/>
      <c r="B382" s="6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21.75" customHeight="1">
      <c r="A383" s="6"/>
      <c r="B383" s="6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21.75" customHeight="1">
      <c r="A384" s="6"/>
      <c r="B384" s="6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21.75" customHeight="1">
      <c r="A385" s="6"/>
      <c r="B385" s="6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21.75" customHeight="1">
      <c r="A386" s="6"/>
      <c r="B386" s="6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21.75" customHeight="1">
      <c r="A387" s="6"/>
      <c r="B387" s="6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21.75" customHeight="1">
      <c r="A388" s="6"/>
      <c r="B388" s="6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21.75" customHeight="1">
      <c r="A389" s="6"/>
      <c r="B389" s="6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21.75" customHeight="1">
      <c r="A390" s="6"/>
      <c r="B390" s="6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21.75" customHeight="1">
      <c r="A391" s="6"/>
      <c r="B391" s="6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21.75" customHeight="1">
      <c r="A392" s="6"/>
      <c r="B392" s="6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21.75" customHeight="1">
      <c r="A393" s="6"/>
      <c r="B393" s="6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21.75" customHeight="1">
      <c r="A394" s="6"/>
      <c r="B394" s="6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21.75" customHeight="1">
      <c r="A395" s="6"/>
      <c r="B395" s="6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21.75" customHeight="1">
      <c r="A396" s="6"/>
      <c r="B396" s="6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21.75" customHeight="1">
      <c r="A397" s="6"/>
      <c r="B397" s="6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21.75" customHeight="1">
      <c r="A398" s="6"/>
      <c r="B398" s="6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21.75" customHeight="1">
      <c r="A399" s="6"/>
      <c r="B399" s="6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21.75" customHeight="1">
      <c r="A400" s="6"/>
      <c r="B400" s="6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21.75" customHeight="1">
      <c r="A401" s="6"/>
      <c r="B401" s="6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21.75" customHeight="1">
      <c r="A402" s="6"/>
      <c r="B402" s="6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21.75" customHeight="1">
      <c r="A403" s="6"/>
      <c r="B403" s="6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21.75" customHeight="1">
      <c r="A404" s="6"/>
      <c r="B404" s="6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21.75" customHeight="1">
      <c r="A405" s="6"/>
      <c r="B405" s="6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21.75" customHeight="1">
      <c r="A406" s="6"/>
      <c r="B406" s="6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21.75" customHeight="1">
      <c r="A407" s="6"/>
      <c r="B407" s="6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21.75" customHeight="1">
      <c r="A408" s="6"/>
      <c r="B408" s="6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21.75" customHeight="1">
      <c r="A409" s="6"/>
      <c r="B409" s="6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21.75" customHeight="1">
      <c r="A410" s="6"/>
      <c r="B410" s="6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21.75" customHeight="1">
      <c r="A411" s="6"/>
      <c r="B411" s="6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21.75" customHeight="1">
      <c r="A412" s="6"/>
      <c r="B412" s="6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21.75" customHeight="1">
      <c r="A413" s="6"/>
      <c r="B413" s="6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21.75" customHeight="1">
      <c r="A414" s="6"/>
      <c r="B414" s="6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21.75" customHeight="1">
      <c r="A415" s="6"/>
      <c r="B415" s="6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21.75" customHeight="1">
      <c r="A416" s="6"/>
      <c r="B416" s="6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21.75" customHeight="1">
      <c r="A417" s="6"/>
      <c r="B417" s="6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21.75" customHeight="1">
      <c r="A418" s="6"/>
      <c r="B418" s="6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21.75" customHeight="1">
      <c r="A419" s="6"/>
      <c r="B419" s="6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21.75" customHeight="1">
      <c r="A420" s="6"/>
      <c r="B420" s="6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21.75" customHeight="1">
      <c r="A421" s="6"/>
      <c r="B421" s="6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21.75" customHeight="1">
      <c r="A422" s="6"/>
      <c r="B422" s="6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21.75" customHeight="1">
      <c r="A423" s="6"/>
      <c r="B423" s="6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21.75" customHeight="1">
      <c r="A424" s="6"/>
      <c r="B424" s="6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21.75" customHeight="1">
      <c r="A425" s="6"/>
      <c r="B425" s="6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21.75" customHeight="1">
      <c r="A426" s="6"/>
      <c r="B426" s="6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21.75" customHeight="1">
      <c r="A427" s="6"/>
      <c r="B427" s="6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21.75" customHeight="1">
      <c r="A428" s="6"/>
      <c r="B428" s="6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21.75" customHeight="1">
      <c r="A429" s="6"/>
      <c r="B429" s="6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21.75" customHeight="1">
      <c r="A430" s="6"/>
      <c r="B430" s="6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21.75" customHeight="1">
      <c r="A431" s="6"/>
      <c r="B431" s="6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21.75" customHeight="1">
      <c r="A432" s="6"/>
      <c r="B432" s="6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21.75" customHeight="1">
      <c r="A433" s="6"/>
      <c r="B433" s="6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21.75" customHeight="1">
      <c r="A434" s="6"/>
      <c r="B434" s="6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21.75" customHeight="1">
      <c r="A435" s="6"/>
      <c r="B435" s="6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21.75" customHeight="1">
      <c r="A436" s="6"/>
      <c r="B436" s="6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21.75" customHeight="1">
      <c r="A437" s="6"/>
      <c r="B437" s="6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21.75" customHeight="1">
      <c r="A438" s="6"/>
      <c r="B438" s="6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21.75" customHeight="1">
      <c r="A439" s="6"/>
      <c r="B439" s="6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21.75" customHeight="1">
      <c r="A440" s="6"/>
      <c r="B440" s="6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21.75" customHeight="1">
      <c r="A441" s="6"/>
      <c r="B441" s="6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21.75" customHeight="1">
      <c r="A442" s="6"/>
      <c r="B442" s="6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21.75" customHeight="1">
      <c r="A443" s="6"/>
      <c r="B443" s="6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21.75" customHeight="1">
      <c r="A444" s="6"/>
      <c r="B444" s="6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21.75" customHeight="1">
      <c r="A445" s="6"/>
      <c r="B445" s="6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21.75" customHeight="1">
      <c r="A446" s="6"/>
      <c r="B446" s="6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21.75" customHeight="1">
      <c r="A447" s="6"/>
      <c r="B447" s="6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21.75" customHeight="1">
      <c r="A448" s="6"/>
      <c r="B448" s="6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21.75" customHeight="1">
      <c r="A449" s="6"/>
      <c r="B449" s="6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21.75" customHeight="1">
      <c r="A450" s="6"/>
      <c r="B450" s="6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21.75" customHeight="1">
      <c r="A451" s="6"/>
      <c r="B451" s="6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21.75" customHeight="1">
      <c r="A452" s="6"/>
      <c r="B452" s="6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21.75" customHeight="1">
      <c r="A453" s="6"/>
      <c r="B453" s="6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21.75" customHeight="1">
      <c r="A454" s="6"/>
      <c r="B454" s="6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21.75" customHeight="1">
      <c r="A455" s="6"/>
      <c r="B455" s="6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21.75" customHeight="1">
      <c r="A456" s="6"/>
      <c r="B456" s="6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21.75" customHeight="1">
      <c r="A457" s="6"/>
      <c r="B457" s="6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21.75" customHeight="1">
      <c r="A458" s="6"/>
      <c r="B458" s="6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21.75" customHeight="1">
      <c r="A459" s="6"/>
      <c r="B459" s="6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21.75" customHeight="1">
      <c r="A460" s="6"/>
      <c r="B460" s="6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21.75" customHeight="1">
      <c r="A461" s="6"/>
      <c r="B461" s="6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21.75" customHeight="1">
      <c r="A462" s="6"/>
      <c r="B462" s="6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21.75" customHeight="1">
      <c r="A463" s="6"/>
      <c r="B463" s="6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21.75" customHeight="1">
      <c r="A464" s="6"/>
      <c r="B464" s="6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21.75" customHeight="1">
      <c r="A465" s="6"/>
      <c r="B465" s="6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21.75" customHeight="1">
      <c r="A466" s="6"/>
      <c r="B466" s="6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21.75" customHeight="1">
      <c r="A467" s="6"/>
      <c r="B467" s="6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21.75" customHeight="1">
      <c r="A468" s="6"/>
      <c r="B468" s="6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21.75" customHeight="1">
      <c r="A469" s="6"/>
      <c r="B469" s="6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21.75" customHeight="1">
      <c r="A470" s="6"/>
      <c r="B470" s="6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21.75" customHeight="1">
      <c r="A471" s="6"/>
      <c r="B471" s="6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21.75" customHeight="1">
      <c r="A472" s="6"/>
      <c r="B472" s="6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21.75" customHeight="1">
      <c r="A473" s="6"/>
      <c r="B473" s="6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21.75" customHeight="1">
      <c r="A474" s="6"/>
      <c r="B474" s="6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21.75" customHeight="1">
      <c r="A475" s="6"/>
      <c r="B475" s="6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21.75" customHeight="1">
      <c r="A476" s="6"/>
      <c r="B476" s="6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21.75" customHeight="1">
      <c r="A477" s="6"/>
      <c r="B477" s="6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21.75" customHeight="1">
      <c r="A478" s="6"/>
      <c r="B478" s="6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21.75" customHeight="1">
      <c r="A479" s="6"/>
      <c r="B479" s="6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21.75" customHeight="1">
      <c r="A480" s="6"/>
      <c r="B480" s="6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21.75" customHeight="1">
      <c r="A481" s="6"/>
      <c r="B481" s="6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21.75" customHeight="1">
      <c r="A482" s="6"/>
      <c r="B482" s="6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21.75" customHeight="1">
      <c r="A483" s="6"/>
      <c r="B483" s="6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21.75" customHeight="1">
      <c r="A484" s="6"/>
      <c r="B484" s="6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21.75" customHeight="1">
      <c r="A485" s="6"/>
      <c r="B485" s="6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21.75" customHeight="1">
      <c r="A486" s="6"/>
      <c r="B486" s="6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21.75" customHeight="1">
      <c r="A487" s="6"/>
      <c r="B487" s="6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21.75" customHeight="1">
      <c r="A488" s="6"/>
      <c r="B488" s="6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21.75" customHeight="1">
      <c r="A489" s="6"/>
      <c r="B489" s="6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21.75" customHeight="1">
      <c r="A490" s="6"/>
      <c r="B490" s="6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21.75" customHeight="1">
      <c r="A491" s="6"/>
      <c r="B491" s="6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21.75" customHeight="1">
      <c r="A492" s="6"/>
      <c r="B492" s="6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21.75" customHeight="1">
      <c r="A493" s="6"/>
      <c r="B493" s="6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21.75" customHeight="1">
      <c r="A494" s="6"/>
      <c r="B494" s="6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21.75" customHeight="1">
      <c r="A495" s="6"/>
      <c r="B495" s="6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21.75" customHeight="1">
      <c r="A496" s="6"/>
      <c r="B496" s="6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21.75" customHeight="1">
      <c r="A497" s="6"/>
      <c r="B497" s="6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21.75" customHeight="1">
      <c r="A498" s="6"/>
      <c r="B498" s="6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21.75" customHeight="1">
      <c r="A499" s="6"/>
      <c r="B499" s="6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21.75" customHeight="1">
      <c r="A500" s="6"/>
      <c r="B500" s="6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21.75" customHeight="1">
      <c r="A501" s="6"/>
      <c r="B501" s="6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21.75" customHeight="1">
      <c r="A502" s="6"/>
      <c r="B502" s="6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21.75" customHeight="1">
      <c r="A503" s="6"/>
      <c r="B503" s="6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21.75" customHeight="1">
      <c r="A504" s="6"/>
      <c r="B504" s="6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21.75" customHeight="1">
      <c r="A505" s="6"/>
      <c r="B505" s="6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21.75" customHeight="1">
      <c r="A506" s="6"/>
      <c r="B506" s="6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21.75" customHeight="1">
      <c r="A507" s="6"/>
      <c r="B507" s="6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21.75" customHeight="1">
      <c r="A508" s="6"/>
      <c r="B508" s="6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21.75" customHeight="1">
      <c r="A509" s="6"/>
      <c r="B509" s="6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21.75" customHeight="1">
      <c r="A510" s="6"/>
      <c r="B510" s="6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21.75" customHeight="1">
      <c r="A511" s="6"/>
      <c r="B511" s="6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21.75" customHeight="1">
      <c r="A512" s="6"/>
      <c r="B512" s="6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21.75" customHeight="1">
      <c r="A513" s="6"/>
      <c r="B513" s="6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21.75" customHeight="1">
      <c r="A514" s="6"/>
      <c r="B514" s="6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21.75" customHeight="1">
      <c r="A515" s="6"/>
      <c r="B515" s="6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21.75" customHeight="1">
      <c r="A516" s="6"/>
      <c r="B516" s="6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21.75" customHeight="1">
      <c r="A517" s="6"/>
      <c r="B517" s="6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21.75" customHeight="1">
      <c r="A518" s="6"/>
      <c r="B518" s="6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21.75" customHeight="1">
      <c r="A519" s="6"/>
      <c r="B519" s="6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21.75" customHeight="1">
      <c r="A520" s="6"/>
      <c r="B520" s="6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21.75" customHeight="1">
      <c r="A521" s="6"/>
      <c r="B521" s="6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21.75" customHeight="1">
      <c r="A522" s="6"/>
      <c r="B522" s="6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21.75" customHeight="1">
      <c r="A523" s="6"/>
      <c r="B523" s="6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21.75" customHeight="1">
      <c r="A524" s="6"/>
      <c r="B524" s="6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21.75" customHeight="1">
      <c r="A525" s="6"/>
      <c r="B525" s="6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21.75" customHeight="1">
      <c r="A526" s="6"/>
      <c r="B526" s="6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21.75" customHeight="1">
      <c r="A527" s="6"/>
      <c r="B527" s="6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21.75" customHeight="1">
      <c r="A528" s="6"/>
      <c r="B528" s="6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21.75" customHeight="1">
      <c r="A529" s="6"/>
      <c r="B529" s="6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21.75" customHeight="1">
      <c r="A530" s="6"/>
      <c r="B530" s="6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21.75" customHeight="1">
      <c r="A531" s="6"/>
      <c r="B531" s="6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21.75" customHeight="1">
      <c r="A532" s="6"/>
      <c r="B532" s="6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21.75" customHeight="1">
      <c r="A533" s="6"/>
      <c r="B533" s="6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21.75" customHeight="1">
      <c r="A534" s="6"/>
      <c r="B534" s="6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21.75" customHeight="1">
      <c r="A535" s="6"/>
      <c r="B535" s="6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21.75" customHeight="1">
      <c r="A536" s="6"/>
      <c r="B536" s="6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21.75" customHeight="1">
      <c r="A537" s="6"/>
      <c r="B537" s="6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21.75" customHeight="1">
      <c r="A538" s="6"/>
      <c r="B538" s="6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21.75" customHeight="1">
      <c r="A539" s="6"/>
      <c r="B539" s="6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21.75" customHeight="1">
      <c r="A540" s="6"/>
      <c r="B540" s="6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21.75" customHeight="1">
      <c r="A541" s="6"/>
      <c r="B541" s="6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21.75" customHeight="1">
      <c r="A542" s="6"/>
      <c r="B542" s="6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21.75" customHeight="1">
      <c r="A543" s="6"/>
      <c r="B543" s="6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21.75" customHeight="1">
      <c r="A544" s="6"/>
      <c r="B544" s="6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21.75" customHeight="1">
      <c r="A545" s="6"/>
      <c r="B545" s="6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21.75" customHeight="1">
      <c r="A546" s="6"/>
      <c r="B546" s="6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21.75" customHeight="1">
      <c r="A547" s="6"/>
      <c r="B547" s="6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21.75" customHeight="1">
      <c r="A548" s="6"/>
      <c r="B548" s="6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21.75" customHeight="1">
      <c r="A549" s="6"/>
      <c r="B549" s="6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21.75" customHeight="1">
      <c r="A550" s="6"/>
      <c r="B550" s="6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21.75" customHeight="1">
      <c r="A551" s="6"/>
      <c r="B551" s="6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21.75" customHeight="1">
      <c r="A552" s="6"/>
      <c r="B552" s="6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21.75" customHeight="1">
      <c r="A553" s="6"/>
      <c r="B553" s="6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21.75" customHeight="1">
      <c r="A554" s="6"/>
      <c r="B554" s="6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21.75" customHeight="1">
      <c r="A555" s="6"/>
      <c r="B555" s="6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21.75" customHeight="1">
      <c r="A556" s="6"/>
      <c r="B556" s="6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21.75" customHeight="1">
      <c r="A557" s="6"/>
      <c r="B557" s="6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21.75" customHeight="1">
      <c r="A558" s="6"/>
      <c r="B558" s="6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21.75" customHeight="1">
      <c r="A559" s="6"/>
      <c r="B559" s="6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21.75" customHeight="1">
      <c r="A560" s="6"/>
      <c r="B560" s="6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21.75" customHeight="1">
      <c r="A561" s="6"/>
      <c r="B561" s="6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21.75" customHeight="1">
      <c r="A562" s="6"/>
      <c r="B562" s="6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21.75" customHeight="1">
      <c r="A563" s="6"/>
      <c r="B563" s="6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21.75" customHeight="1">
      <c r="A564" s="6"/>
      <c r="B564" s="6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21.75" customHeight="1">
      <c r="A565" s="6"/>
      <c r="B565" s="6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21.75" customHeight="1">
      <c r="A566" s="6"/>
      <c r="B566" s="6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21.75" customHeight="1">
      <c r="A567" s="6"/>
      <c r="B567" s="6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21.75" customHeight="1">
      <c r="A568" s="6"/>
      <c r="B568" s="6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21.75" customHeight="1">
      <c r="A569" s="6"/>
      <c r="B569" s="6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21.75" customHeight="1">
      <c r="A570" s="6"/>
      <c r="B570" s="6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21.75" customHeight="1">
      <c r="A571" s="6"/>
      <c r="B571" s="6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21.75" customHeight="1">
      <c r="A572" s="6"/>
      <c r="B572" s="6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21.75" customHeight="1">
      <c r="A573" s="6"/>
      <c r="B573" s="6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21.75" customHeight="1">
      <c r="A574" s="6"/>
      <c r="B574" s="6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21.75" customHeight="1">
      <c r="A575" s="6"/>
      <c r="B575" s="6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21.75" customHeight="1">
      <c r="A576" s="6"/>
      <c r="B576" s="6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21.75" customHeight="1">
      <c r="A577" s="6"/>
      <c r="B577" s="6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21.75" customHeight="1">
      <c r="A578" s="6"/>
      <c r="B578" s="6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21.75" customHeight="1">
      <c r="A579" s="6"/>
      <c r="B579" s="6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21.75" customHeight="1">
      <c r="A580" s="6"/>
      <c r="B580" s="6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21.75" customHeight="1">
      <c r="A581" s="6"/>
      <c r="B581" s="6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21.75" customHeight="1">
      <c r="A582" s="6"/>
      <c r="B582" s="6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21.75" customHeight="1">
      <c r="A583" s="6"/>
      <c r="B583" s="6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21.75" customHeight="1">
      <c r="A584" s="6"/>
      <c r="B584" s="6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21.75" customHeight="1">
      <c r="A585" s="6"/>
      <c r="B585" s="6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21.75" customHeight="1">
      <c r="A586" s="6"/>
      <c r="B586" s="6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21.75" customHeight="1">
      <c r="A587" s="6"/>
      <c r="B587" s="6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21.75" customHeight="1">
      <c r="A588" s="6"/>
      <c r="B588" s="6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21.75" customHeight="1">
      <c r="A589" s="6"/>
      <c r="B589" s="6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21.75" customHeight="1">
      <c r="A590" s="6"/>
      <c r="B590" s="6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21.75" customHeight="1">
      <c r="A591" s="6"/>
      <c r="B591" s="6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21.75" customHeight="1">
      <c r="A592" s="6"/>
      <c r="B592" s="6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21.75" customHeight="1">
      <c r="A593" s="6"/>
      <c r="B593" s="6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21.75" customHeight="1">
      <c r="A594" s="6"/>
      <c r="B594" s="6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21.75" customHeight="1">
      <c r="A595" s="6"/>
      <c r="B595" s="6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21.75" customHeight="1">
      <c r="A596" s="6"/>
      <c r="B596" s="6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21.75" customHeight="1">
      <c r="A597" s="6"/>
      <c r="B597" s="6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21.75" customHeight="1">
      <c r="A598" s="6"/>
      <c r="B598" s="6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21.75" customHeight="1">
      <c r="A599" s="6"/>
      <c r="B599" s="6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21.75" customHeight="1">
      <c r="A600" s="6"/>
      <c r="B600" s="6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21.75" customHeight="1">
      <c r="A601" s="6"/>
      <c r="B601" s="6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21.75" customHeight="1">
      <c r="A602" s="6"/>
      <c r="B602" s="6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21.75" customHeight="1">
      <c r="A603" s="6"/>
      <c r="B603" s="6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21.75" customHeight="1">
      <c r="A604" s="6"/>
      <c r="B604" s="6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21.75" customHeight="1">
      <c r="A605" s="6"/>
      <c r="B605" s="6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21.75" customHeight="1">
      <c r="A606" s="6"/>
      <c r="B606" s="6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21.75" customHeight="1">
      <c r="A607" s="6"/>
      <c r="B607" s="6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21.75" customHeight="1">
      <c r="A608" s="6"/>
      <c r="B608" s="6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21.75" customHeight="1">
      <c r="A609" s="6"/>
      <c r="B609" s="6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21.75" customHeight="1">
      <c r="A610" s="6"/>
      <c r="B610" s="6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21.75" customHeight="1">
      <c r="A611" s="6"/>
      <c r="B611" s="6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21.75" customHeight="1">
      <c r="A612" s="6"/>
      <c r="B612" s="6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21.75" customHeight="1">
      <c r="A613" s="6"/>
      <c r="B613" s="6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21.75" customHeight="1">
      <c r="A614" s="6"/>
      <c r="B614" s="6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21.75" customHeight="1">
      <c r="A615" s="6"/>
      <c r="B615" s="6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21.75" customHeight="1">
      <c r="A616" s="6"/>
      <c r="B616" s="6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21.75" customHeight="1">
      <c r="A617" s="6"/>
      <c r="B617" s="6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21.75" customHeight="1">
      <c r="A618" s="6"/>
      <c r="B618" s="6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21.75" customHeight="1">
      <c r="A619" s="6"/>
      <c r="B619" s="6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21.75" customHeight="1">
      <c r="A620" s="6"/>
      <c r="B620" s="6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21.75" customHeight="1">
      <c r="A621" s="6"/>
      <c r="B621" s="6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21.75" customHeight="1">
      <c r="A622" s="6"/>
      <c r="B622" s="6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21.75" customHeight="1">
      <c r="A623" s="6"/>
      <c r="B623" s="6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21.75" customHeight="1">
      <c r="A624" s="6"/>
      <c r="B624" s="6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21.75" customHeight="1">
      <c r="A625" s="6"/>
      <c r="B625" s="6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21.75" customHeight="1">
      <c r="A626" s="6"/>
      <c r="B626" s="6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21.75" customHeight="1">
      <c r="A627" s="6"/>
      <c r="B627" s="6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21.75" customHeight="1">
      <c r="A628" s="6"/>
      <c r="B628" s="6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21.75" customHeight="1">
      <c r="A629" s="6"/>
      <c r="B629" s="6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21.75" customHeight="1">
      <c r="A630" s="6"/>
      <c r="B630" s="6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21.75" customHeight="1">
      <c r="A631" s="6"/>
      <c r="B631" s="6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21.75" customHeight="1">
      <c r="A632" s="6"/>
      <c r="B632" s="6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21.75" customHeight="1">
      <c r="A633" s="6"/>
      <c r="B633" s="6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21.75" customHeight="1">
      <c r="A634" s="6"/>
      <c r="B634" s="6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21.75" customHeight="1">
      <c r="A635" s="6"/>
      <c r="B635" s="6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21.75" customHeight="1">
      <c r="A636" s="6"/>
      <c r="B636" s="6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21.75" customHeight="1">
      <c r="A637" s="6"/>
      <c r="B637" s="6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21.75" customHeight="1">
      <c r="A638" s="6"/>
      <c r="B638" s="6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21.75" customHeight="1">
      <c r="A639" s="6"/>
      <c r="B639" s="6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21.75" customHeight="1">
      <c r="A640" s="6"/>
      <c r="B640" s="6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21.75" customHeight="1">
      <c r="A641" s="6"/>
      <c r="B641" s="6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21.75" customHeight="1">
      <c r="A642" s="6"/>
      <c r="B642" s="6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21.75" customHeight="1">
      <c r="A643" s="6"/>
      <c r="B643" s="6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21.75" customHeight="1">
      <c r="A644" s="6"/>
      <c r="B644" s="6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21.75" customHeight="1">
      <c r="A645" s="6"/>
      <c r="B645" s="6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21.75" customHeight="1">
      <c r="A646" s="6"/>
      <c r="B646" s="6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21.75" customHeight="1">
      <c r="A647" s="6"/>
      <c r="B647" s="6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21.75" customHeight="1">
      <c r="A648" s="6"/>
      <c r="B648" s="6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21.75" customHeight="1">
      <c r="A649" s="6"/>
      <c r="B649" s="6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21.75" customHeight="1">
      <c r="A650" s="6"/>
      <c r="B650" s="6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21.75" customHeight="1">
      <c r="A651" s="6"/>
      <c r="B651" s="6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21.75" customHeight="1">
      <c r="A652" s="6"/>
      <c r="B652" s="6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21.75" customHeight="1">
      <c r="A653" s="6"/>
      <c r="B653" s="6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21.75" customHeight="1">
      <c r="A654" s="6"/>
      <c r="B654" s="6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21.75" customHeight="1">
      <c r="A655" s="6"/>
      <c r="B655" s="6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21.75" customHeight="1">
      <c r="A656" s="6"/>
      <c r="B656" s="6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21.75" customHeight="1">
      <c r="A657" s="6"/>
      <c r="B657" s="6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21.75" customHeight="1">
      <c r="A658" s="6"/>
      <c r="B658" s="6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21.75" customHeight="1">
      <c r="A659" s="6"/>
      <c r="B659" s="6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21.75" customHeight="1">
      <c r="A660" s="6"/>
      <c r="B660" s="6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21.75" customHeight="1">
      <c r="A661" s="6"/>
      <c r="B661" s="6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21.75" customHeight="1">
      <c r="A662" s="6"/>
      <c r="B662" s="6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21.75" customHeight="1">
      <c r="A663" s="6"/>
      <c r="B663" s="6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21.75" customHeight="1">
      <c r="A664" s="6"/>
      <c r="B664" s="6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21.75" customHeight="1">
      <c r="A665" s="6"/>
      <c r="B665" s="6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21.75" customHeight="1">
      <c r="A666" s="6"/>
      <c r="B666" s="6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21.75" customHeight="1">
      <c r="A667" s="6"/>
      <c r="B667" s="6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21.75" customHeight="1">
      <c r="A668" s="6"/>
      <c r="B668" s="6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21.75" customHeight="1">
      <c r="A669" s="6"/>
      <c r="B669" s="6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21.75" customHeight="1">
      <c r="A670" s="6"/>
      <c r="B670" s="6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21.75" customHeight="1">
      <c r="A671" s="6"/>
      <c r="B671" s="6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21.75" customHeight="1">
      <c r="A672" s="6"/>
      <c r="B672" s="6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21.75" customHeight="1">
      <c r="A673" s="6"/>
      <c r="B673" s="6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21.75" customHeight="1">
      <c r="A674" s="6"/>
      <c r="B674" s="6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21.75" customHeight="1">
      <c r="A675" s="6"/>
      <c r="B675" s="6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21.75" customHeight="1">
      <c r="A676" s="6"/>
      <c r="B676" s="6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21.75" customHeight="1">
      <c r="A677" s="6"/>
      <c r="B677" s="6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21.75" customHeight="1">
      <c r="A678" s="6"/>
      <c r="B678" s="6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21.75" customHeight="1">
      <c r="A679" s="6"/>
      <c r="B679" s="6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21.75" customHeight="1">
      <c r="A680" s="6"/>
      <c r="B680" s="6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21.75" customHeight="1">
      <c r="A681" s="6"/>
      <c r="B681" s="6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21.75" customHeight="1">
      <c r="A682" s="6"/>
      <c r="B682" s="6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21.75" customHeight="1">
      <c r="A683" s="6"/>
      <c r="B683" s="6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21.75" customHeight="1">
      <c r="A684" s="6"/>
      <c r="B684" s="6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21.75" customHeight="1">
      <c r="A685" s="6"/>
      <c r="B685" s="6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21.75" customHeight="1">
      <c r="A686" s="6"/>
      <c r="B686" s="6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21.75" customHeight="1">
      <c r="A687" s="6"/>
      <c r="B687" s="6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21.75" customHeight="1">
      <c r="A688" s="6"/>
      <c r="B688" s="6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21.75" customHeight="1">
      <c r="A689" s="6"/>
      <c r="B689" s="6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21.75" customHeight="1">
      <c r="A690" s="6"/>
      <c r="B690" s="6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21.75" customHeight="1">
      <c r="A691" s="6"/>
      <c r="B691" s="6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21.75" customHeight="1">
      <c r="A692" s="6"/>
      <c r="B692" s="6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21.75" customHeight="1">
      <c r="A693" s="6"/>
      <c r="B693" s="6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21.75" customHeight="1">
      <c r="A694" s="6"/>
      <c r="B694" s="6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21.75" customHeight="1">
      <c r="A695" s="6"/>
      <c r="B695" s="6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21.75" customHeight="1">
      <c r="A696" s="6"/>
      <c r="B696" s="6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21.75" customHeight="1">
      <c r="A697" s="6"/>
      <c r="B697" s="6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21.75" customHeight="1">
      <c r="A698" s="6"/>
      <c r="B698" s="6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21.75" customHeight="1">
      <c r="A699" s="6"/>
      <c r="B699" s="6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21.75" customHeight="1">
      <c r="A700" s="6"/>
      <c r="B700" s="6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21.75" customHeight="1">
      <c r="A701" s="6"/>
      <c r="B701" s="6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21.75" customHeight="1">
      <c r="A702" s="6"/>
      <c r="B702" s="6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21.75" customHeight="1">
      <c r="A703" s="6"/>
      <c r="B703" s="6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21.75" customHeight="1">
      <c r="A704" s="6"/>
      <c r="B704" s="6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21.75" customHeight="1">
      <c r="A705" s="6"/>
      <c r="B705" s="6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21.75" customHeight="1">
      <c r="A706" s="6"/>
      <c r="B706" s="6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21.75" customHeight="1">
      <c r="A707" s="6"/>
      <c r="B707" s="6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21.75" customHeight="1">
      <c r="A708" s="6"/>
      <c r="B708" s="6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21.75" customHeight="1">
      <c r="A709" s="6"/>
      <c r="B709" s="6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21.75" customHeight="1">
      <c r="A710" s="6"/>
      <c r="B710" s="6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21.75" customHeight="1">
      <c r="A711" s="6"/>
      <c r="B711" s="6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21.75" customHeight="1">
      <c r="A712" s="6"/>
      <c r="B712" s="6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21.75" customHeight="1">
      <c r="A713" s="6"/>
      <c r="B713" s="6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21.75" customHeight="1">
      <c r="A714" s="6"/>
      <c r="B714" s="6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21.75" customHeight="1">
      <c r="A715" s="6"/>
      <c r="B715" s="6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21.75" customHeight="1">
      <c r="A716" s="6"/>
      <c r="B716" s="6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21.75" customHeight="1">
      <c r="A717" s="6"/>
      <c r="B717" s="6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21.75" customHeight="1">
      <c r="A718" s="6"/>
      <c r="B718" s="6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21.75" customHeight="1">
      <c r="A719" s="6"/>
      <c r="B719" s="6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21.75" customHeight="1">
      <c r="A720" s="6"/>
      <c r="B720" s="6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21.75" customHeight="1">
      <c r="A721" s="6"/>
      <c r="B721" s="6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21.75" customHeight="1">
      <c r="A722" s="6"/>
      <c r="B722" s="6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21.75" customHeight="1">
      <c r="A723" s="6"/>
      <c r="B723" s="6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21.75" customHeight="1">
      <c r="A724" s="6"/>
      <c r="B724" s="6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21.75" customHeight="1">
      <c r="A725" s="6"/>
      <c r="B725" s="6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21.75" customHeight="1">
      <c r="A726" s="6"/>
      <c r="B726" s="6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21.75" customHeight="1">
      <c r="A727" s="6"/>
      <c r="B727" s="6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21.75" customHeight="1">
      <c r="A728" s="6"/>
      <c r="B728" s="6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21.75" customHeight="1">
      <c r="A729" s="6"/>
      <c r="B729" s="6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21.75" customHeight="1">
      <c r="A730" s="6"/>
      <c r="B730" s="6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21.75" customHeight="1">
      <c r="A731" s="6"/>
      <c r="B731" s="6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21.75" customHeight="1">
      <c r="A732" s="6"/>
      <c r="B732" s="6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21.75" customHeight="1">
      <c r="A733" s="6"/>
      <c r="B733" s="6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21.75" customHeight="1">
      <c r="A734" s="6"/>
      <c r="B734" s="6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21.75" customHeight="1">
      <c r="A735" s="6"/>
      <c r="B735" s="6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21.75" customHeight="1">
      <c r="A736" s="6"/>
      <c r="B736" s="6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21.75" customHeight="1">
      <c r="A737" s="6"/>
      <c r="B737" s="6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21.75" customHeight="1">
      <c r="A738" s="6"/>
      <c r="B738" s="6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21.75" customHeight="1">
      <c r="A739" s="6"/>
      <c r="B739" s="6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21.75" customHeight="1">
      <c r="A740" s="6"/>
      <c r="B740" s="6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21.75" customHeight="1">
      <c r="A741" s="6"/>
      <c r="B741" s="6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21.75" customHeight="1">
      <c r="A742" s="6"/>
      <c r="B742" s="6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21.75" customHeight="1">
      <c r="A743" s="6"/>
      <c r="B743" s="6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21.75" customHeight="1">
      <c r="A744" s="6"/>
      <c r="B744" s="6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21.75" customHeight="1">
      <c r="A745" s="6"/>
      <c r="B745" s="6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21.75" customHeight="1">
      <c r="A746" s="6"/>
      <c r="B746" s="6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21.75" customHeight="1">
      <c r="A747" s="6"/>
      <c r="B747" s="6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21.75" customHeight="1">
      <c r="A748" s="6"/>
      <c r="B748" s="6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21.75" customHeight="1">
      <c r="A749" s="6"/>
      <c r="B749" s="6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21.75" customHeight="1">
      <c r="A750" s="6"/>
      <c r="B750" s="6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21.75" customHeight="1">
      <c r="A751" s="6"/>
      <c r="B751" s="6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21.75" customHeight="1">
      <c r="A752" s="6"/>
      <c r="B752" s="6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21.75" customHeight="1">
      <c r="A753" s="6"/>
      <c r="B753" s="6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21.75" customHeight="1">
      <c r="A754" s="6"/>
      <c r="B754" s="6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21.75" customHeight="1">
      <c r="A755" s="6"/>
      <c r="B755" s="6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21.75" customHeight="1">
      <c r="A756" s="6"/>
      <c r="B756" s="6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21.75" customHeight="1">
      <c r="A757" s="6"/>
      <c r="B757" s="6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21.75" customHeight="1">
      <c r="A758" s="6"/>
      <c r="B758" s="6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21.75" customHeight="1">
      <c r="A759" s="6"/>
      <c r="B759" s="6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21.75" customHeight="1">
      <c r="A760" s="6"/>
      <c r="B760" s="6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21.75" customHeight="1">
      <c r="A761" s="6"/>
      <c r="B761" s="6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21.75" customHeight="1">
      <c r="A762" s="6"/>
      <c r="B762" s="6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21.75" customHeight="1">
      <c r="A763" s="6"/>
      <c r="B763" s="6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21.75" customHeight="1">
      <c r="A764" s="6"/>
      <c r="B764" s="6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21.75" customHeight="1">
      <c r="A765" s="6"/>
      <c r="B765" s="6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21.75" customHeight="1">
      <c r="A766" s="6"/>
      <c r="B766" s="6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21.75" customHeight="1">
      <c r="A767" s="6"/>
      <c r="B767" s="6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21.75" customHeight="1">
      <c r="A768" s="6"/>
      <c r="B768" s="6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21.75" customHeight="1">
      <c r="A769" s="6"/>
      <c r="B769" s="6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21.75" customHeight="1">
      <c r="A770" s="6"/>
      <c r="B770" s="6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21.75" customHeight="1">
      <c r="A771" s="6"/>
      <c r="B771" s="6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21.75" customHeight="1">
      <c r="A772" s="6"/>
      <c r="B772" s="6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21.75" customHeight="1">
      <c r="A773" s="6"/>
      <c r="B773" s="6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21.75" customHeight="1">
      <c r="A774" s="6"/>
      <c r="B774" s="6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21.75" customHeight="1">
      <c r="A775" s="6"/>
      <c r="B775" s="6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21.75" customHeight="1">
      <c r="A776" s="6"/>
      <c r="B776" s="6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21.75" customHeight="1">
      <c r="A777" s="6"/>
      <c r="B777" s="6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21.75" customHeight="1">
      <c r="A778" s="6"/>
      <c r="B778" s="6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21.75" customHeight="1">
      <c r="A779" s="6"/>
      <c r="B779" s="6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21.75" customHeight="1">
      <c r="A780" s="6"/>
      <c r="B780" s="6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21.75" customHeight="1">
      <c r="A781" s="6"/>
      <c r="B781" s="6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21.75" customHeight="1">
      <c r="A782" s="6"/>
      <c r="B782" s="6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21.75" customHeight="1">
      <c r="A783" s="6"/>
      <c r="B783" s="6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21.75" customHeight="1">
      <c r="A784" s="6"/>
      <c r="B784" s="6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21.75" customHeight="1">
      <c r="A785" s="6"/>
      <c r="B785" s="6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21.75" customHeight="1">
      <c r="A786" s="6"/>
      <c r="B786" s="6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21.75" customHeight="1">
      <c r="A787" s="6"/>
      <c r="B787" s="6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21.75" customHeight="1">
      <c r="A788" s="6"/>
      <c r="B788" s="6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21.75" customHeight="1">
      <c r="A789" s="6"/>
      <c r="B789" s="6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21.75" customHeight="1">
      <c r="A790" s="6"/>
      <c r="B790" s="6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21.75" customHeight="1">
      <c r="A791" s="6"/>
      <c r="B791" s="6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21.75" customHeight="1">
      <c r="A792" s="6"/>
      <c r="B792" s="6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21.75" customHeight="1">
      <c r="A793" s="6"/>
      <c r="B793" s="6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21.75" customHeight="1">
      <c r="A794" s="6"/>
      <c r="B794" s="6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21.75" customHeight="1">
      <c r="A795" s="6"/>
      <c r="B795" s="6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21.75" customHeight="1">
      <c r="A796" s="6"/>
      <c r="B796" s="6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21.75" customHeight="1">
      <c r="A797" s="6"/>
      <c r="B797" s="6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21.75" customHeight="1">
      <c r="A798" s="6"/>
      <c r="B798" s="6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21.75" customHeight="1">
      <c r="A799" s="6"/>
      <c r="B799" s="6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21.75" customHeight="1">
      <c r="A800" s="6"/>
      <c r="B800" s="6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21.75" customHeight="1">
      <c r="A801" s="6"/>
      <c r="B801" s="6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21.75" customHeight="1">
      <c r="A802" s="6"/>
      <c r="B802" s="6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21.75" customHeight="1">
      <c r="A803" s="6"/>
      <c r="B803" s="6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21.75" customHeight="1">
      <c r="A804" s="6"/>
      <c r="B804" s="6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21.75" customHeight="1">
      <c r="A805" s="6"/>
      <c r="B805" s="6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21.75" customHeight="1">
      <c r="A806" s="6"/>
      <c r="B806" s="6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21.75" customHeight="1">
      <c r="A807" s="6"/>
      <c r="B807" s="6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21.75" customHeight="1">
      <c r="A808" s="6"/>
      <c r="B808" s="6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21.75" customHeight="1">
      <c r="A809" s="6"/>
      <c r="B809" s="6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21.75" customHeight="1">
      <c r="A810" s="6"/>
      <c r="B810" s="6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21.75" customHeight="1">
      <c r="A811" s="6"/>
      <c r="B811" s="6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21.75" customHeight="1">
      <c r="A812" s="6"/>
      <c r="B812" s="6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21.75" customHeight="1">
      <c r="A813" s="6"/>
      <c r="B813" s="6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21.75" customHeight="1">
      <c r="A814" s="6"/>
      <c r="B814" s="6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21.75" customHeight="1">
      <c r="A815" s="6"/>
      <c r="B815" s="6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21.75" customHeight="1">
      <c r="A816" s="6"/>
      <c r="B816" s="6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21.75" customHeight="1">
      <c r="A817" s="6"/>
      <c r="B817" s="6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21.75" customHeight="1">
      <c r="A818" s="6"/>
      <c r="B818" s="6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21.75" customHeight="1">
      <c r="A819" s="6"/>
      <c r="B819" s="6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21.75" customHeight="1">
      <c r="A820" s="6"/>
      <c r="B820" s="6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21.75" customHeight="1">
      <c r="A821" s="6"/>
      <c r="B821" s="6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21.75" customHeight="1">
      <c r="A822" s="6"/>
      <c r="B822" s="6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21.75" customHeight="1">
      <c r="A823" s="6"/>
      <c r="B823" s="6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21.75" customHeight="1">
      <c r="A824" s="6"/>
      <c r="B824" s="6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21.75" customHeight="1">
      <c r="A825" s="6"/>
      <c r="B825" s="6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21.75" customHeight="1">
      <c r="A826" s="6"/>
      <c r="B826" s="6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21.75" customHeight="1">
      <c r="A827" s="6"/>
      <c r="B827" s="6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21.75" customHeight="1">
      <c r="A828" s="6"/>
      <c r="B828" s="6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21.75" customHeight="1">
      <c r="A829" s="6"/>
      <c r="B829" s="6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21.75" customHeight="1">
      <c r="A830" s="6"/>
      <c r="B830" s="6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21.75" customHeight="1">
      <c r="A831" s="6"/>
      <c r="B831" s="6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21.75" customHeight="1">
      <c r="A832" s="6"/>
      <c r="B832" s="6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21.75" customHeight="1">
      <c r="A833" s="6"/>
      <c r="B833" s="6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21.75" customHeight="1">
      <c r="A834" s="6"/>
      <c r="B834" s="6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21.75" customHeight="1">
      <c r="A835" s="6"/>
      <c r="B835" s="6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21.75" customHeight="1">
      <c r="A836" s="6"/>
      <c r="B836" s="6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21.75" customHeight="1">
      <c r="A837" s="6"/>
      <c r="B837" s="6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21.75" customHeight="1">
      <c r="A838" s="6"/>
      <c r="B838" s="6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21.75" customHeight="1">
      <c r="A839" s="6"/>
      <c r="B839" s="6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21.75" customHeight="1">
      <c r="A840" s="6"/>
      <c r="B840" s="6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21.75" customHeight="1">
      <c r="A841" s="6"/>
      <c r="B841" s="6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21.75" customHeight="1">
      <c r="A842" s="6"/>
      <c r="B842" s="6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21.75" customHeight="1">
      <c r="A843" s="6"/>
      <c r="B843" s="6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21.75" customHeight="1">
      <c r="A844" s="6"/>
      <c r="B844" s="6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21.75" customHeight="1">
      <c r="A845" s="6"/>
      <c r="B845" s="6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21.75" customHeight="1">
      <c r="A846" s="6"/>
      <c r="B846" s="6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21.75" customHeight="1">
      <c r="A847" s="6"/>
      <c r="B847" s="6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21.75" customHeight="1">
      <c r="A848" s="6"/>
      <c r="B848" s="6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21.75" customHeight="1">
      <c r="A849" s="6"/>
      <c r="B849" s="6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21.75" customHeight="1">
      <c r="A850" s="6"/>
      <c r="B850" s="6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21.75" customHeight="1">
      <c r="A851" s="6"/>
      <c r="B851" s="6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21.75" customHeight="1">
      <c r="A852" s="6"/>
      <c r="B852" s="6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21.75" customHeight="1">
      <c r="A853" s="6"/>
      <c r="B853" s="6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21.75" customHeight="1">
      <c r="A854" s="6"/>
      <c r="B854" s="6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21.75" customHeight="1">
      <c r="A855" s="6"/>
      <c r="B855" s="6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21.75" customHeight="1">
      <c r="A856" s="6"/>
      <c r="B856" s="6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21.75" customHeight="1">
      <c r="A857" s="6"/>
      <c r="B857" s="6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21.75" customHeight="1">
      <c r="A858" s="6"/>
      <c r="B858" s="6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21.75" customHeight="1">
      <c r="A859" s="6"/>
      <c r="B859" s="6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21.75" customHeight="1">
      <c r="A860" s="6"/>
      <c r="B860" s="6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21.75" customHeight="1">
      <c r="A861" s="6"/>
      <c r="B861" s="6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21.75" customHeight="1">
      <c r="A862" s="6"/>
      <c r="B862" s="6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21.75" customHeight="1">
      <c r="A863" s="6"/>
      <c r="B863" s="6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21.75" customHeight="1">
      <c r="A864" s="6"/>
      <c r="B864" s="6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21.75" customHeight="1">
      <c r="A865" s="6"/>
      <c r="B865" s="6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21.75" customHeight="1">
      <c r="A866" s="6"/>
      <c r="B866" s="6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21.75" customHeight="1">
      <c r="A867" s="6"/>
      <c r="B867" s="6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21.75" customHeight="1">
      <c r="A868" s="6"/>
      <c r="B868" s="6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21.75" customHeight="1">
      <c r="A869" s="6"/>
      <c r="B869" s="6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21.75" customHeight="1">
      <c r="A870" s="6"/>
      <c r="B870" s="6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21.75" customHeight="1">
      <c r="A871" s="6"/>
      <c r="B871" s="6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21.75" customHeight="1">
      <c r="A872" s="6"/>
      <c r="B872" s="6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21.75" customHeight="1">
      <c r="A873" s="6"/>
      <c r="B873" s="6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21.75" customHeight="1">
      <c r="A874" s="6"/>
      <c r="B874" s="6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21.75" customHeight="1">
      <c r="A875" s="6"/>
      <c r="B875" s="6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21.75" customHeight="1">
      <c r="A876" s="6"/>
      <c r="B876" s="6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21.75" customHeight="1">
      <c r="A877" s="6"/>
      <c r="B877" s="6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21.75" customHeight="1">
      <c r="A878" s="6"/>
      <c r="B878" s="6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21.75" customHeight="1">
      <c r="A879" s="6"/>
      <c r="B879" s="6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21.75" customHeight="1">
      <c r="A880" s="6"/>
      <c r="B880" s="6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21.75" customHeight="1">
      <c r="A881" s="6"/>
      <c r="B881" s="6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21.75" customHeight="1">
      <c r="A882" s="6"/>
      <c r="B882" s="6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21.75" customHeight="1">
      <c r="A883" s="6"/>
      <c r="B883" s="6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21.75" customHeight="1">
      <c r="A884" s="6"/>
      <c r="B884" s="6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21.75" customHeight="1">
      <c r="A885" s="6"/>
      <c r="B885" s="6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21.75" customHeight="1">
      <c r="A886" s="6"/>
      <c r="B886" s="6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21.75" customHeight="1">
      <c r="A887" s="6"/>
      <c r="B887" s="6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21.75" customHeight="1">
      <c r="A888" s="6"/>
      <c r="B888" s="6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21.75" customHeight="1">
      <c r="A889" s="6"/>
      <c r="B889" s="6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21.75" customHeight="1">
      <c r="A890" s="6"/>
      <c r="B890" s="6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21.75" customHeight="1">
      <c r="A891" s="6"/>
      <c r="B891" s="6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21.75" customHeight="1">
      <c r="A892" s="6"/>
      <c r="B892" s="6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21.75" customHeight="1">
      <c r="A893" s="6"/>
      <c r="B893" s="6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21.75" customHeight="1">
      <c r="A894" s="6"/>
      <c r="B894" s="6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21.75" customHeight="1">
      <c r="A895" s="6"/>
      <c r="B895" s="6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21.75" customHeight="1">
      <c r="A896" s="6"/>
      <c r="B896" s="6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21.75" customHeight="1">
      <c r="A897" s="6"/>
      <c r="B897" s="6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21.75" customHeight="1">
      <c r="A898" s="6"/>
      <c r="B898" s="6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21.75" customHeight="1">
      <c r="A899" s="6"/>
      <c r="B899" s="6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21.75" customHeight="1">
      <c r="A900" s="6"/>
      <c r="B900" s="6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21.75" customHeight="1">
      <c r="A901" s="6"/>
      <c r="B901" s="6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21.75" customHeight="1">
      <c r="A902" s="6"/>
      <c r="B902" s="6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21.75" customHeight="1">
      <c r="A903" s="6"/>
      <c r="B903" s="6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21.75" customHeight="1">
      <c r="A904" s="6"/>
      <c r="B904" s="6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21.75" customHeight="1">
      <c r="A905" s="6"/>
      <c r="B905" s="6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21.75" customHeight="1">
      <c r="A906" s="6"/>
      <c r="B906" s="6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21.75" customHeight="1">
      <c r="A907" s="6"/>
      <c r="B907" s="6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21.75" customHeight="1">
      <c r="A908" s="6"/>
      <c r="B908" s="6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21.75" customHeight="1">
      <c r="A909" s="6"/>
      <c r="B909" s="6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21.75" customHeight="1">
      <c r="A910" s="6"/>
      <c r="B910" s="6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21.75" customHeight="1">
      <c r="A911" s="6"/>
      <c r="B911" s="6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21.75" customHeight="1">
      <c r="A912" s="6"/>
      <c r="B912" s="6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21.75" customHeight="1">
      <c r="A913" s="6"/>
      <c r="B913" s="6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21.75" customHeight="1">
      <c r="A914" s="6"/>
      <c r="B914" s="6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21.75" customHeight="1">
      <c r="A915" s="6"/>
      <c r="B915" s="6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21.75" customHeight="1">
      <c r="A916" s="6"/>
      <c r="B916" s="6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21.75" customHeight="1">
      <c r="A917" s="6"/>
      <c r="B917" s="6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21.75" customHeight="1">
      <c r="A918" s="6"/>
      <c r="B918" s="6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21.75" customHeight="1">
      <c r="A919" s="6"/>
      <c r="B919" s="6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21.75" customHeight="1">
      <c r="A920" s="6"/>
      <c r="B920" s="6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21.75" customHeight="1">
      <c r="A921" s="6"/>
      <c r="B921" s="6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21.75" customHeight="1">
      <c r="A922" s="6"/>
      <c r="B922" s="6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21.75" customHeight="1">
      <c r="A923" s="6"/>
      <c r="B923" s="6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21.75" customHeight="1">
      <c r="A924" s="6"/>
      <c r="B924" s="6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21.75" customHeight="1">
      <c r="A925" s="6"/>
      <c r="B925" s="6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21.75" customHeight="1">
      <c r="A926" s="6"/>
      <c r="B926" s="6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21.75" customHeight="1">
      <c r="A927" s="6"/>
      <c r="B927" s="6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21.75" customHeight="1">
      <c r="A928" s="6"/>
      <c r="B928" s="6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21.75" customHeight="1">
      <c r="A929" s="6"/>
      <c r="B929" s="6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21.75" customHeight="1">
      <c r="A930" s="6"/>
      <c r="B930" s="6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21.75" customHeight="1">
      <c r="A931" s="6"/>
      <c r="B931" s="6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21.75" customHeight="1">
      <c r="A932" s="6"/>
      <c r="B932" s="6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21.75" customHeight="1">
      <c r="A933" s="6"/>
      <c r="B933" s="6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21.75" customHeight="1">
      <c r="A934" s="6"/>
      <c r="B934" s="6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21.75" customHeight="1">
      <c r="A935" s="6"/>
      <c r="B935" s="6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21.75" customHeight="1">
      <c r="A936" s="6"/>
      <c r="B936" s="6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21.75" customHeight="1">
      <c r="A937" s="6"/>
      <c r="B937" s="6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21.75" customHeight="1">
      <c r="A938" s="6"/>
      <c r="B938" s="6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21.75" customHeight="1">
      <c r="A939" s="6"/>
      <c r="B939" s="6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21.75" customHeight="1">
      <c r="A940" s="6"/>
      <c r="B940" s="6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21.75" customHeight="1">
      <c r="A941" s="6"/>
      <c r="B941" s="6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21.75" customHeight="1">
      <c r="A942" s="6"/>
      <c r="B942" s="6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21.75" customHeight="1">
      <c r="A943" s="6"/>
      <c r="B943" s="6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21.75" customHeight="1">
      <c r="A944" s="6"/>
      <c r="B944" s="6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21.75" customHeight="1">
      <c r="A945" s="6"/>
      <c r="B945" s="6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21.75" customHeight="1">
      <c r="A946" s="6"/>
      <c r="B946" s="6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21.75" customHeight="1">
      <c r="A947" s="6"/>
      <c r="B947" s="6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21.75" customHeight="1">
      <c r="A948" s="6"/>
      <c r="B948" s="6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21.75" customHeight="1">
      <c r="A949" s="6"/>
      <c r="B949" s="6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21.75" customHeight="1">
      <c r="A950" s="6"/>
      <c r="B950" s="6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21.75" customHeight="1">
      <c r="A951" s="6"/>
      <c r="B951" s="6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21.75" customHeight="1">
      <c r="A952" s="6"/>
      <c r="B952" s="6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21.75" customHeight="1">
      <c r="A953" s="6"/>
      <c r="B953" s="6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21.75" customHeight="1">
      <c r="A954" s="6"/>
      <c r="B954" s="6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21.75" customHeight="1">
      <c r="A955" s="6"/>
      <c r="B955" s="6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21.75" customHeight="1">
      <c r="A956" s="6"/>
      <c r="B956" s="6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21.75" customHeight="1">
      <c r="A957" s="6"/>
      <c r="B957" s="6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21.75" customHeight="1">
      <c r="A958" s="6"/>
      <c r="B958" s="6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21.75" customHeight="1">
      <c r="A959" s="6"/>
      <c r="B959" s="6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21.75" customHeight="1">
      <c r="A960" s="6"/>
      <c r="B960" s="6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21.75" customHeight="1">
      <c r="A961" s="6"/>
      <c r="B961" s="6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21.75" customHeight="1">
      <c r="A962" s="6"/>
      <c r="B962" s="6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21.75" customHeight="1">
      <c r="A963" s="6"/>
      <c r="B963" s="6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21.75" customHeight="1">
      <c r="A964" s="6"/>
      <c r="B964" s="6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21.75" customHeight="1">
      <c r="A965" s="6"/>
      <c r="B965" s="6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21.75" customHeight="1">
      <c r="A966" s="6"/>
      <c r="B966" s="6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21.75" customHeight="1">
      <c r="A967" s="6"/>
      <c r="B967" s="6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21.75" customHeight="1">
      <c r="A968" s="6"/>
      <c r="B968" s="6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21.75" customHeight="1">
      <c r="A969" s="6"/>
      <c r="B969" s="6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21.75" customHeight="1">
      <c r="A970" s="6"/>
      <c r="B970" s="6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21.75" customHeight="1">
      <c r="A971" s="6"/>
      <c r="B971" s="6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21.75" customHeight="1">
      <c r="A972" s="6"/>
      <c r="B972" s="6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21.75" customHeight="1">
      <c r="A973" s="6"/>
      <c r="B973" s="6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21.75" customHeight="1">
      <c r="A974" s="6"/>
      <c r="B974" s="6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21.75" customHeight="1">
      <c r="A975" s="6"/>
      <c r="B975" s="6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21.75" customHeight="1">
      <c r="A976" s="6"/>
      <c r="B976" s="6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21.75" customHeight="1">
      <c r="A977" s="6"/>
      <c r="B977" s="6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21.75" customHeight="1">
      <c r="A978" s="6"/>
      <c r="B978" s="6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21.75" customHeight="1">
      <c r="A979" s="6"/>
      <c r="B979" s="6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21.75" customHeight="1">
      <c r="A980" s="6"/>
      <c r="B980" s="6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21.75" customHeight="1">
      <c r="A981" s="6"/>
      <c r="B981" s="6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21.75" customHeight="1">
      <c r="A982" s="6"/>
      <c r="B982" s="6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21.75" customHeight="1">
      <c r="A983" s="6"/>
      <c r="B983" s="6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21.75" customHeight="1">
      <c r="A984" s="6"/>
      <c r="B984" s="6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21.75" customHeight="1">
      <c r="A985" s="6"/>
      <c r="B985" s="6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21.75" customHeight="1">
      <c r="A986" s="6"/>
      <c r="B986" s="6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21.75" customHeight="1">
      <c r="A987" s="6"/>
      <c r="B987" s="6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21.75" customHeight="1">
      <c r="A988" s="6"/>
      <c r="B988" s="6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21.75" customHeight="1">
      <c r="A989" s="6"/>
      <c r="B989" s="6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21.75" customHeight="1">
      <c r="A990" s="6"/>
      <c r="B990" s="6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21.75" customHeight="1">
      <c r="A991" s="6"/>
      <c r="B991" s="6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21.75" customHeight="1">
      <c r="A992" s="6"/>
      <c r="B992" s="6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21.75" customHeight="1">
      <c r="A993" s="6"/>
      <c r="B993" s="6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21.75" customHeight="1">
      <c r="A994" s="6"/>
      <c r="B994" s="6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21.75" customHeight="1">
      <c r="A995" s="6"/>
      <c r="B995" s="6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21.75" customHeight="1">
      <c r="A996" s="6"/>
      <c r="B996" s="6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21.75" customHeight="1">
      <c r="A997" s="6"/>
      <c r="B997" s="6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21.75" customHeight="1">
      <c r="A998" s="6"/>
      <c r="B998" s="6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21.75" customHeight="1">
      <c r="A999" s="6"/>
      <c r="B999" s="6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21.75" customHeight="1">
      <c r="A1000" s="6"/>
      <c r="B1000" s="6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21.75" customHeight="1">
      <c r="A1001" s="6"/>
      <c r="B1001" s="6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mergeCells count="2">
    <mergeCell ref="A1:B1"/>
    <mergeCell ref="D1:E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38"/>
    <col customWidth="1" min="2" max="2" width="7.63"/>
    <col customWidth="1" min="3" max="20" width="8.25"/>
  </cols>
  <sheetData>
    <row r="1">
      <c r="A1" s="7" t="str">
        <f>HitterProj!A1</f>
        <v>Player</v>
      </c>
      <c r="B1" s="8" t="str">
        <f>HitterProj!B1</f>
        <v>Team</v>
      </c>
      <c r="C1" s="9" t="s">
        <v>3</v>
      </c>
      <c r="D1" s="10" t="s">
        <v>23</v>
      </c>
      <c r="E1" s="10" t="s">
        <v>24</v>
      </c>
      <c r="F1" s="10" t="s">
        <v>4</v>
      </c>
      <c r="G1" s="10" t="s">
        <v>6</v>
      </c>
      <c r="H1" s="10" t="s">
        <v>8</v>
      </c>
      <c r="I1" s="10" t="s">
        <v>10</v>
      </c>
      <c r="J1" s="10" t="s">
        <v>12</v>
      </c>
      <c r="K1" s="10" t="s">
        <v>14</v>
      </c>
      <c r="L1" s="10" t="s">
        <v>13</v>
      </c>
      <c r="M1" s="9" t="s">
        <v>17</v>
      </c>
      <c r="N1" s="10" t="s">
        <v>11</v>
      </c>
      <c r="O1" s="10" t="s">
        <v>20</v>
      </c>
      <c r="P1" s="10" t="s">
        <v>19</v>
      </c>
      <c r="Q1" s="11"/>
      <c r="R1" s="11"/>
      <c r="S1" s="11"/>
      <c r="T1" s="11"/>
    </row>
    <row r="2">
      <c r="A2" s="12" t="str">
        <f>HitterProj!A430</f>
        <v/>
      </c>
      <c r="B2" s="11" t="str">
        <f>HitterProj!B430</f>
        <v/>
      </c>
      <c r="C2" s="13" t="str">
        <f>(F2*Settings!$B$3)+(G2*Settings!$B$4)+(H2*Settings!$B$5)+(I2*Settings!$B$6)+(J2*Settings!$B$7)+(K2*Settings!$B$8)+(L2*Settings!$B$9)+(M2*Settings!$B$10)+(N2*Settings!$B$11)+(O2*Settings!$B$12)+(P2*Settings!$B$13)</f>
        <v>#N/A</v>
      </c>
      <c r="D2" s="11" t="str">
        <f>vlookup(A2,HitterProj!A:Z,4,false)</f>
        <v>#N/A</v>
      </c>
      <c r="E2" s="11" t="str">
        <f>vlookup(A2,HitterProj!A:Z,5,false)</f>
        <v>#N/A</v>
      </c>
      <c r="F2" s="11" t="str">
        <f>vlookup(A2,HitterProj!A:Z,6,false)</f>
        <v>#N/A</v>
      </c>
      <c r="G2" s="11" t="str">
        <f>vlookup(A2,HitterProj!A:Z,7,false)</f>
        <v>#N/A</v>
      </c>
      <c r="H2" s="11" t="str">
        <f>vlookup(A2,HitterProj!A:Z,8,false)</f>
        <v>#N/A</v>
      </c>
      <c r="I2" s="11" t="str">
        <f>vlookup(A2,HitterProj!A:Z,9,false)</f>
        <v>#N/A</v>
      </c>
      <c r="J2" s="11" t="str">
        <f>vlookup(A2,HitterProj!A:Z,10,false)</f>
        <v>#N/A</v>
      </c>
      <c r="K2" s="11" t="str">
        <f>vlookup(A2,HitterProj!A:Z,11,false)</f>
        <v>#N/A</v>
      </c>
      <c r="L2" s="11" t="str">
        <f>vlookup(A2,HitterProj!A:Z,12,false)</f>
        <v>#N/A</v>
      </c>
      <c r="M2" s="13" t="str">
        <f>vlookup(A2,HitterProj!A:Z,13,false)</f>
        <v>#N/A</v>
      </c>
      <c r="N2" s="11" t="str">
        <f>vlookup(A2,HitterProj!A:Z,14,false)</f>
        <v>#N/A</v>
      </c>
      <c r="O2" s="11" t="str">
        <f>vlookup(A2,HitterProj!A:Z,15,false)</f>
        <v>#N/A</v>
      </c>
      <c r="P2" s="11" t="str">
        <f>vlookup(A2,HitterProj!A:Z,16,false)</f>
        <v>#N/A</v>
      </c>
      <c r="Q2" s="11"/>
      <c r="R2" s="11"/>
      <c r="S2" s="11"/>
      <c r="T2" s="11"/>
    </row>
    <row r="3">
      <c r="A3" s="12" t="str">
        <f>HitterProj!A438</f>
        <v/>
      </c>
      <c r="B3" s="11" t="str">
        <f>HitterProj!B438</f>
        <v/>
      </c>
      <c r="C3" s="13" t="str">
        <f>(F3*Settings!$B$3)+(G3*Settings!$B$4)+(H3*Settings!$B$5)+(I3*Settings!$B$6)+(J3*Settings!$B$7)+(K3*Settings!$B$8)+(L3*Settings!$B$9)+(M3*Settings!$B$10)+(N3*Settings!$B$11)+(O3*Settings!$B$12)+(P3*Settings!$B$13)</f>
        <v>#N/A</v>
      </c>
      <c r="D3" s="11" t="str">
        <f>vlookup(A3,HitterProj!A:Z,4,false)</f>
        <v>#N/A</v>
      </c>
      <c r="E3" s="11" t="str">
        <f>vlookup(A3,HitterProj!A:Z,5,false)</f>
        <v>#N/A</v>
      </c>
      <c r="F3" s="11" t="str">
        <f>vlookup(A3,HitterProj!A:Z,6,false)</f>
        <v>#N/A</v>
      </c>
      <c r="G3" s="11" t="str">
        <f>vlookup(A3,HitterProj!A:Z,7,false)</f>
        <v>#N/A</v>
      </c>
      <c r="H3" s="11" t="str">
        <f>vlookup(A3,HitterProj!A:Z,8,false)</f>
        <v>#N/A</v>
      </c>
      <c r="I3" s="11" t="str">
        <f>vlookup(A3,HitterProj!A:Z,9,false)</f>
        <v>#N/A</v>
      </c>
      <c r="J3" s="11" t="str">
        <f>vlookup(A3,HitterProj!A:Z,10,false)</f>
        <v>#N/A</v>
      </c>
      <c r="K3" s="11" t="str">
        <f>vlookup(A3,HitterProj!A:Z,11,false)</f>
        <v>#N/A</v>
      </c>
      <c r="L3" s="11" t="str">
        <f>vlookup(A3,HitterProj!A:Z,12,false)</f>
        <v>#N/A</v>
      </c>
      <c r="M3" s="13" t="str">
        <f>vlookup(A3,HitterProj!A:Z,13,false)</f>
        <v>#N/A</v>
      </c>
      <c r="N3" s="11" t="str">
        <f>vlookup(A3,HitterProj!A:Z,14,false)</f>
        <v>#N/A</v>
      </c>
      <c r="O3" s="11" t="str">
        <f>vlookup(A3,HitterProj!A:Z,15,false)</f>
        <v>#N/A</v>
      </c>
      <c r="P3" s="11" t="str">
        <f>vlookup(A3,HitterProj!A:Z,16,false)</f>
        <v>#N/A</v>
      </c>
      <c r="Q3" s="11"/>
      <c r="R3" s="11"/>
      <c r="S3" s="11"/>
      <c r="T3" s="11"/>
    </row>
    <row r="4">
      <c r="A4" s="12" t="str">
        <f>HitterProj!A432</f>
        <v/>
      </c>
      <c r="B4" s="11" t="str">
        <f>HitterProj!B432</f>
        <v/>
      </c>
      <c r="C4" s="13" t="str">
        <f>(F4*Settings!$B$3)+(G4*Settings!$B$4)+(H4*Settings!$B$5)+(I4*Settings!$B$6)+(J4*Settings!$B$7)+(K4*Settings!$B$8)+(L4*Settings!$B$9)+(M4*Settings!$B$10)+(N4*Settings!$B$11)+(O4*Settings!$B$12)+(P4*Settings!$B$13)</f>
        <v>#N/A</v>
      </c>
      <c r="D4" s="11" t="str">
        <f>vlookup(A4,HitterProj!A:Z,4,false)</f>
        <v>#N/A</v>
      </c>
      <c r="E4" s="11" t="str">
        <f>vlookup(A4,HitterProj!A:Z,5,false)</f>
        <v>#N/A</v>
      </c>
      <c r="F4" s="11" t="str">
        <f>vlookup(A4,HitterProj!A:Z,6,false)</f>
        <v>#N/A</v>
      </c>
      <c r="G4" s="11" t="str">
        <f>vlookup(A4,HitterProj!A:Z,7,false)</f>
        <v>#N/A</v>
      </c>
      <c r="H4" s="11" t="str">
        <f>vlookup(A4,HitterProj!A:Z,8,false)</f>
        <v>#N/A</v>
      </c>
      <c r="I4" s="11" t="str">
        <f>vlookup(A4,HitterProj!A:Z,9,false)</f>
        <v>#N/A</v>
      </c>
      <c r="J4" s="11" t="str">
        <f>vlookup(A4,HitterProj!A:Z,10,false)</f>
        <v>#N/A</v>
      </c>
      <c r="K4" s="11" t="str">
        <f>vlookup(A4,HitterProj!A:Z,11,false)</f>
        <v>#N/A</v>
      </c>
      <c r="L4" s="11" t="str">
        <f>vlookup(A4,HitterProj!A:Z,12,false)</f>
        <v>#N/A</v>
      </c>
      <c r="M4" s="13" t="str">
        <f>vlookup(A4,HitterProj!A:Z,13,false)</f>
        <v>#N/A</v>
      </c>
      <c r="N4" s="11" t="str">
        <f>vlookup(A4,HitterProj!A:Z,14,false)</f>
        <v>#N/A</v>
      </c>
      <c r="O4" s="11" t="str">
        <f>vlookup(A4,HitterProj!A:Z,15,false)</f>
        <v>#N/A</v>
      </c>
      <c r="P4" s="11" t="str">
        <f>vlookup(A4,HitterProj!A:Z,16,false)</f>
        <v>#N/A</v>
      </c>
      <c r="Q4" s="11"/>
      <c r="R4" s="11"/>
      <c r="S4" s="11"/>
      <c r="T4" s="11"/>
    </row>
    <row r="5">
      <c r="A5" s="12" t="str">
        <f>HitterProj!A436</f>
        <v/>
      </c>
      <c r="B5" s="11" t="str">
        <f>HitterProj!B436</f>
        <v/>
      </c>
      <c r="C5" s="13" t="str">
        <f>(F5*Settings!$B$3)+(G5*Settings!$B$4)+(H5*Settings!$B$5)+(I5*Settings!$B$6)+(J5*Settings!$B$7)+(K5*Settings!$B$8)+(L5*Settings!$B$9)+(M5*Settings!$B$10)+(N5*Settings!$B$11)+(O5*Settings!$B$12)+(P5*Settings!$B$13)</f>
        <v>#N/A</v>
      </c>
      <c r="D5" s="11" t="str">
        <f>vlookup(A5,HitterProj!A:Z,4,false)</f>
        <v>#N/A</v>
      </c>
      <c r="E5" s="11" t="str">
        <f>vlookup(A5,HitterProj!A:Z,5,false)</f>
        <v>#N/A</v>
      </c>
      <c r="F5" s="11" t="str">
        <f>vlookup(A5,HitterProj!A:Z,6,false)</f>
        <v>#N/A</v>
      </c>
      <c r="G5" s="11" t="str">
        <f>vlookup(A5,HitterProj!A:Z,7,false)</f>
        <v>#N/A</v>
      </c>
      <c r="H5" s="11" t="str">
        <f>vlookup(A5,HitterProj!A:Z,8,false)</f>
        <v>#N/A</v>
      </c>
      <c r="I5" s="11" t="str">
        <f>vlookup(A5,HitterProj!A:Z,9,false)</f>
        <v>#N/A</v>
      </c>
      <c r="J5" s="11" t="str">
        <f>vlookup(A5,HitterProj!A:Z,10,false)</f>
        <v>#N/A</v>
      </c>
      <c r="K5" s="11" t="str">
        <f>vlookup(A5,HitterProj!A:Z,11,false)</f>
        <v>#N/A</v>
      </c>
      <c r="L5" s="11" t="str">
        <f>vlookup(A5,HitterProj!A:Z,12,false)</f>
        <v>#N/A</v>
      </c>
      <c r="M5" s="13" t="str">
        <f>vlookup(A5,HitterProj!A:Z,13,false)</f>
        <v>#N/A</v>
      </c>
      <c r="N5" s="11" t="str">
        <f>vlookup(A5,HitterProj!A:Z,14,false)</f>
        <v>#N/A</v>
      </c>
      <c r="O5" s="11" t="str">
        <f>vlookup(A5,HitterProj!A:Z,15,false)</f>
        <v>#N/A</v>
      </c>
      <c r="P5" s="11" t="str">
        <f>vlookup(A5,HitterProj!A:Z,16,false)</f>
        <v>#N/A</v>
      </c>
      <c r="Q5" s="11"/>
      <c r="R5" s="11"/>
      <c r="S5" s="11"/>
      <c r="T5" s="11"/>
    </row>
    <row r="6">
      <c r="A6" s="12" t="str">
        <f>HitterProj!A435</f>
        <v/>
      </c>
      <c r="B6" s="11" t="str">
        <f>HitterProj!B435</f>
        <v/>
      </c>
      <c r="C6" s="13" t="str">
        <f>(F6*Settings!$B$3)+(G6*Settings!$B$4)+(H6*Settings!$B$5)+(I6*Settings!$B$6)+(J6*Settings!$B$7)+(K6*Settings!$B$8)+(L6*Settings!$B$9)+(M6*Settings!$B$10)+(N6*Settings!$B$11)+(O6*Settings!$B$12)+(P6*Settings!$B$13)</f>
        <v>#N/A</v>
      </c>
      <c r="D6" s="11" t="str">
        <f>vlookup(A6,HitterProj!A:Z,4,false)</f>
        <v>#N/A</v>
      </c>
      <c r="E6" s="11" t="str">
        <f>vlookup(A6,HitterProj!A:Z,5,false)</f>
        <v>#N/A</v>
      </c>
      <c r="F6" s="11" t="str">
        <f>vlookup(A6,HitterProj!A:Z,6,false)</f>
        <v>#N/A</v>
      </c>
      <c r="G6" s="11" t="str">
        <f>vlookup(A6,HitterProj!A:Z,7,false)</f>
        <v>#N/A</v>
      </c>
      <c r="H6" s="11" t="str">
        <f>vlookup(A6,HitterProj!A:Z,8,false)</f>
        <v>#N/A</v>
      </c>
      <c r="I6" s="11" t="str">
        <f>vlookup(A6,HitterProj!A:Z,9,false)</f>
        <v>#N/A</v>
      </c>
      <c r="J6" s="11" t="str">
        <f>vlookup(A6,HitterProj!A:Z,10,false)</f>
        <v>#N/A</v>
      </c>
      <c r="K6" s="11" t="str">
        <f>vlookup(A6,HitterProj!A:Z,11,false)</f>
        <v>#N/A</v>
      </c>
      <c r="L6" s="11" t="str">
        <f>vlookup(A6,HitterProj!A:Z,12,false)</f>
        <v>#N/A</v>
      </c>
      <c r="M6" s="13" t="str">
        <f>vlookup(A6,HitterProj!A:Z,13,false)</f>
        <v>#N/A</v>
      </c>
      <c r="N6" s="11" t="str">
        <f>vlookup(A6,HitterProj!A:Z,14,false)</f>
        <v>#N/A</v>
      </c>
      <c r="O6" s="11" t="str">
        <f>vlookup(A6,HitterProj!A:Z,15,false)</f>
        <v>#N/A</v>
      </c>
      <c r="P6" s="11" t="str">
        <f>vlookup(A6,HitterProj!A:Z,16,false)</f>
        <v>#N/A</v>
      </c>
      <c r="Q6" s="11"/>
      <c r="R6" s="11"/>
      <c r="S6" s="11"/>
      <c r="T6" s="11"/>
    </row>
    <row r="7">
      <c r="A7" s="12" t="str">
        <f>HitterProj!A433</f>
        <v/>
      </c>
      <c r="B7" s="11" t="str">
        <f>HitterProj!B433</f>
        <v/>
      </c>
      <c r="C7" s="13" t="str">
        <f>(F7*Settings!$B$3)+(G7*Settings!$B$4)+(H7*Settings!$B$5)+(I7*Settings!$B$6)+(J7*Settings!$B$7)+(K7*Settings!$B$8)+(L7*Settings!$B$9)+(M7*Settings!$B$10)+(N7*Settings!$B$11)+(O7*Settings!$B$12)+(P7*Settings!$B$13)</f>
        <v>#N/A</v>
      </c>
      <c r="D7" s="11" t="str">
        <f>vlookup(A7,HitterProj!A:Z,4,false)</f>
        <v>#N/A</v>
      </c>
      <c r="E7" s="11" t="str">
        <f>vlookup(A7,HitterProj!A:Z,5,false)</f>
        <v>#N/A</v>
      </c>
      <c r="F7" s="11" t="str">
        <f>vlookup(A7,HitterProj!A:Z,6,false)</f>
        <v>#N/A</v>
      </c>
      <c r="G7" s="11" t="str">
        <f>vlookup(A7,HitterProj!A:Z,7,false)</f>
        <v>#N/A</v>
      </c>
      <c r="H7" s="11" t="str">
        <f>vlookup(A7,HitterProj!A:Z,8,false)</f>
        <v>#N/A</v>
      </c>
      <c r="I7" s="11" t="str">
        <f>vlookup(A7,HitterProj!A:Z,9,false)</f>
        <v>#N/A</v>
      </c>
      <c r="J7" s="11" t="str">
        <f>vlookup(A7,HitterProj!A:Z,10,false)</f>
        <v>#N/A</v>
      </c>
      <c r="K7" s="11" t="str">
        <f>vlookup(A7,HitterProj!A:Z,11,false)</f>
        <v>#N/A</v>
      </c>
      <c r="L7" s="11" t="str">
        <f>vlookup(A7,HitterProj!A:Z,12,false)</f>
        <v>#N/A</v>
      </c>
      <c r="M7" s="13" t="str">
        <f>vlookup(A7,HitterProj!A:Z,13,false)</f>
        <v>#N/A</v>
      </c>
      <c r="N7" s="11" t="str">
        <f>vlookup(A7,HitterProj!A:Z,14,false)</f>
        <v>#N/A</v>
      </c>
      <c r="O7" s="11" t="str">
        <f>vlookup(A7,HitterProj!A:Z,15,false)</f>
        <v>#N/A</v>
      </c>
      <c r="P7" s="11" t="str">
        <f>vlookup(A7,HitterProj!A:Z,16,false)</f>
        <v>#N/A</v>
      </c>
      <c r="Q7" s="11"/>
      <c r="R7" s="11"/>
      <c r="S7" s="11"/>
      <c r="T7" s="11"/>
    </row>
    <row r="8">
      <c r="A8" s="12" t="str">
        <f>HitterProj!A429</f>
        <v/>
      </c>
      <c r="B8" s="11" t="str">
        <f>HitterProj!B429</f>
        <v/>
      </c>
      <c r="C8" s="13" t="str">
        <f>(F8*Settings!$B$3)+(G8*Settings!$B$4)+(H8*Settings!$B$5)+(I8*Settings!$B$6)+(J8*Settings!$B$7)+(K8*Settings!$B$8)+(L8*Settings!$B$9)+(M8*Settings!$B$10)+(N8*Settings!$B$11)+(O8*Settings!$B$12)+(P8*Settings!$B$13)</f>
        <v>#N/A</v>
      </c>
      <c r="D8" s="11" t="str">
        <f>vlookup(A8,HitterProj!A:Z,4,false)</f>
        <v>#N/A</v>
      </c>
      <c r="E8" s="11" t="str">
        <f>vlookup(A8,HitterProj!A:Z,5,false)</f>
        <v>#N/A</v>
      </c>
      <c r="F8" s="11" t="str">
        <f>vlookup(A8,HitterProj!A:Z,6,false)</f>
        <v>#N/A</v>
      </c>
      <c r="G8" s="11" t="str">
        <f>vlookup(A8,HitterProj!A:Z,7,false)</f>
        <v>#N/A</v>
      </c>
      <c r="H8" s="11" t="str">
        <f>vlookup(A8,HitterProj!A:Z,8,false)</f>
        <v>#N/A</v>
      </c>
      <c r="I8" s="11" t="str">
        <f>vlookup(A8,HitterProj!A:Z,9,false)</f>
        <v>#N/A</v>
      </c>
      <c r="J8" s="11" t="str">
        <f>vlookup(A8,HitterProj!A:Z,10,false)</f>
        <v>#N/A</v>
      </c>
      <c r="K8" s="11" t="str">
        <f>vlookup(A8,HitterProj!A:Z,11,false)</f>
        <v>#N/A</v>
      </c>
      <c r="L8" s="11" t="str">
        <f>vlookup(A8,HitterProj!A:Z,12,false)</f>
        <v>#N/A</v>
      </c>
      <c r="M8" s="13" t="str">
        <f>vlookup(A8,HitterProj!A:Z,13,false)</f>
        <v>#N/A</v>
      </c>
      <c r="N8" s="11" t="str">
        <f>vlookup(A8,HitterProj!A:Z,14,false)</f>
        <v>#N/A</v>
      </c>
      <c r="O8" s="11" t="str">
        <f>vlookup(A8,HitterProj!A:Z,15,false)</f>
        <v>#N/A</v>
      </c>
      <c r="P8" s="11" t="str">
        <f>vlookup(A8,HitterProj!A:Z,16,false)</f>
        <v>#N/A</v>
      </c>
      <c r="Q8" s="11"/>
      <c r="R8" s="11"/>
      <c r="S8" s="11"/>
      <c r="T8" s="11"/>
    </row>
    <row r="9">
      <c r="A9" s="12" t="str">
        <f>HitterProj!A431</f>
        <v/>
      </c>
      <c r="B9" s="11" t="str">
        <f>HitterProj!B431</f>
        <v/>
      </c>
      <c r="C9" s="13" t="str">
        <f>(F9*Settings!$B$3)+(G9*Settings!$B$4)+(H9*Settings!$B$5)+(I9*Settings!$B$6)+(J9*Settings!$B$7)+(K9*Settings!$B$8)+(L9*Settings!$B$9)+(M9*Settings!$B$10)+(N9*Settings!$B$11)+(O9*Settings!$B$12)+(P9*Settings!$B$13)</f>
        <v>#N/A</v>
      </c>
      <c r="D9" s="11" t="str">
        <f>vlookup(A9,HitterProj!A:Z,4,false)</f>
        <v>#N/A</v>
      </c>
      <c r="E9" s="11" t="str">
        <f>vlookup(A9,HitterProj!A:Z,5,false)</f>
        <v>#N/A</v>
      </c>
      <c r="F9" s="11" t="str">
        <f>vlookup(A9,HitterProj!A:Z,6,false)</f>
        <v>#N/A</v>
      </c>
      <c r="G9" s="11" t="str">
        <f>vlookup(A9,HitterProj!A:Z,7,false)</f>
        <v>#N/A</v>
      </c>
      <c r="H9" s="11" t="str">
        <f>vlookup(A9,HitterProj!A:Z,8,false)</f>
        <v>#N/A</v>
      </c>
      <c r="I9" s="11" t="str">
        <f>vlookup(A9,HitterProj!A:Z,9,false)</f>
        <v>#N/A</v>
      </c>
      <c r="J9" s="11" t="str">
        <f>vlookup(A9,HitterProj!A:Z,10,false)</f>
        <v>#N/A</v>
      </c>
      <c r="K9" s="11" t="str">
        <f>vlookup(A9,HitterProj!A:Z,11,false)</f>
        <v>#N/A</v>
      </c>
      <c r="L9" s="11" t="str">
        <f>vlookup(A9,HitterProj!A:Z,12,false)</f>
        <v>#N/A</v>
      </c>
      <c r="M9" s="13" t="str">
        <f>vlookup(A9,HitterProj!A:Z,13,false)</f>
        <v>#N/A</v>
      </c>
      <c r="N9" s="11" t="str">
        <f>vlookup(A9,HitterProj!A:Z,14,false)</f>
        <v>#N/A</v>
      </c>
      <c r="O9" s="11" t="str">
        <f>vlookup(A9,HitterProj!A:Z,15,false)</f>
        <v>#N/A</v>
      </c>
      <c r="P9" s="11" t="str">
        <f>vlookup(A9,HitterProj!A:Z,16,false)</f>
        <v>#N/A</v>
      </c>
      <c r="Q9" s="11"/>
      <c r="R9" s="11"/>
      <c r="S9" s="11"/>
      <c r="T9" s="11"/>
    </row>
    <row r="10">
      <c r="A10" s="12" t="str">
        <f>HitterProj!A434</f>
        <v/>
      </c>
      <c r="B10" s="11" t="str">
        <f>HitterProj!B434</f>
        <v/>
      </c>
      <c r="C10" s="13" t="str">
        <f>(F10*Settings!$B$3)+(G10*Settings!$B$4)+(H10*Settings!$B$5)+(I10*Settings!$B$6)+(J10*Settings!$B$7)+(K10*Settings!$B$8)+(L10*Settings!$B$9)+(M10*Settings!$B$10)+(N10*Settings!$B$11)+(O10*Settings!$B$12)+(P10*Settings!$B$13)</f>
        <v>#N/A</v>
      </c>
      <c r="D10" s="11" t="str">
        <f>vlookup(A10,HitterProj!A:Z,4,false)</f>
        <v>#N/A</v>
      </c>
      <c r="E10" s="11" t="str">
        <f>vlookup(A10,HitterProj!A:Z,5,false)</f>
        <v>#N/A</v>
      </c>
      <c r="F10" s="11" t="str">
        <f>vlookup(A10,HitterProj!A:Z,6,false)</f>
        <v>#N/A</v>
      </c>
      <c r="G10" s="11" t="str">
        <f>vlookup(A10,HitterProj!A:Z,7,false)</f>
        <v>#N/A</v>
      </c>
      <c r="H10" s="11" t="str">
        <f>vlookup(A10,HitterProj!A:Z,8,false)</f>
        <v>#N/A</v>
      </c>
      <c r="I10" s="11" t="str">
        <f>vlookup(A10,HitterProj!A:Z,9,false)</f>
        <v>#N/A</v>
      </c>
      <c r="J10" s="11" t="str">
        <f>vlookup(A10,HitterProj!A:Z,10,false)</f>
        <v>#N/A</v>
      </c>
      <c r="K10" s="11" t="str">
        <f>vlookup(A10,HitterProj!A:Z,11,false)</f>
        <v>#N/A</v>
      </c>
      <c r="L10" s="11" t="str">
        <f>vlookup(A10,HitterProj!A:Z,12,false)</f>
        <v>#N/A</v>
      </c>
      <c r="M10" s="13" t="str">
        <f>vlookup(A10,HitterProj!A:Z,13,false)</f>
        <v>#N/A</v>
      </c>
      <c r="N10" s="11" t="str">
        <f>vlookup(A10,HitterProj!A:Z,14,false)</f>
        <v>#N/A</v>
      </c>
      <c r="O10" s="11" t="str">
        <f>vlookup(A10,HitterProj!A:Z,15,false)</f>
        <v>#N/A</v>
      </c>
      <c r="P10" s="11" t="str">
        <f>vlookup(A10,HitterProj!A:Z,16,false)</f>
        <v>#N/A</v>
      </c>
      <c r="Q10" s="11"/>
      <c r="R10" s="11"/>
      <c r="S10" s="11"/>
      <c r="T10" s="11"/>
    </row>
    <row r="11">
      <c r="A11" s="12" t="str">
        <f>HitterProj!A437</f>
        <v/>
      </c>
      <c r="B11" s="11" t="str">
        <f>HitterProj!B437</f>
        <v/>
      </c>
      <c r="C11" s="13" t="str">
        <f>(F11*Settings!$B$3)+(G11*Settings!$B$4)+(H11*Settings!$B$5)+(I11*Settings!$B$6)+(J11*Settings!$B$7)+(K11*Settings!$B$8)+(L11*Settings!$B$9)+(M11*Settings!$B$10)+(N11*Settings!$B$11)+(O11*Settings!$B$12)+(P11*Settings!$B$13)</f>
        <v>#N/A</v>
      </c>
      <c r="D11" s="11" t="str">
        <f>vlookup(A11,HitterProj!A:Z,4,false)</f>
        <v>#N/A</v>
      </c>
      <c r="E11" s="11" t="str">
        <f>vlookup(A11,HitterProj!A:Z,5,false)</f>
        <v>#N/A</v>
      </c>
      <c r="F11" s="11" t="str">
        <f>vlookup(A11,HitterProj!A:Z,6,false)</f>
        <v>#N/A</v>
      </c>
      <c r="G11" s="11" t="str">
        <f>vlookup(A11,HitterProj!A:Z,7,false)</f>
        <v>#N/A</v>
      </c>
      <c r="H11" s="11" t="str">
        <f>vlookup(A11,HitterProj!A:Z,8,false)</f>
        <v>#N/A</v>
      </c>
      <c r="I11" s="11" t="str">
        <f>vlookup(A11,HitterProj!A:Z,9,false)</f>
        <v>#N/A</v>
      </c>
      <c r="J11" s="11" t="str">
        <f>vlookup(A11,HitterProj!A:Z,10,false)</f>
        <v>#N/A</v>
      </c>
      <c r="K11" s="11" t="str">
        <f>vlookup(A11,HitterProj!A:Z,11,false)</f>
        <v>#N/A</v>
      </c>
      <c r="L11" s="11" t="str">
        <f>vlookup(A11,HitterProj!A:Z,12,false)</f>
        <v>#N/A</v>
      </c>
      <c r="M11" s="13" t="str">
        <f>vlookup(A11,HitterProj!A:Z,13,false)</f>
        <v>#N/A</v>
      </c>
      <c r="N11" s="11" t="str">
        <f>vlookup(A11,HitterProj!A:Z,14,false)</f>
        <v>#N/A</v>
      </c>
      <c r="O11" s="11" t="str">
        <f>vlookup(A11,HitterProj!A:Z,15,false)</f>
        <v>#N/A</v>
      </c>
      <c r="P11" s="11" t="str">
        <f>vlookup(A11,HitterProj!A:Z,16,false)</f>
        <v>#N/A</v>
      </c>
      <c r="Q11" s="11"/>
      <c r="R11" s="11"/>
      <c r="S11" s="11"/>
      <c r="T11" s="11"/>
    </row>
    <row r="12">
      <c r="A12" s="12" t="str">
        <f>HitterProj!A2</f>
        <v>Ronald Acuna Jr.</v>
      </c>
      <c r="B12" s="11" t="str">
        <f>HitterProj!B2</f>
        <v>ATL</v>
      </c>
      <c r="C12" s="13">
        <f>(F12*Settings!$B$3)+(G12*Settings!$B$4)+(H12*Settings!$B$5)+(I12*Settings!$B$6)+(J12*Settings!$B$7)+(K12*Settings!$B$8)+(L12*Settings!$B$9)+(M12*Settings!$B$10)+(N12*Settings!$B$11)+(O12*Settings!$B$12)+(P12*Settings!$B$13)</f>
        <v>629.3</v>
      </c>
      <c r="D12" s="11">
        <f>vlookup(A12,HitterProj!A:Z,4,false)</f>
        <v>685</v>
      </c>
      <c r="E12" s="11">
        <f>vlookup(A12,HitterProj!A:Z,5,false)</f>
        <v>596</v>
      </c>
      <c r="F12" s="11">
        <f>vlookup(A12,HitterProj!A:Z,6,false)</f>
        <v>106</v>
      </c>
      <c r="G12" s="11">
        <f>vlookup(A12,HitterProj!A:Z,7,false)</f>
        <v>35</v>
      </c>
      <c r="H12" s="11">
        <f>vlookup(A12,HitterProj!A:Z,8,false)</f>
        <v>2</v>
      </c>
      <c r="I12" s="11">
        <f>vlookup(A12,HitterProj!A:Z,9,false)</f>
        <v>34</v>
      </c>
      <c r="J12" s="11">
        <f>vlookup(A12,HitterProj!A:Z,10,false)</f>
        <v>131</v>
      </c>
      <c r="K12" s="11">
        <f>vlookup(A12,HitterProj!A:Z,11,false)</f>
        <v>93</v>
      </c>
      <c r="L12" s="11">
        <f>vlookup(A12,HitterProj!A:Z,12,false)</f>
        <v>75</v>
      </c>
      <c r="M12" s="13">
        <f>vlookup(A12,HitterProj!A:Z,13,false)</f>
        <v>48.3</v>
      </c>
      <c r="N12" s="11">
        <f>vlookup(A12,HitterProj!A:Z,14,false)</f>
        <v>112</v>
      </c>
      <c r="O12" s="11">
        <f>vlookup(A12,HitterProj!A:Z,15,false)</f>
        <v>10</v>
      </c>
      <c r="P12" s="11">
        <f>vlookup(A12,HitterProj!A:Z,16,false)</f>
        <v>12</v>
      </c>
      <c r="Q12" s="11">
        <f t="shared" ref="Q12:Q247" si="1">RANK(C12,$C$12:$C$247)</f>
        <v>1</v>
      </c>
      <c r="S12" s="11"/>
      <c r="T12" s="11"/>
    </row>
    <row r="13">
      <c r="A13" s="12" t="str">
        <f>HitterProj!A4</f>
        <v>Aaron Judge</v>
      </c>
      <c r="B13" s="11" t="str">
        <f>HitterProj!B4</f>
        <v>NYY</v>
      </c>
      <c r="C13" s="13">
        <f>(F13*Settings!$B$3)+(G13*Settings!$B$4)+(H13*Settings!$B$5)+(I13*Settings!$B$6)+(J13*Settings!$B$7)+(K13*Settings!$B$8)+(L13*Settings!$B$9)+(M13*Settings!$B$10)+(N13*Settings!$B$11)+(O13*Settings!$B$12)+(P13*Settings!$B$13)</f>
        <v>581.75</v>
      </c>
      <c r="D13" s="11">
        <f>vlookup(A13,HitterProj!A:Z,4,false)</f>
        <v>638</v>
      </c>
      <c r="E13" s="11">
        <f>vlookup(A13,HitterProj!A:Z,5,false)</f>
        <v>516</v>
      </c>
      <c r="F13" s="11">
        <f>vlookup(A13,HitterProj!A:Z,6,false)</f>
        <v>69</v>
      </c>
      <c r="G13" s="11">
        <f>vlookup(A13,HitterProj!A:Z,7,false)</f>
        <v>28</v>
      </c>
      <c r="H13" s="11">
        <f>vlookup(A13,HitterProj!A:Z,8,false)</f>
        <v>1</v>
      </c>
      <c r="I13" s="11">
        <f>vlookup(A13,HitterProj!A:Z,9,false)</f>
        <v>46</v>
      </c>
      <c r="J13" s="11">
        <f>vlookup(A13,HitterProj!A:Z,10,false)</f>
        <v>109</v>
      </c>
      <c r="K13" s="11">
        <f>vlookup(A13,HitterProj!A:Z,11,false)</f>
        <v>116</v>
      </c>
      <c r="L13" s="11">
        <f>vlookup(A13,HitterProj!A:Z,12,false)</f>
        <v>115</v>
      </c>
      <c r="M13" s="13">
        <f>vlookup(A13,HitterProj!A:Z,13,false)</f>
        <v>5.5</v>
      </c>
      <c r="N13" s="11">
        <f>vlookup(A13,HitterProj!A:Z,14,false)</f>
        <v>169</v>
      </c>
      <c r="O13" s="11">
        <f>vlookup(A13,HitterProj!A:Z,15,false)</f>
        <v>2</v>
      </c>
      <c r="P13" s="11">
        <f>vlookup(A13,HitterProj!A:Z,16,false)</f>
        <v>4</v>
      </c>
      <c r="Q13" s="11">
        <f t="shared" si="1"/>
        <v>2</v>
      </c>
      <c r="R13" s="11"/>
      <c r="S13" s="11"/>
      <c r="T13" s="11"/>
    </row>
    <row r="14">
      <c r="A14" s="12" t="str">
        <f>HitterProj!A13</f>
        <v>Juan Soto</v>
      </c>
      <c r="B14" s="11" t="str">
        <f>HitterProj!B13</f>
        <v>NYY</v>
      </c>
      <c r="C14" s="13">
        <f>(F14*Settings!$B$3)+(G14*Settings!$B$4)+(H14*Settings!$B$5)+(I14*Settings!$B$6)+(J14*Settings!$B$7)+(K14*Settings!$B$8)+(L14*Settings!$B$9)+(M14*Settings!$B$10)+(N14*Settings!$B$11)+(O14*Settings!$B$12)+(P14*Settings!$B$13)</f>
        <v>575.8</v>
      </c>
      <c r="D14" s="11">
        <f>vlookup(A14,HitterProj!A:Z,4,false)</f>
        <v>668</v>
      </c>
      <c r="E14" s="11">
        <f>vlookup(A14,HitterProj!A:Z,5,false)</f>
        <v>532</v>
      </c>
      <c r="F14" s="11">
        <f>vlookup(A14,HitterProj!A:Z,6,false)</f>
        <v>80</v>
      </c>
      <c r="G14" s="11">
        <f>vlookup(A14,HitterProj!A:Z,7,false)</f>
        <v>26</v>
      </c>
      <c r="H14" s="11">
        <f>vlookup(A14,HitterProj!A:Z,8,false)</f>
        <v>2</v>
      </c>
      <c r="I14" s="11">
        <f>vlookup(A14,HitterProj!A:Z,9,false)</f>
        <v>33</v>
      </c>
      <c r="J14" s="11">
        <f>vlookup(A14,HitterProj!A:Z,10,false)</f>
        <v>112</v>
      </c>
      <c r="K14" s="11">
        <f>vlookup(A14,HitterProj!A:Z,11,false)</f>
        <v>98</v>
      </c>
      <c r="L14" s="11">
        <f>vlookup(A14,HitterProj!A:Z,12,false)</f>
        <v>132</v>
      </c>
      <c r="M14" s="13">
        <f>vlookup(A14,HitterProj!A:Z,13,false)</f>
        <v>12.8</v>
      </c>
      <c r="N14" s="11">
        <f>vlookup(A14,HitterProj!A:Z,14,false)</f>
        <v>116</v>
      </c>
      <c r="O14" s="11">
        <f>vlookup(A14,HitterProj!A:Z,15,false)</f>
        <v>5</v>
      </c>
      <c r="P14" s="11">
        <f>vlookup(A14,HitterProj!A:Z,16,false)</f>
        <v>3</v>
      </c>
      <c r="Q14" s="11">
        <f t="shared" si="1"/>
        <v>3</v>
      </c>
      <c r="R14" s="11"/>
      <c r="S14" s="11"/>
      <c r="T14" s="11"/>
    </row>
    <row r="15">
      <c r="A15" s="12" t="str">
        <f>HitterProj!A15</f>
        <v>Mookie Betts</v>
      </c>
      <c r="B15" s="11" t="str">
        <f>HitterProj!B15</f>
        <v>LAD</v>
      </c>
      <c r="C15" s="13">
        <f>(F15*Settings!$B$3)+(G15*Settings!$B$4)+(H15*Settings!$B$5)+(I15*Settings!$B$6)+(J15*Settings!$B$7)+(K15*Settings!$B$8)+(L15*Settings!$B$9)+(M15*Settings!$B$10)+(N15*Settings!$B$11)+(O15*Settings!$B$12)+(P15*Settings!$B$13)</f>
        <v>565.35</v>
      </c>
      <c r="D15" s="11">
        <f>vlookup(A15,HitterProj!A:Z,4,false)</f>
        <v>673</v>
      </c>
      <c r="E15" s="11">
        <f>vlookup(A15,HitterProj!A:Z,5,false)</f>
        <v>581</v>
      </c>
      <c r="F15" s="11">
        <f>vlookup(A15,HitterProj!A:Z,6,false)</f>
        <v>89</v>
      </c>
      <c r="G15" s="11">
        <f>vlookup(A15,HitterProj!A:Z,7,false)</f>
        <v>37</v>
      </c>
      <c r="H15" s="11">
        <f>vlookup(A15,HitterProj!A:Z,8,false)</f>
        <v>3</v>
      </c>
      <c r="I15" s="11">
        <f>vlookup(A15,HitterProj!A:Z,9,false)</f>
        <v>34</v>
      </c>
      <c r="J15" s="11">
        <f>vlookup(A15,HitterProj!A:Z,10,false)</f>
        <v>118</v>
      </c>
      <c r="K15" s="11">
        <f>vlookup(A15,HitterProj!A:Z,11,false)</f>
        <v>85</v>
      </c>
      <c r="L15" s="11">
        <f>vlookup(A15,HitterProj!A:Z,12,false)</f>
        <v>80</v>
      </c>
      <c r="M15" s="13">
        <f>vlookup(A15,HitterProj!A:Z,13,false)</f>
        <v>11.6</v>
      </c>
      <c r="N15" s="11">
        <f>vlookup(A15,HitterProj!A:Z,14,false)</f>
        <v>111</v>
      </c>
      <c r="O15" s="11">
        <f>vlookup(A15,HitterProj!A:Z,15,false)</f>
        <v>3</v>
      </c>
      <c r="P15" s="11">
        <f>vlookup(A15,HitterProj!A:Z,16,false)</f>
        <v>9</v>
      </c>
      <c r="Q15" s="11">
        <f t="shared" si="1"/>
        <v>4</v>
      </c>
      <c r="R15" s="11"/>
      <c r="S15" s="11"/>
      <c r="T15" s="11"/>
    </row>
    <row r="16">
      <c r="A16" s="12" t="str">
        <f>HitterProj!A21</f>
        <v>Shohei Ohtani</v>
      </c>
      <c r="B16" s="11" t="str">
        <f>HitterProj!B21</f>
        <v>LAD</v>
      </c>
      <c r="C16" s="13">
        <f>(F16*Settings!$B$3)+(G16*Settings!$B$4)+(H16*Settings!$B$5)+(I16*Settings!$B$6)+(J16*Settings!$B$7)+(K16*Settings!$B$8)+(L16*Settings!$B$9)+(M16*Settings!$B$10)+(N16*Settings!$B$11)+(O16*Settings!$B$12)+(P16*Settings!$B$13)</f>
        <v>563.4</v>
      </c>
      <c r="D16" s="11">
        <f>vlookup(A16,HitterProj!A:Z,4,false)</f>
        <v>627</v>
      </c>
      <c r="E16" s="11">
        <f>vlookup(A16,HitterProj!A:Z,5,false)</f>
        <v>541</v>
      </c>
      <c r="F16" s="11">
        <f>vlookup(A16,HitterProj!A:Z,6,false)</f>
        <v>70</v>
      </c>
      <c r="G16" s="11">
        <f>vlookup(A16,HitterProj!A:Z,7,false)</f>
        <v>28</v>
      </c>
      <c r="H16" s="11">
        <f>vlookup(A16,HitterProj!A:Z,8,false)</f>
        <v>6</v>
      </c>
      <c r="I16" s="11">
        <f>vlookup(A16,HitterProj!A:Z,9,false)</f>
        <v>43</v>
      </c>
      <c r="J16" s="11">
        <f>vlookup(A16,HitterProj!A:Z,10,false)</f>
        <v>111</v>
      </c>
      <c r="K16" s="11">
        <f>vlookup(A16,HitterProj!A:Z,11,false)</f>
        <v>105</v>
      </c>
      <c r="L16" s="11">
        <f>vlookup(A16,HitterProj!A:Z,12,false)</f>
        <v>79</v>
      </c>
      <c r="M16" s="13">
        <f>vlookup(A16,HitterProj!A:Z,13,false)</f>
        <v>16.4</v>
      </c>
      <c r="N16" s="11">
        <f>vlookup(A16,HitterProj!A:Z,14,false)</f>
        <v>156</v>
      </c>
      <c r="O16" s="11">
        <f>vlookup(A16,HitterProj!A:Z,15,false)</f>
        <v>5</v>
      </c>
      <c r="P16" s="11">
        <f>vlookup(A16,HitterProj!A:Z,16,false)</f>
        <v>4</v>
      </c>
      <c r="Q16" s="11">
        <f t="shared" si="1"/>
        <v>5</v>
      </c>
      <c r="R16" s="11"/>
      <c r="S16" s="11"/>
      <c r="T16" s="11"/>
    </row>
    <row r="17">
      <c r="A17" s="12" t="str">
        <f>HitterProj!A20</f>
        <v>Freddie Freeman</v>
      </c>
      <c r="B17" s="11" t="str">
        <f>HitterProj!B20</f>
        <v>LAD</v>
      </c>
      <c r="C17" s="13">
        <f>(F17*Settings!$B$3)+(G17*Settings!$B$4)+(H17*Settings!$B$5)+(I17*Settings!$B$6)+(J17*Settings!$B$7)+(K17*Settings!$B$8)+(L17*Settings!$B$9)+(M17*Settings!$B$10)+(N17*Settings!$B$11)+(O17*Settings!$B$12)+(P17*Settings!$B$13)</f>
        <v>542.95</v>
      </c>
      <c r="D17" s="11">
        <f>vlookup(A17,HitterProj!A:Z,4,false)</f>
        <v>678</v>
      </c>
      <c r="E17" s="11">
        <f>vlookup(A17,HitterProj!A:Z,5,false)</f>
        <v>588</v>
      </c>
      <c r="F17" s="11">
        <f>vlookup(A17,HitterProj!A:Z,6,false)</f>
        <v>106</v>
      </c>
      <c r="G17" s="11">
        <f>vlookup(A17,HitterProj!A:Z,7,false)</f>
        <v>37</v>
      </c>
      <c r="H17" s="11">
        <f>vlookup(A17,HitterProj!A:Z,8,false)</f>
        <v>3</v>
      </c>
      <c r="I17" s="11">
        <f>vlookup(A17,HitterProj!A:Z,9,false)</f>
        <v>26</v>
      </c>
      <c r="J17" s="11">
        <f>vlookup(A17,HitterProj!A:Z,10,false)</f>
        <v>104</v>
      </c>
      <c r="K17" s="11">
        <f>vlookup(A17,HitterProj!A:Z,11,false)</f>
        <v>99</v>
      </c>
      <c r="L17" s="11">
        <f>vlookup(A17,HitterProj!A:Z,12,false)</f>
        <v>79</v>
      </c>
      <c r="M17" s="13">
        <f>vlookup(A17,HitterProj!A:Z,13,false)</f>
        <v>16.2</v>
      </c>
      <c r="N17" s="11">
        <f>vlookup(A17,HitterProj!A:Z,14,false)</f>
        <v>115</v>
      </c>
      <c r="O17" s="11">
        <f>vlookup(A17,HitterProj!A:Z,15,false)</f>
        <v>2</v>
      </c>
      <c r="P17" s="11">
        <f>vlookup(A17,HitterProj!A:Z,16,false)</f>
        <v>9</v>
      </c>
      <c r="Q17" s="11">
        <f t="shared" si="1"/>
        <v>6</v>
      </c>
      <c r="R17" s="11"/>
      <c r="S17" s="11"/>
      <c r="T17" s="11"/>
    </row>
    <row r="18">
      <c r="A18" s="12" t="str">
        <f>HitterProj!A18</f>
        <v>Yordan Alvarez</v>
      </c>
      <c r="B18" s="11" t="str">
        <f>HitterProj!B18</f>
        <v>HOU</v>
      </c>
      <c r="C18" s="13">
        <f>(F18*Settings!$B$3)+(G18*Settings!$B$4)+(H18*Settings!$B$5)+(I18*Settings!$B$6)+(J18*Settings!$B$7)+(K18*Settings!$B$8)+(L18*Settings!$B$9)+(M18*Settings!$B$10)+(N18*Settings!$B$11)+(O18*Settings!$B$12)+(P18*Settings!$B$13)</f>
        <v>540</v>
      </c>
      <c r="D18" s="11">
        <f>vlookup(A18,HitterProj!A:Z,4,false)</f>
        <v>606</v>
      </c>
      <c r="E18" s="11">
        <f>vlookup(A18,HitterProj!A:Z,5,false)</f>
        <v>507</v>
      </c>
      <c r="F18" s="11">
        <f>vlookup(A18,HitterProj!A:Z,6,false)</f>
        <v>75</v>
      </c>
      <c r="G18" s="11">
        <f>vlookup(A18,HitterProj!A:Z,7,false)</f>
        <v>34</v>
      </c>
      <c r="H18" s="11">
        <f>vlookup(A18,HitterProj!A:Z,8,false)</f>
        <v>2</v>
      </c>
      <c r="I18" s="11">
        <f>vlookup(A18,HitterProj!A:Z,9,false)</f>
        <v>35</v>
      </c>
      <c r="J18" s="11">
        <f>vlookup(A18,HitterProj!A:Z,10,false)</f>
        <v>96</v>
      </c>
      <c r="K18" s="11">
        <f>vlookup(A18,HitterProj!A:Z,11,false)</f>
        <v>109</v>
      </c>
      <c r="L18" s="11">
        <f>vlookup(A18,HitterProj!A:Z,12,false)</f>
        <v>86</v>
      </c>
      <c r="M18" s="13">
        <f>vlookup(A18,HitterProj!A:Z,13,false)</f>
        <v>0</v>
      </c>
      <c r="N18" s="11">
        <f>vlookup(A18,HitterProj!A:Z,14,false)</f>
        <v>116</v>
      </c>
      <c r="O18" s="11">
        <f>vlookup(A18,HitterProj!A:Z,15,false)</f>
        <v>0</v>
      </c>
      <c r="P18" s="11">
        <f>vlookup(A18,HitterProj!A:Z,16,false)</f>
        <v>10</v>
      </c>
      <c r="Q18" s="11">
        <f t="shared" si="1"/>
        <v>7</v>
      </c>
      <c r="R18" s="11"/>
      <c r="S18" s="11"/>
      <c r="T18" s="11"/>
    </row>
    <row r="19">
      <c r="A19" s="12" t="str">
        <f>HitterProj!A14</f>
        <v>Kyle Tucker</v>
      </c>
      <c r="B19" s="11" t="str">
        <f>HitterProj!B14</f>
        <v>HOU</v>
      </c>
      <c r="C19" s="13">
        <f>(F19*Settings!$B$3)+(G19*Settings!$B$4)+(H19*Settings!$B$5)+(I19*Settings!$B$6)+(J19*Settings!$B$7)+(K19*Settings!$B$8)+(L19*Settings!$B$9)+(M19*Settings!$B$10)+(N19*Settings!$B$11)+(O19*Settings!$B$12)+(P19*Settings!$B$13)</f>
        <v>528.5</v>
      </c>
      <c r="D19" s="11">
        <f>vlookup(A19,HitterProj!A:Z,4,false)</f>
        <v>639</v>
      </c>
      <c r="E19" s="11">
        <f>vlookup(A19,HitterProj!A:Z,5,false)</f>
        <v>560</v>
      </c>
      <c r="F19" s="11">
        <f>vlookup(A19,HitterProj!A:Z,6,false)</f>
        <v>90</v>
      </c>
      <c r="G19" s="11">
        <f>vlookup(A19,HitterProj!A:Z,7,false)</f>
        <v>33</v>
      </c>
      <c r="H19" s="11">
        <f>vlookup(A19,HitterProj!A:Z,8,false)</f>
        <v>3</v>
      </c>
      <c r="I19" s="11">
        <f>vlookup(A19,HitterProj!A:Z,9,false)</f>
        <v>27</v>
      </c>
      <c r="J19" s="11">
        <f>vlookup(A19,HitterProj!A:Z,10,false)</f>
        <v>94</v>
      </c>
      <c r="K19" s="11">
        <f>vlookup(A19,HitterProj!A:Z,11,false)</f>
        <v>103</v>
      </c>
      <c r="L19" s="11">
        <f>vlookup(A19,HitterProj!A:Z,12,false)</f>
        <v>75</v>
      </c>
      <c r="M19" s="13">
        <f>vlookup(A19,HitterProj!A:Z,13,false)</f>
        <v>25</v>
      </c>
      <c r="N19" s="11">
        <f>vlookup(A19,HitterProj!A:Z,14,false)</f>
        <v>98</v>
      </c>
      <c r="O19" s="11">
        <f>vlookup(A19,HitterProj!A:Z,15,false)</f>
        <v>4</v>
      </c>
      <c r="P19" s="11">
        <f>vlookup(A19,HitterProj!A:Z,16,false)</f>
        <v>2</v>
      </c>
      <c r="Q19" s="11">
        <f t="shared" si="1"/>
        <v>8</v>
      </c>
      <c r="R19" s="11"/>
      <c r="S19" s="11"/>
      <c r="T19" s="11"/>
    </row>
    <row r="20">
      <c r="A20" s="12" t="str">
        <f>HitterProj!A3</f>
        <v>Bobby Witt Jr.</v>
      </c>
      <c r="B20" s="11" t="str">
        <f>HitterProj!B3</f>
        <v>KC</v>
      </c>
      <c r="C20" s="13">
        <f>(F20*Settings!$B$3)+(G20*Settings!$B$4)+(H20*Settings!$B$5)+(I20*Settings!$B$6)+(J20*Settings!$B$7)+(K20*Settings!$B$8)+(L20*Settings!$B$9)+(M20*Settings!$B$10)+(N20*Settings!$B$11)+(O20*Settings!$B$12)+(P20*Settings!$B$13)</f>
        <v>526.2</v>
      </c>
      <c r="D20" s="11">
        <f>vlookup(A20,HitterProj!A:Z,4,false)</f>
        <v>660</v>
      </c>
      <c r="E20" s="11">
        <f>vlookup(A20,HitterProj!A:Z,5,false)</f>
        <v>612</v>
      </c>
      <c r="F20" s="11">
        <f>vlookup(A20,HitterProj!A:Z,6,false)</f>
        <v>99</v>
      </c>
      <c r="G20" s="11">
        <f>vlookup(A20,HitterProj!A:Z,7,false)</f>
        <v>32</v>
      </c>
      <c r="H20" s="11">
        <f>vlookup(A20,HitterProj!A:Z,8,false)</f>
        <v>9</v>
      </c>
      <c r="I20" s="11">
        <f>vlookup(A20,HitterProj!A:Z,9,false)</f>
        <v>28</v>
      </c>
      <c r="J20" s="11">
        <f>vlookup(A20,HitterProj!A:Z,10,false)</f>
        <v>105</v>
      </c>
      <c r="K20" s="11">
        <f>vlookup(A20,HitterProj!A:Z,11,false)</f>
        <v>92</v>
      </c>
      <c r="L20" s="11">
        <f>vlookup(A20,HitterProj!A:Z,12,false)</f>
        <v>41</v>
      </c>
      <c r="M20" s="13">
        <f>vlookup(A20,HitterProj!A:Z,13,false)</f>
        <v>38.7</v>
      </c>
      <c r="N20" s="11">
        <f>vlookup(A20,HitterProj!A:Z,14,false)</f>
        <v>126</v>
      </c>
      <c r="O20" s="11">
        <f>vlookup(A20,HitterProj!A:Z,15,false)</f>
        <v>11</v>
      </c>
      <c r="P20" s="11">
        <f>vlookup(A20,HitterProj!A:Z,16,false)</f>
        <v>5</v>
      </c>
      <c r="Q20" s="11">
        <f t="shared" si="1"/>
        <v>9</v>
      </c>
      <c r="R20" s="11"/>
      <c r="S20" s="11"/>
      <c r="T20" s="11"/>
    </row>
    <row r="21">
      <c r="A21" s="12" t="str">
        <f>HitterProj!A11</f>
        <v>Jose Ramirez</v>
      </c>
      <c r="B21" s="11" t="str">
        <f>HitterProj!B11</f>
        <v>CLE</v>
      </c>
      <c r="C21" s="13">
        <f>(F21*Settings!$B$3)+(G21*Settings!$B$4)+(H21*Settings!$B$5)+(I21*Settings!$B$6)+(J21*Settings!$B$7)+(K21*Settings!$B$8)+(L21*Settings!$B$9)+(M21*Settings!$B$10)+(N21*Settings!$B$11)+(O21*Settings!$B$12)+(P21*Settings!$B$13)</f>
        <v>518.45</v>
      </c>
      <c r="D21" s="11">
        <f>vlookup(A21,HitterProj!A:Z,4,false)</f>
        <v>659</v>
      </c>
      <c r="E21" s="11">
        <f>vlookup(A21,HitterProj!A:Z,5,false)</f>
        <v>573</v>
      </c>
      <c r="F21" s="11">
        <f>vlookup(A21,HitterProj!A:Z,6,false)</f>
        <v>97</v>
      </c>
      <c r="G21" s="11">
        <f>vlookup(A21,HitterProj!A:Z,7,false)</f>
        <v>33</v>
      </c>
      <c r="H21" s="11">
        <f>vlookup(A21,HitterProj!A:Z,8,false)</f>
        <v>3</v>
      </c>
      <c r="I21" s="11">
        <f>vlookup(A21,HitterProj!A:Z,9,false)</f>
        <v>22</v>
      </c>
      <c r="J21" s="11">
        <f>vlookup(A21,HitterProj!A:Z,10,false)</f>
        <v>89</v>
      </c>
      <c r="K21" s="11">
        <f>vlookup(A21,HitterProj!A:Z,11,false)</f>
        <v>96</v>
      </c>
      <c r="L21" s="11">
        <f>vlookup(A21,HitterProj!A:Z,12,false)</f>
        <v>79</v>
      </c>
      <c r="M21" s="13">
        <f>vlookup(A21,HitterProj!A:Z,13,false)</f>
        <v>25.2</v>
      </c>
      <c r="N21" s="11">
        <f>vlookup(A21,HitterProj!A:Z,14,false)</f>
        <v>81</v>
      </c>
      <c r="O21" s="11">
        <f>vlookup(A21,HitterProj!A:Z,15,false)</f>
        <v>5</v>
      </c>
      <c r="P21" s="11">
        <f>vlookup(A21,HitterProj!A:Z,16,false)</f>
        <v>5</v>
      </c>
      <c r="Q21" s="11">
        <f t="shared" si="1"/>
        <v>10</v>
      </c>
      <c r="R21" s="11"/>
      <c r="S21" s="11"/>
      <c r="T21" s="11"/>
    </row>
    <row r="22">
      <c r="A22" s="12" t="str">
        <f>HitterProj!A5</f>
        <v>Fernando Tatis Jr.</v>
      </c>
      <c r="B22" s="11" t="str">
        <f>HitterProj!B5</f>
        <v>SD</v>
      </c>
      <c r="C22" s="13">
        <f>(F22*Settings!$B$3)+(G22*Settings!$B$4)+(H22*Settings!$B$5)+(I22*Settings!$B$6)+(J22*Settings!$B$7)+(K22*Settings!$B$8)+(L22*Settings!$B$9)+(M22*Settings!$B$10)+(N22*Settings!$B$11)+(O22*Settings!$B$12)+(P22*Settings!$B$13)</f>
        <v>513.85</v>
      </c>
      <c r="D22" s="11">
        <f>vlookup(A22,HitterProj!A:Z,4,false)</f>
        <v>646</v>
      </c>
      <c r="E22" s="11">
        <f>vlookup(A22,HitterProj!A:Z,5,false)</f>
        <v>581</v>
      </c>
      <c r="F22" s="11">
        <f>vlookup(A22,HitterProj!A:Z,6,false)</f>
        <v>85</v>
      </c>
      <c r="G22" s="11">
        <f>vlookup(A22,HitterProj!A:Z,7,false)</f>
        <v>32</v>
      </c>
      <c r="H22" s="11">
        <f>vlookup(A22,HitterProj!A:Z,8,false)</f>
        <v>2</v>
      </c>
      <c r="I22" s="11">
        <f>vlookup(A22,HitterProj!A:Z,9,false)</f>
        <v>36</v>
      </c>
      <c r="J22" s="11">
        <f>vlookup(A22,HitterProj!A:Z,10,false)</f>
        <v>98</v>
      </c>
      <c r="K22" s="11">
        <f>vlookup(A22,HitterProj!A:Z,11,false)</f>
        <v>105</v>
      </c>
      <c r="L22" s="11">
        <f>vlookup(A22,HitterProj!A:Z,12,false)</f>
        <v>59</v>
      </c>
      <c r="M22" s="13">
        <f>vlookup(A22,HitterProj!A:Z,13,false)</f>
        <v>25.1</v>
      </c>
      <c r="N22" s="11">
        <f>vlookup(A22,HitterProj!A:Z,14,false)</f>
        <v>151</v>
      </c>
      <c r="O22" s="11">
        <f>vlookup(A22,HitterProj!A:Z,15,false)</f>
        <v>3</v>
      </c>
      <c r="P22" s="11">
        <f>vlookup(A22,HitterProj!A:Z,16,false)</f>
        <v>3</v>
      </c>
      <c r="Q22" s="11">
        <f t="shared" si="1"/>
        <v>11</v>
      </c>
      <c r="R22" s="11"/>
      <c r="S22" s="11"/>
      <c r="T22" s="11"/>
    </row>
    <row r="23">
      <c r="A23" s="12" t="str">
        <f>HitterProj!A22</f>
        <v>Matt Olson</v>
      </c>
      <c r="B23" s="11" t="str">
        <f>HitterProj!B22</f>
        <v>ATL</v>
      </c>
      <c r="C23" s="13">
        <f>(F23*Settings!$B$3)+(G23*Settings!$B$4)+(H23*Settings!$B$5)+(I23*Settings!$B$6)+(J23*Settings!$B$7)+(K23*Settings!$B$8)+(L23*Settings!$B$9)+(M23*Settings!$B$10)+(N23*Settings!$B$11)+(O23*Settings!$B$12)+(P23*Settings!$B$13)</f>
        <v>512.55</v>
      </c>
      <c r="D23" s="11">
        <f>vlookup(A23,HitterProj!A:Z,4,false)</f>
        <v>664</v>
      </c>
      <c r="E23" s="11">
        <f>vlookup(A23,HitterProj!A:Z,5,false)</f>
        <v>566</v>
      </c>
      <c r="F23" s="11">
        <f>vlookup(A23,HitterProj!A:Z,6,false)</f>
        <v>76</v>
      </c>
      <c r="G23" s="11">
        <f>vlookup(A23,HitterProj!A:Z,7,false)</f>
        <v>31</v>
      </c>
      <c r="H23" s="11">
        <f>vlookup(A23,HitterProj!A:Z,8,false)</f>
        <v>2</v>
      </c>
      <c r="I23" s="11">
        <f>vlookup(A23,HitterProj!A:Z,9,false)</f>
        <v>36</v>
      </c>
      <c r="J23" s="11">
        <f>vlookup(A23,HitterProj!A:Z,10,false)</f>
        <v>96</v>
      </c>
      <c r="K23" s="11">
        <f>vlookup(A23,HitterProj!A:Z,11,false)</f>
        <v>110</v>
      </c>
      <c r="L23" s="11">
        <f>vlookup(A23,HitterProj!A:Z,12,false)</f>
        <v>90</v>
      </c>
      <c r="M23" s="13">
        <f>vlookup(A23,HitterProj!A:Z,13,false)</f>
        <v>3.3</v>
      </c>
      <c r="N23" s="11">
        <f>vlookup(A23,HitterProj!A:Z,14,false)</f>
        <v>157</v>
      </c>
      <c r="O23" s="11">
        <f>vlookup(A23,HitterProj!A:Z,15,false)</f>
        <v>0</v>
      </c>
      <c r="P23" s="11">
        <f>vlookup(A23,HitterProj!A:Z,16,false)</f>
        <v>5</v>
      </c>
      <c r="Q23" s="11">
        <f t="shared" si="1"/>
        <v>12</v>
      </c>
      <c r="R23" s="11"/>
      <c r="S23" s="11"/>
      <c r="T23" s="11"/>
    </row>
    <row r="24">
      <c r="A24" s="12" t="str">
        <f>HitterProj!A31</f>
        <v>Vladimir Guerrero Jr.</v>
      </c>
      <c r="B24" s="11" t="str">
        <f>HitterProj!B31</f>
        <v>TOR</v>
      </c>
      <c r="C24" s="13">
        <f>(F24*Settings!$B$3)+(G24*Settings!$B$4)+(H24*Settings!$B$5)+(I24*Settings!$B$6)+(J24*Settings!$B$7)+(K24*Settings!$B$8)+(L24*Settings!$B$9)+(M24*Settings!$B$10)+(N24*Settings!$B$11)+(O24*Settings!$B$12)+(P24*Settings!$B$13)</f>
        <v>509.35</v>
      </c>
      <c r="D24" s="11">
        <f>vlookup(A24,HitterProj!A:Z,4,false)</f>
        <v>663</v>
      </c>
      <c r="E24" s="11">
        <f>vlookup(A24,HitterProj!A:Z,5,false)</f>
        <v>587</v>
      </c>
      <c r="F24" s="11">
        <f>vlookup(A24,HitterProj!A:Z,6,false)</f>
        <v>99</v>
      </c>
      <c r="G24" s="11">
        <f>vlookup(A24,HitterProj!A:Z,7,false)</f>
        <v>32</v>
      </c>
      <c r="H24" s="11">
        <f>vlookup(A24,HitterProj!A:Z,8,false)</f>
        <v>1</v>
      </c>
      <c r="I24" s="11">
        <f>vlookup(A24,HitterProj!A:Z,9,false)</f>
        <v>30</v>
      </c>
      <c r="J24" s="11">
        <f>vlookup(A24,HitterProj!A:Z,10,false)</f>
        <v>92</v>
      </c>
      <c r="K24" s="11">
        <f>vlookup(A24,HitterProj!A:Z,11,false)</f>
        <v>101</v>
      </c>
      <c r="L24" s="11">
        <f>vlookup(A24,HitterProj!A:Z,12,false)</f>
        <v>67</v>
      </c>
      <c r="M24" s="13">
        <f>vlookup(A24,HitterProj!A:Z,13,false)</f>
        <v>5.6</v>
      </c>
      <c r="N24" s="11">
        <f>vlookup(A24,HitterProj!A:Z,14,false)</f>
        <v>107</v>
      </c>
      <c r="O24" s="11">
        <f>vlookup(A24,HitterProj!A:Z,15,false)</f>
        <v>4</v>
      </c>
      <c r="P24" s="11">
        <f>vlookup(A24,HitterProj!A:Z,16,false)</f>
        <v>7</v>
      </c>
      <c r="Q24" s="11">
        <f t="shared" si="1"/>
        <v>13</v>
      </c>
      <c r="R24" s="11"/>
      <c r="S24" s="11"/>
      <c r="T24" s="11"/>
    </row>
    <row r="25">
      <c r="A25" s="12" t="str">
        <f>HitterProj!A12</f>
        <v>Rafael Devers</v>
      </c>
      <c r="B25" s="11" t="str">
        <f>HitterProj!B12</f>
        <v>BOS</v>
      </c>
      <c r="C25" s="13">
        <f>(F25*Settings!$B$3)+(G25*Settings!$B$4)+(H25*Settings!$B$5)+(I25*Settings!$B$6)+(J25*Settings!$B$7)+(K25*Settings!$B$8)+(L25*Settings!$B$9)+(M25*Settings!$B$10)+(N25*Settings!$B$11)+(O25*Settings!$B$12)+(P25*Settings!$B$13)</f>
        <v>506.55</v>
      </c>
      <c r="D25" s="11">
        <f>vlookup(A25,HitterProj!A:Z,4,false)</f>
        <v>652</v>
      </c>
      <c r="E25" s="11">
        <f>vlookup(A25,HitterProj!A:Z,5,false)</f>
        <v>575</v>
      </c>
      <c r="F25" s="11">
        <f>vlookup(A25,HitterProj!A:Z,6,false)</f>
        <v>88</v>
      </c>
      <c r="G25" s="11">
        <f>vlookup(A25,HitterProj!A:Z,7,false)</f>
        <v>40</v>
      </c>
      <c r="H25" s="11">
        <f>vlookup(A25,HitterProj!A:Z,8,false)</f>
        <v>2</v>
      </c>
      <c r="I25" s="11">
        <f>vlookup(A25,HitterProj!A:Z,9,false)</f>
        <v>29</v>
      </c>
      <c r="J25" s="11">
        <f>vlookup(A25,HitterProj!A:Z,10,false)</f>
        <v>102</v>
      </c>
      <c r="K25" s="11">
        <f>vlookup(A25,HitterProj!A:Z,11,false)</f>
        <v>98</v>
      </c>
      <c r="L25" s="11">
        <f>vlookup(A25,HitterProj!A:Z,12,false)</f>
        <v>67</v>
      </c>
      <c r="M25" s="13">
        <f>vlookup(A25,HitterProj!A:Z,13,false)</f>
        <v>5.8</v>
      </c>
      <c r="N25" s="11">
        <f>vlookup(A25,HitterProj!A:Z,14,false)</f>
        <v>127</v>
      </c>
      <c r="O25" s="11">
        <f>vlookup(A25,HitterProj!A:Z,15,false)</f>
        <v>1</v>
      </c>
      <c r="P25" s="11">
        <f>vlookup(A25,HitterProj!A:Z,16,false)</f>
        <v>8</v>
      </c>
      <c r="Q25" s="11">
        <f t="shared" si="1"/>
        <v>14</v>
      </c>
      <c r="R25" s="11"/>
      <c r="S25" s="11"/>
      <c r="T25" s="11"/>
    </row>
    <row r="26">
      <c r="A26" s="12" t="str">
        <f>HitterProj!A8</f>
        <v>Corbin Carroll</v>
      </c>
      <c r="B26" s="11" t="str">
        <f>HitterProj!B8</f>
        <v>ARI</v>
      </c>
      <c r="C26" s="13">
        <f>(F26*Settings!$B$3)+(G26*Settings!$B$4)+(H26*Settings!$B$5)+(I26*Settings!$B$6)+(J26*Settings!$B$7)+(K26*Settings!$B$8)+(L26*Settings!$B$9)+(M26*Settings!$B$10)+(N26*Settings!$B$11)+(O26*Settings!$B$12)+(P26*Settings!$B$13)</f>
        <v>499.1</v>
      </c>
      <c r="D26" s="11">
        <f>vlookup(A26,HitterProj!A:Z,4,false)</f>
        <v>648</v>
      </c>
      <c r="E26" s="11">
        <f>vlookup(A26,HitterProj!A:Z,5,false)</f>
        <v>576</v>
      </c>
      <c r="F26" s="11">
        <f>vlookup(A26,HitterProj!A:Z,6,false)</f>
        <v>90</v>
      </c>
      <c r="G26" s="11">
        <f>vlookup(A26,HitterProj!A:Z,7,false)</f>
        <v>36</v>
      </c>
      <c r="H26" s="11">
        <f>vlookup(A26,HitterProj!A:Z,8,false)</f>
        <v>5</v>
      </c>
      <c r="I26" s="11">
        <f>vlookup(A26,HitterProj!A:Z,9,false)</f>
        <v>24</v>
      </c>
      <c r="J26" s="11">
        <f>vlookup(A26,HitterProj!A:Z,10,false)</f>
        <v>108</v>
      </c>
      <c r="K26" s="11">
        <f>vlookup(A26,HitterProj!A:Z,11,false)</f>
        <v>78</v>
      </c>
      <c r="L26" s="11">
        <f>vlookup(A26,HitterProj!A:Z,12,false)</f>
        <v>57</v>
      </c>
      <c r="M26" s="13">
        <f>vlookup(A26,HitterProj!A:Z,13,false)</f>
        <v>40.1</v>
      </c>
      <c r="N26" s="11">
        <f>vlookup(A26,HitterProj!A:Z,14,false)</f>
        <v>132</v>
      </c>
      <c r="O26" s="11">
        <f>vlookup(A26,HitterProj!A:Z,15,false)</f>
        <v>4</v>
      </c>
      <c r="P26" s="11">
        <f>vlookup(A26,HitterProj!A:Z,16,false)</f>
        <v>13</v>
      </c>
      <c r="Q26" s="11">
        <f t="shared" si="1"/>
        <v>15</v>
      </c>
      <c r="R26" s="11"/>
      <c r="S26" s="11"/>
      <c r="T26" s="11"/>
    </row>
    <row r="27">
      <c r="A27" s="12" t="str">
        <f>HitterProj!A6</f>
        <v>Julio Rodriguez</v>
      </c>
      <c r="B27" s="11" t="str">
        <f>HitterProj!B6</f>
        <v>SEA</v>
      </c>
      <c r="C27" s="13">
        <f>(F27*Settings!$B$3)+(G27*Settings!$B$4)+(H27*Settings!$B$5)+(I27*Settings!$B$6)+(J27*Settings!$B$7)+(K27*Settings!$B$8)+(L27*Settings!$B$9)+(M27*Settings!$B$10)+(N27*Settings!$B$11)+(O27*Settings!$B$12)+(P27*Settings!$B$13)</f>
        <v>493.65</v>
      </c>
      <c r="D27" s="11">
        <f>vlookup(A27,HitterProj!A:Z,4,false)</f>
        <v>667</v>
      </c>
      <c r="E27" s="11">
        <f>vlookup(A27,HitterProj!A:Z,5,false)</f>
        <v>604</v>
      </c>
      <c r="F27" s="11">
        <f>vlookup(A27,HitterProj!A:Z,6,false)</f>
        <v>91</v>
      </c>
      <c r="G27" s="11">
        <f>vlookup(A27,HitterProj!A:Z,7,false)</f>
        <v>33</v>
      </c>
      <c r="H27" s="11">
        <f>vlookup(A27,HitterProj!A:Z,8,false)</f>
        <v>3</v>
      </c>
      <c r="I27" s="11">
        <f>vlookup(A27,HitterProj!A:Z,9,false)</f>
        <v>32</v>
      </c>
      <c r="J27" s="11">
        <f>vlookup(A27,HitterProj!A:Z,10,false)</f>
        <v>106</v>
      </c>
      <c r="K27" s="11">
        <f>vlookup(A27,HitterProj!A:Z,11,false)</f>
        <v>93</v>
      </c>
      <c r="L27" s="11">
        <f>vlookup(A27,HitterProj!A:Z,12,false)</f>
        <v>52</v>
      </c>
      <c r="M27" s="13">
        <f>vlookup(A27,HitterProj!A:Z,13,false)</f>
        <v>26.9</v>
      </c>
      <c r="N27" s="11">
        <f>vlookup(A27,HitterProj!A:Z,14,false)</f>
        <v>163</v>
      </c>
      <c r="O27" s="11">
        <f>vlookup(A27,HitterProj!A:Z,15,false)</f>
        <v>7</v>
      </c>
      <c r="P27" s="11">
        <f>vlookup(A27,HitterProj!A:Z,16,false)</f>
        <v>9</v>
      </c>
      <c r="Q27" s="11">
        <f t="shared" si="1"/>
        <v>16</v>
      </c>
      <c r="R27" s="11"/>
      <c r="S27" s="11"/>
      <c r="T27" s="11"/>
    </row>
    <row r="28">
      <c r="A28" s="12" t="str">
        <f>HitterProj!A17</f>
        <v>Corey Seager</v>
      </c>
      <c r="B28" s="11" t="str">
        <f>HitterProj!B17</f>
        <v>TEX</v>
      </c>
      <c r="C28" s="13">
        <f>(F28*Settings!$B$3)+(G28*Settings!$B$4)+(H28*Settings!$B$5)+(I28*Settings!$B$6)+(J28*Settings!$B$7)+(K28*Settings!$B$8)+(L28*Settings!$B$9)+(M28*Settings!$B$10)+(N28*Settings!$B$11)+(O28*Settings!$B$12)+(P28*Settings!$B$13)</f>
        <v>487.65</v>
      </c>
      <c r="D28" s="11">
        <f>vlookup(A28,HitterProj!A:Z,4,false)</f>
        <v>595</v>
      </c>
      <c r="E28" s="11">
        <f>vlookup(A28,HitterProj!A:Z,5,false)</f>
        <v>529</v>
      </c>
      <c r="F28" s="11">
        <f>vlookup(A28,HitterProj!A:Z,6,false)</f>
        <v>83</v>
      </c>
      <c r="G28" s="11">
        <f>vlookup(A28,HitterProj!A:Z,7,false)</f>
        <v>34</v>
      </c>
      <c r="H28" s="11">
        <f>vlookup(A28,HitterProj!A:Z,8,false)</f>
        <v>2</v>
      </c>
      <c r="I28" s="11">
        <f>vlookup(A28,HitterProj!A:Z,9,false)</f>
        <v>31</v>
      </c>
      <c r="J28" s="11">
        <f>vlookup(A28,HitterProj!A:Z,10,false)</f>
        <v>97</v>
      </c>
      <c r="K28" s="11">
        <f>vlookup(A28,HitterProj!A:Z,11,false)</f>
        <v>85</v>
      </c>
      <c r="L28" s="11">
        <f>vlookup(A28,HitterProj!A:Z,12,false)</f>
        <v>58</v>
      </c>
      <c r="M28" s="13">
        <f>vlookup(A28,HitterProj!A:Z,13,false)</f>
        <v>2.9</v>
      </c>
      <c r="N28" s="11">
        <f>vlookup(A28,HitterProj!A:Z,14,false)</f>
        <v>99</v>
      </c>
      <c r="O28" s="11">
        <f>vlookup(A28,HitterProj!A:Z,15,false)</f>
        <v>2</v>
      </c>
      <c r="P28" s="11">
        <f>vlookup(A28,HitterProj!A:Z,16,false)</f>
        <v>5</v>
      </c>
      <c r="Q28" s="11">
        <f t="shared" si="1"/>
        <v>17</v>
      </c>
      <c r="R28" s="11"/>
      <c r="S28" s="11"/>
      <c r="T28" s="11"/>
    </row>
    <row r="29">
      <c r="A29" s="12" t="str">
        <f>HitterProj!A10</f>
        <v>Austin Riley</v>
      </c>
      <c r="B29" s="11" t="str">
        <f>HitterProj!B10</f>
        <v>ATL</v>
      </c>
      <c r="C29" s="13">
        <f>(F29*Settings!$B$3)+(G29*Settings!$B$4)+(H29*Settings!$B$5)+(I29*Settings!$B$6)+(J29*Settings!$B$7)+(K29*Settings!$B$8)+(L29*Settings!$B$9)+(M29*Settings!$B$10)+(N29*Settings!$B$11)+(O29*Settings!$B$12)+(P29*Settings!$B$13)</f>
        <v>486.3</v>
      </c>
      <c r="D29" s="11">
        <f>vlookup(A29,HitterProj!A:Z,4,false)</f>
        <v>663</v>
      </c>
      <c r="E29" s="11">
        <f>vlookup(A29,HitterProj!A:Z,5,false)</f>
        <v>592</v>
      </c>
      <c r="F29" s="11">
        <f>vlookup(A29,HitterProj!A:Z,6,false)</f>
        <v>90</v>
      </c>
      <c r="G29" s="11">
        <f>vlookup(A29,HitterProj!A:Z,7,false)</f>
        <v>34</v>
      </c>
      <c r="H29" s="11">
        <f>vlookup(A29,HitterProj!A:Z,8,false)</f>
        <v>2</v>
      </c>
      <c r="I29" s="11">
        <f>vlookup(A29,HitterProj!A:Z,9,false)</f>
        <v>33</v>
      </c>
      <c r="J29" s="11">
        <f>vlookup(A29,HitterProj!A:Z,10,false)</f>
        <v>96</v>
      </c>
      <c r="K29" s="11">
        <f>vlookup(A29,HitterProj!A:Z,11,false)</f>
        <v>105</v>
      </c>
      <c r="L29" s="11">
        <f>vlookup(A29,HitterProj!A:Z,12,false)</f>
        <v>57</v>
      </c>
      <c r="M29" s="13">
        <f>vlookup(A29,HitterProj!A:Z,13,false)</f>
        <v>3.8</v>
      </c>
      <c r="N29" s="11">
        <f>vlookup(A29,HitterProj!A:Z,14,false)</f>
        <v>158</v>
      </c>
      <c r="O29" s="11">
        <f>vlookup(A29,HitterProj!A:Z,15,false)</f>
        <v>1</v>
      </c>
      <c r="P29" s="11">
        <f>vlookup(A29,HitterProj!A:Z,16,false)</f>
        <v>12</v>
      </c>
      <c r="Q29" s="11">
        <f t="shared" si="1"/>
        <v>18</v>
      </c>
      <c r="R29" s="11"/>
      <c r="S29" s="11"/>
      <c r="T29" s="11"/>
    </row>
    <row r="30">
      <c r="A30" s="12" t="str">
        <f>HitterProj!A35</f>
        <v>Pete Alonso</v>
      </c>
      <c r="B30" s="11" t="str">
        <f>HitterProj!B35</f>
        <v>NYM</v>
      </c>
      <c r="C30" s="13">
        <f>(F30*Settings!$B$3)+(G30*Settings!$B$4)+(H30*Settings!$B$5)+(I30*Settings!$B$6)+(J30*Settings!$B$7)+(K30*Settings!$B$8)+(L30*Settings!$B$9)+(M30*Settings!$B$10)+(N30*Settings!$B$11)+(O30*Settings!$B$12)+(P30*Settings!$B$13)</f>
        <v>484.5</v>
      </c>
      <c r="D30" s="11">
        <f>vlookup(A30,HitterProj!A:Z,4,false)</f>
        <v>650</v>
      </c>
      <c r="E30" s="11">
        <f>vlookup(A30,HitterProj!A:Z,5,false)</f>
        <v>561</v>
      </c>
      <c r="F30" s="11">
        <f>vlookup(A30,HitterProj!A:Z,6,false)</f>
        <v>76</v>
      </c>
      <c r="G30" s="11">
        <f>vlookup(A30,HitterProj!A:Z,7,false)</f>
        <v>26</v>
      </c>
      <c r="H30" s="11">
        <f>vlookup(A30,HitterProj!A:Z,8,false)</f>
        <v>2</v>
      </c>
      <c r="I30" s="11">
        <f>vlookup(A30,HitterProj!A:Z,9,false)</f>
        <v>34</v>
      </c>
      <c r="J30" s="11">
        <f>vlookup(A30,HitterProj!A:Z,10,false)</f>
        <v>87</v>
      </c>
      <c r="K30" s="11">
        <f>vlookup(A30,HitterProj!A:Z,11,false)</f>
        <v>102</v>
      </c>
      <c r="L30" s="11">
        <f>vlookup(A30,HitterProj!A:Z,12,false)</f>
        <v>72</v>
      </c>
      <c r="M30" s="13">
        <f>vlookup(A30,HitterProj!A:Z,13,false)</f>
        <v>6</v>
      </c>
      <c r="N30" s="11">
        <f>vlookup(A30,HitterProj!A:Z,14,false)</f>
        <v>138</v>
      </c>
      <c r="O30" s="11">
        <f>vlookup(A30,HitterProj!A:Z,15,false)</f>
        <v>1</v>
      </c>
      <c r="P30" s="11">
        <f>vlookup(A30,HitterProj!A:Z,16,false)</f>
        <v>15</v>
      </c>
      <c r="Q30" s="11">
        <f t="shared" si="1"/>
        <v>19</v>
      </c>
      <c r="R30" s="11"/>
      <c r="S30" s="11"/>
      <c r="T30" s="11"/>
    </row>
    <row r="31">
      <c r="A31" s="12" t="str">
        <f>HitterProj!A39</f>
        <v>Alex Bregman</v>
      </c>
      <c r="B31" s="11" t="str">
        <f>HitterProj!B39</f>
        <v>HOU</v>
      </c>
      <c r="C31" s="13">
        <f>(F31*Settings!$B$3)+(G31*Settings!$B$4)+(H31*Settings!$B$5)+(I31*Settings!$B$6)+(J31*Settings!$B$7)+(K31*Settings!$B$8)+(L31*Settings!$B$9)+(M31*Settings!$B$10)+(N31*Settings!$B$11)+(O31*Settings!$B$12)+(P31*Settings!$B$13)</f>
        <v>482.55</v>
      </c>
      <c r="D31" s="11">
        <f>vlookup(A31,HitterProj!A:Z,4,false)</f>
        <v>659</v>
      </c>
      <c r="E31" s="11">
        <f>vlookup(A31,HitterProj!A:Z,5,false)</f>
        <v>565</v>
      </c>
      <c r="F31" s="11">
        <f>vlookup(A31,HitterProj!A:Z,6,false)</f>
        <v>97</v>
      </c>
      <c r="G31" s="11">
        <f>vlookup(A31,HitterProj!A:Z,7,false)</f>
        <v>31</v>
      </c>
      <c r="H31" s="11">
        <f>vlookup(A31,HitterProj!A:Z,8,false)</f>
        <v>2</v>
      </c>
      <c r="I31" s="11">
        <f>vlookup(A31,HitterProj!A:Z,9,false)</f>
        <v>22</v>
      </c>
      <c r="J31" s="11">
        <f>vlookup(A31,HitterProj!A:Z,10,false)</f>
        <v>91</v>
      </c>
      <c r="K31" s="11">
        <f>vlookup(A31,HitterProj!A:Z,11,false)</f>
        <v>83</v>
      </c>
      <c r="L31" s="11">
        <f>vlookup(A31,HitterProj!A:Z,12,false)</f>
        <v>83</v>
      </c>
      <c r="M31" s="13">
        <f>vlookup(A31,HitterProj!A:Z,13,false)</f>
        <v>4.3</v>
      </c>
      <c r="N31" s="11">
        <f>vlookup(A31,HitterProj!A:Z,14,false)</f>
        <v>85</v>
      </c>
      <c r="O31" s="11">
        <f>vlookup(A31,HitterProj!A:Z,15,false)</f>
        <v>1</v>
      </c>
      <c r="P31" s="11">
        <f>vlookup(A31,HitterProj!A:Z,16,false)</f>
        <v>8</v>
      </c>
      <c r="Q31" s="11">
        <f t="shared" si="1"/>
        <v>20</v>
      </c>
      <c r="R31" s="11"/>
      <c r="S31" s="11"/>
      <c r="T31" s="11"/>
    </row>
    <row r="32">
      <c r="A32" s="12" t="str">
        <f>HitterProj!A42</f>
        <v>Bryce Harper</v>
      </c>
      <c r="B32" s="11" t="str">
        <f>HitterProj!B42</f>
        <v>PHI</v>
      </c>
      <c r="C32" s="13">
        <f>(F32*Settings!$B$3)+(G32*Settings!$B$4)+(H32*Settings!$B$5)+(I32*Settings!$B$6)+(J32*Settings!$B$7)+(K32*Settings!$B$8)+(L32*Settings!$B$9)+(M32*Settings!$B$10)+(N32*Settings!$B$11)+(O32*Settings!$B$12)+(P32*Settings!$B$13)</f>
        <v>479.9</v>
      </c>
      <c r="D32" s="11">
        <f>vlookup(A32,HitterProj!A:Z,4,false)</f>
        <v>634</v>
      </c>
      <c r="E32" s="11">
        <f>vlookup(A32,HitterProj!A:Z,5,false)</f>
        <v>534</v>
      </c>
      <c r="F32" s="11">
        <f>vlookup(A32,HitterProj!A:Z,6,false)</f>
        <v>83</v>
      </c>
      <c r="G32" s="11">
        <f>vlookup(A32,HitterProj!A:Z,7,false)</f>
        <v>33</v>
      </c>
      <c r="H32" s="11">
        <f>vlookup(A32,HitterProj!A:Z,8,false)</f>
        <v>2</v>
      </c>
      <c r="I32" s="11">
        <f>vlookup(A32,HitterProj!A:Z,9,false)</f>
        <v>27</v>
      </c>
      <c r="J32" s="11">
        <f>vlookup(A32,HitterProj!A:Z,10,false)</f>
        <v>87</v>
      </c>
      <c r="K32" s="11">
        <f>vlookup(A32,HitterProj!A:Z,11,false)</f>
        <v>93</v>
      </c>
      <c r="L32" s="11">
        <f>vlookup(A32,HitterProj!A:Z,12,false)</f>
        <v>93</v>
      </c>
      <c r="M32" s="13">
        <f>vlookup(A32,HitterProj!A:Z,13,false)</f>
        <v>11.9</v>
      </c>
      <c r="N32" s="11">
        <f>vlookup(A32,HitterProj!A:Z,14,false)</f>
        <v>136</v>
      </c>
      <c r="O32" s="11">
        <f>vlookup(A32,HitterProj!A:Z,15,false)</f>
        <v>3</v>
      </c>
      <c r="P32" s="11">
        <f>vlookup(A32,HitterProj!A:Z,16,false)</f>
        <v>5</v>
      </c>
      <c r="Q32" s="11">
        <f t="shared" si="1"/>
        <v>21</v>
      </c>
      <c r="R32" s="11"/>
      <c r="S32" s="11"/>
      <c r="T32" s="11"/>
    </row>
    <row r="33">
      <c r="A33" s="12" t="str">
        <f>HitterProj!A9</f>
        <v>Francisco Lindor</v>
      </c>
      <c r="B33" s="11" t="str">
        <f>HitterProj!B9</f>
        <v>NYM</v>
      </c>
      <c r="C33" s="13">
        <f>(F33*Settings!$B$3)+(G33*Settings!$B$4)+(H33*Settings!$B$5)+(I33*Settings!$B$6)+(J33*Settings!$B$7)+(K33*Settings!$B$8)+(L33*Settings!$B$9)+(M33*Settings!$B$10)+(N33*Settings!$B$11)+(O33*Settings!$B$12)+(P33*Settings!$B$13)</f>
        <v>466.5</v>
      </c>
      <c r="D33" s="11">
        <f>vlookup(A33,HitterProj!A:Z,4,false)</f>
        <v>657</v>
      </c>
      <c r="E33" s="11">
        <f>vlookup(A33,HitterProj!A:Z,5,false)</f>
        <v>585</v>
      </c>
      <c r="F33" s="11">
        <f>vlookup(A33,HitterProj!A:Z,6,false)</f>
        <v>91</v>
      </c>
      <c r="G33" s="11">
        <f>vlookup(A33,HitterProj!A:Z,7,false)</f>
        <v>27</v>
      </c>
      <c r="H33" s="11">
        <f>vlookup(A33,HitterProj!A:Z,8,false)</f>
        <v>2</v>
      </c>
      <c r="I33" s="11">
        <f>vlookup(A33,HitterProj!A:Z,9,false)</f>
        <v>27</v>
      </c>
      <c r="J33" s="11">
        <f>vlookup(A33,HitterProj!A:Z,10,false)</f>
        <v>88</v>
      </c>
      <c r="K33" s="11">
        <f>vlookup(A33,HitterProj!A:Z,11,false)</f>
        <v>94</v>
      </c>
      <c r="L33" s="11">
        <f>vlookup(A33,HitterProj!A:Z,12,false)</f>
        <v>61</v>
      </c>
      <c r="M33" s="13">
        <f>vlookup(A33,HitterProj!A:Z,13,false)</f>
        <v>24</v>
      </c>
      <c r="N33" s="11">
        <f>vlookup(A33,HitterProj!A:Z,14,false)</f>
        <v>130</v>
      </c>
      <c r="O33" s="11">
        <f>vlookup(A33,HitterProj!A:Z,15,false)</f>
        <v>4</v>
      </c>
      <c r="P33" s="11">
        <f>vlookup(A33,HitterProj!A:Z,16,false)</f>
        <v>9</v>
      </c>
      <c r="Q33" s="11">
        <f t="shared" si="1"/>
        <v>22</v>
      </c>
      <c r="R33" s="11"/>
      <c r="S33" s="11"/>
      <c r="T33" s="11"/>
    </row>
    <row r="34">
      <c r="A34" s="12" t="str">
        <f>HitterProj!A49</f>
        <v>Jose Altuve</v>
      </c>
      <c r="B34" s="11" t="str">
        <f>HitterProj!B49</f>
        <v>HOU</v>
      </c>
      <c r="C34" s="13">
        <f>(F34*Settings!$B$3)+(G34*Settings!$B$4)+(H34*Settings!$B$5)+(I34*Settings!$B$6)+(J34*Settings!$B$7)+(K34*Settings!$B$8)+(L34*Settings!$B$9)+(M34*Settings!$B$10)+(N34*Settings!$B$11)+(O34*Settings!$B$12)+(P34*Settings!$B$13)</f>
        <v>466.15</v>
      </c>
      <c r="D34" s="11">
        <f>vlookup(A34,HitterProj!A:Z,4,false)</f>
        <v>638</v>
      </c>
      <c r="E34" s="11">
        <f>vlookup(A34,HitterProj!A:Z,5,false)</f>
        <v>560</v>
      </c>
      <c r="F34" s="11">
        <f>vlookup(A34,HitterProj!A:Z,6,false)</f>
        <v>91</v>
      </c>
      <c r="G34" s="11">
        <f>vlookup(A34,HitterProj!A:Z,7,false)</f>
        <v>29</v>
      </c>
      <c r="H34" s="11">
        <f>vlookup(A34,HitterProj!A:Z,8,false)</f>
        <v>2</v>
      </c>
      <c r="I34" s="11">
        <f>vlookup(A34,HitterProj!A:Z,9,false)</f>
        <v>25</v>
      </c>
      <c r="J34" s="11">
        <f>vlookup(A34,HitterProj!A:Z,10,false)</f>
        <v>98</v>
      </c>
      <c r="K34" s="11">
        <f>vlookup(A34,HitterProj!A:Z,11,false)</f>
        <v>75</v>
      </c>
      <c r="L34" s="11">
        <f>vlookup(A34,HitterProj!A:Z,12,false)</f>
        <v>69</v>
      </c>
      <c r="M34" s="13">
        <f>vlookup(A34,HitterProj!A:Z,13,false)</f>
        <v>15.4</v>
      </c>
      <c r="N34" s="11">
        <f>vlookup(A34,HitterProj!A:Z,14,false)</f>
        <v>107</v>
      </c>
      <c r="O34" s="11">
        <f>vlookup(A34,HitterProj!A:Z,15,false)</f>
        <v>3</v>
      </c>
      <c r="P34" s="11">
        <f>vlookup(A34,HitterProj!A:Z,16,false)</f>
        <v>7</v>
      </c>
      <c r="Q34" s="11">
        <f t="shared" si="1"/>
        <v>23</v>
      </c>
      <c r="R34" s="11"/>
      <c r="S34" s="11"/>
      <c r="T34" s="11"/>
    </row>
    <row r="35">
      <c r="A35" s="12" t="str">
        <f>HitterProj!A56</f>
        <v>Marcus Semien</v>
      </c>
      <c r="B35" s="11" t="str">
        <f>HitterProj!B56</f>
        <v>TEX</v>
      </c>
      <c r="C35" s="13">
        <f>(F35*Settings!$B$3)+(G35*Settings!$B$4)+(H35*Settings!$B$5)+(I35*Settings!$B$6)+(J35*Settings!$B$7)+(K35*Settings!$B$8)+(L35*Settings!$B$9)+(M35*Settings!$B$10)+(N35*Settings!$B$11)+(O35*Settings!$B$12)+(P35*Settings!$B$13)</f>
        <v>465.1</v>
      </c>
      <c r="D35" s="11">
        <f>vlookup(A35,HitterProj!A:Z,4,false)</f>
        <v>692</v>
      </c>
      <c r="E35" s="11">
        <f>vlookup(A35,HitterProj!A:Z,5,false)</f>
        <v>626</v>
      </c>
      <c r="F35" s="11">
        <f>vlookup(A35,HitterProj!A:Z,6,false)</f>
        <v>101</v>
      </c>
      <c r="G35" s="11">
        <f>vlookup(A35,HitterProj!A:Z,7,false)</f>
        <v>33</v>
      </c>
      <c r="H35" s="11">
        <f>vlookup(A35,HitterProj!A:Z,8,false)</f>
        <v>3</v>
      </c>
      <c r="I35" s="11">
        <f>vlookup(A35,HitterProj!A:Z,9,false)</f>
        <v>24</v>
      </c>
      <c r="J35" s="11">
        <f>vlookup(A35,HitterProj!A:Z,10,false)</f>
        <v>100</v>
      </c>
      <c r="K35" s="11">
        <f>vlookup(A35,HitterProj!A:Z,11,false)</f>
        <v>76</v>
      </c>
      <c r="L35" s="11">
        <f>vlookup(A35,HitterProj!A:Z,12,false)</f>
        <v>61</v>
      </c>
      <c r="M35" s="13">
        <f>vlookup(A35,HitterProj!A:Z,13,false)</f>
        <v>10.6</v>
      </c>
      <c r="N35" s="11">
        <f>vlookup(A35,HitterProj!A:Z,14,false)</f>
        <v>114</v>
      </c>
      <c r="O35" s="11">
        <f>vlookup(A35,HitterProj!A:Z,15,false)</f>
        <v>3</v>
      </c>
      <c r="P35" s="11">
        <f>vlookup(A35,HitterProj!A:Z,16,false)</f>
        <v>4</v>
      </c>
      <c r="Q35" s="11">
        <f t="shared" si="1"/>
        <v>24</v>
      </c>
      <c r="R35" s="11"/>
      <c r="S35" s="11"/>
      <c r="T35" s="11"/>
    </row>
    <row r="36">
      <c r="A36" s="12" t="str">
        <f>HitterProj!A26</f>
        <v>Nolan Arenado</v>
      </c>
      <c r="B36" s="11" t="str">
        <f>HitterProj!B26</f>
        <v>STL</v>
      </c>
      <c r="C36" s="13">
        <f>(F36*Settings!$B$3)+(G36*Settings!$B$4)+(H36*Settings!$B$5)+(I36*Settings!$B$6)+(J36*Settings!$B$7)+(K36*Settings!$B$8)+(L36*Settings!$B$9)+(M36*Settings!$B$10)+(N36*Settings!$B$11)+(O36*Settings!$B$12)+(P36*Settings!$B$13)</f>
        <v>460.15</v>
      </c>
      <c r="D36" s="11">
        <f>vlookup(A36,HitterProj!A:Z,4,false)</f>
        <v>628</v>
      </c>
      <c r="E36" s="11">
        <f>vlookup(A36,HitterProj!A:Z,5,false)</f>
        <v>572</v>
      </c>
      <c r="F36" s="11">
        <f>vlookup(A36,HitterProj!A:Z,6,false)</f>
        <v>96</v>
      </c>
      <c r="G36" s="11">
        <f>vlookup(A36,HitterProj!A:Z,7,false)</f>
        <v>31</v>
      </c>
      <c r="H36" s="11">
        <f>vlookup(A36,HitterProj!A:Z,8,false)</f>
        <v>2</v>
      </c>
      <c r="I36" s="11">
        <f>vlookup(A36,HitterProj!A:Z,9,false)</f>
        <v>25</v>
      </c>
      <c r="J36" s="11">
        <f>vlookup(A36,HitterProj!A:Z,10,false)</f>
        <v>84</v>
      </c>
      <c r="K36" s="11">
        <f>vlookup(A36,HitterProj!A:Z,11,false)</f>
        <v>99</v>
      </c>
      <c r="L36" s="11">
        <f>vlookup(A36,HitterProj!A:Z,12,false)</f>
        <v>51</v>
      </c>
      <c r="M36" s="13">
        <f>vlookup(A36,HitterProj!A:Z,13,false)</f>
        <v>3.9</v>
      </c>
      <c r="N36" s="11">
        <f>vlookup(A36,HitterProj!A:Z,14,false)</f>
        <v>97</v>
      </c>
      <c r="O36" s="11">
        <f>vlookup(A36,HitterProj!A:Z,15,false)</f>
        <v>3</v>
      </c>
      <c r="P36" s="11">
        <f>vlookup(A36,HitterProj!A:Z,16,false)</f>
        <v>4</v>
      </c>
      <c r="Q36" s="11">
        <f t="shared" si="1"/>
        <v>25</v>
      </c>
      <c r="R36" s="11"/>
      <c r="S36" s="11"/>
      <c r="T36" s="11"/>
    </row>
    <row r="37">
      <c r="A37" s="12" t="str">
        <f>HitterProj!A7</f>
        <v>Trea Turner</v>
      </c>
      <c r="B37" s="11" t="str">
        <f>HitterProj!B7</f>
        <v>PHI</v>
      </c>
      <c r="C37" s="13">
        <f>(F37*Settings!$B$3)+(G37*Settings!$B$4)+(H37*Settings!$B$5)+(I37*Settings!$B$6)+(J37*Settings!$B$7)+(K37*Settings!$B$8)+(L37*Settings!$B$9)+(M37*Settings!$B$10)+(N37*Settings!$B$11)+(O37*Settings!$B$12)+(P37*Settings!$B$13)</f>
        <v>456.75</v>
      </c>
      <c r="D37" s="11">
        <f>vlookup(A37,HitterProj!A:Z,4,false)</f>
        <v>670</v>
      </c>
      <c r="E37" s="11">
        <f>vlookup(A37,HitterProj!A:Z,5,false)</f>
        <v>616</v>
      </c>
      <c r="F37" s="11">
        <f>vlookup(A37,HitterProj!A:Z,6,false)</f>
        <v>104</v>
      </c>
      <c r="G37" s="11">
        <f>vlookup(A37,HitterProj!A:Z,7,false)</f>
        <v>33</v>
      </c>
      <c r="H37" s="11">
        <f>vlookup(A37,HitterProj!A:Z,8,false)</f>
        <v>2</v>
      </c>
      <c r="I37" s="11">
        <f>vlookup(A37,HitterProj!A:Z,9,false)</f>
        <v>24</v>
      </c>
      <c r="J37" s="11">
        <f>vlookup(A37,HitterProj!A:Z,10,false)</f>
        <v>99</v>
      </c>
      <c r="K37" s="11">
        <f>vlookup(A37,HitterProj!A:Z,11,false)</f>
        <v>86</v>
      </c>
      <c r="L37" s="11">
        <f>vlookup(A37,HitterProj!A:Z,12,false)</f>
        <v>46</v>
      </c>
      <c r="M37" s="13">
        <f>vlookup(A37,HitterProj!A:Z,13,false)</f>
        <v>25.5</v>
      </c>
      <c r="N37" s="11">
        <f>vlookup(A37,HitterProj!A:Z,14,false)</f>
        <v>137</v>
      </c>
      <c r="O37" s="11">
        <f>vlookup(A37,HitterProj!A:Z,15,false)</f>
        <v>1</v>
      </c>
      <c r="P37" s="11">
        <f>vlookup(A37,HitterProj!A:Z,16,false)</f>
        <v>5</v>
      </c>
      <c r="Q37" s="11">
        <f t="shared" si="1"/>
        <v>26</v>
      </c>
      <c r="R37" s="11"/>
      <c r="S37" s="11"/>
      <c r="T37" s="11"/>
    </row>
    <row r="38">
      <c r="A38" s="12" t="str">
        <f>HitterProj!A38</f>
        <v>Kyle Schwarber</v>
      </c>
      <c r="B38" s="11" t="str">
        <f>HitterProj!B38</f>
        <v>PHI</v>
      </c>
      <c r="C38" s="13">
        <f>(F38*Settings!$B$3)+(G38*Settings!$B$4)+(H38*Settings!$B$5)+(I38*Settings!$B$6)+(J38*Settings!$B$7)+(K38*Settings!$B$8)+(L38*Settings!$B$9)+(M38*Settings!$B$10)+(N38*Settings!$B$11)+(O38*Settings!$B$12)+(P38*Settings!$B$13)</f>
        <v>455.75</v>
      </c>
      <c r="D38" s="11">
        <f>vlookup(A38,HitterProj!A:Z,4,false)</f>
        <v>662</v>
      </c>
      <c r="E38" s="11">
        <f>vlookup(A38,HitterProj!A:Z,5,false)</f>
        <v>553</v>
      </c>
      <c r="F38" s="11">
        <f>vlookup(A38,HitterProj!A:Z,6,false)</f>
        <v>59</v>
      </c>
      <c r="G38" s="11">
        <f>vlookup(A38,HitterProj!A:Z,7,false)</f>
        <v>24</v>
      </c>
      <c r="H38" s="11">
        <f>vlookup(A38,HitterProj!A:Z,8,false)</f>
        <v>3</v>
      </c>
      <c r="I38" s="11">
        <f>vlookup(A38,HitterProj!A:Z,9,false)</f>
        <v>38</v>
      </c>
      <c r="J38" s="11">
        <f>vlookup(A38,HitterProj!A:Z,10,false)</f>
        <v>101</v>
      </c>
      <c r="K38" s="11">
        <f>vlookup(A38,HitterProj!A:Z,11,false)</f>
        <v>82</v>
      </c>
      <c r="L38" s="11">
        <f>vlookup(A38,HitterProj!A:Z,12,false)</f>
        <v>102</v>
      </c>
      <c r="M38" s="13">
        <f>vlookup(A38,HitterProj!A:Z,13,false)</f>
        <v>0.5</v>
      </c>
      <c r="N38" s="11">
        <f>vlookup(A38,HitterProj!A:Z,14,false)</f>
        <v>193</v>
      </c>
      <c r="O38" s="11">
        <f>vlookup(A38,HitterProj!A:Z,15,false)</f>
        <v>4</v>
      </c>
      <c r="P38" s="11">
        <f>vlookup(A38,HitterProj!A:Z,16,false)</f>
        <v>6</v>
      </c>
      <c r="Q38" s="11">
        <f t="shared" si="1"/>
        <v>27</v>
      </c>
      <c r="R38" s="11"/>
      <c r="S38" s="11"/>
      <c r="T38" s="11"/>
    </row>
    <row r="39">
      <c r="A39" s="12" t="str">
        <f>HitterProj!A43</f>
        <v>Ozzie Albies</v>
      </c>
      <c r="B39" s="11" t="str">
        <f>HitterProj!B43</f>
        <v>ATL</v>
      </c>
      <c r="C39" s="13">
        <f>(F39*Settings!$B$3)+(G39*Settings!$B$4)+(H39*Settings!$B$5)+(I39*Settings!$B$6)+(J39*Settings!$B$7)+(K39*Settings!$B$8)+(L39*Settings!$B$9)+(M39*Settings!$B$10)+(N39*Settings!$B$11)+(O39*Settings!$B$12)+(P39*Settings!$B$13)</f>
        <v>455</v>
      </c>
      <c r="D39" s="11">
        <f>vlookup(A39,HitterProj!A:Z,4,false)</f>
        <v>650</v>
      </c>
      <c r="E39" s="11">
        <f>vlookup(A39,HitterProj!A:Z,5,false)</f>
        <v>597</v>
      </c>
      <c r="F39" s="11">
        <f>vlookup(A39,HitterProj!A:Z,6,false)</f>
        <v>96</v>
      </c>
      <c r="G39" s="11">
        <f>vlookup(A39,HitterProj!A:Z,7,false)</f>
        <v>34</v>
      </c>
      <c r="H39" s="11">
        <f>vlookup(A39,HitterProj!A:Z,8,false)</f>
        <v>3</v>
      </c>
      <c r="I39" s="11">
        <f>vlookup(A39,HitterProj!A:Z,9,false)</f>
        <v>23</v>
      </c>
      <c r="J39" s="11">
        <f>vlookup(A39,HitterProj!A:Z,10,false)</f>
        <v>97</v>
      </c>
      <c r="K39" s="11">
        <f>vlookup(A39,HitterProj!A:Z,11,false)</f>
        <v>90</v>
      </c>
      <c r="L39" s="11">
        <f>vlookup(A39,HitterProj!A:Z,12,false)</f>
        <v>45</v>
      </c>
      <c r="M39" s="13">
        <f>vlookup(A39,HitterProj!A:Z,13,false)</f>
        <v>11.5</v>
      </c>
      <c r="N39" s="11">
        <f>vlookup(A39,HitterProj!A:Z,14,false)</f>
        <v>114</v>
      </c>
      <c r="O39" s="11">
        <f>vlookup(A39,HitterProj!A:Z,15,false)</f>
        <v>1</v>
      </c>
      <c r="P39" s="11">
        <f>vlookup(A39,HitterProj!A:Z,16,false)</f>
        <v>6</v>
      </c>
      <c r="Q39" s="11">
        <f t="shared" si="1"/>
        <v>28</v>
      </c>
      <c r="R39" s="11"/>
      <c r="S39" s="11"/>
      <c r="T39" s="11"/>
    </row>
    <row r="40">
      <c r="A40" s="12" t="str">
        <f>HitterProj!A16</f>
        <v>Bo Bichette</v>
      </c>
      <c r="B40" s="11" t="str">
        <f>HitterProj!B16</f>
        <v>TOR</v>
      </c>
      <c r="C40" s="13">
        <f>(F40*Settings!$B$3)+(G40*Settings!$B$4)+(H40*Settings!$B$5)+(I40*Settings!$B$6)+(J40*Settings!$B$7)+(K40*Settings!$B$8)+(L40*Settings!$B$9)+(M40*Settings!$B$10)+(N40*Settings!$B$11)+(O40*Settings!$B$12)+(P40*Settings!$B$13)</f>
        <v>451.3</v>
      </c>
      <c r="D40" s="11">
        <f>vlookup(A40,HitterProj!A:Z,4,false)</f>
        <v>649</v>
      </c>
      <c r="E40" s="11">
        <f>vlookup(A40,HitterProj!A:Z,5,false)</f>
        <v>609</v>
      </c>
      <c r="F40" s="11">
        <f>vlookup(A40,HitterProj!A:Z,6,false)</f>
        <v>114</v>
      </c>
      <c r="G40" s="11">
        <f>vlookup(A40,HitterProj!A:Z,7,false)</f>
        <v>34</v>
      </c>
      <c r="H40" s="11">
        <f>vlookup(A40,HitterProj!A:Z,8,false)</f>
        <v>2</v>
      </c>
      <c r="I40" s="11">
        <f>vlookup(A40,HitterProj!A:Z,9,false)</f>
        <v>26</v>
      </c>
      <c r="J40" s="11">
        <f>vlookup(A40,HitterProj!A:Z,10,false)</f>
        <v>99</v>
      </c>
      <c r="K40" s="11">
        <f>vlookup(A40,HitterProj!A:Z,11,false)</f>
        <v>87</v>
      </c>
      <c r="L40" s="11">
        <f>vlookup(A40,HitterProj!A:Z,12,false)</f>
        <v>35</v>
      </c>
      <c r="M40" s="13">
        <f>vlookup(A40,HitterProj!A:Z,13,false)</f>
        <v>7.8</v>
      </c>
      <c r="N40" s="11">
        <f>vlookup(A40,HitterProj!A:Z,14,false)</f>
        <v>134</v>
      </c>
      <c r="O40" s="11">
        <f>vlookup(A40,HitterProj!A:Z,15,false)</f>
        <v>4</v>
      </c>
      <c r="P40" s="11">
        <f>vlookup(A40,HitterProj!A:Z,16,false)</f>
        <v>3</v>
      </c>
      <c r="Q40" s="11">
        <f t="shared" si="1"/>
        <v>29</v>
      </c>
      <c r="R40" s="11"/>
      <c r="S40" s="11"/>
      <c r="T40" s="11"/>
    </row>
    <row r="41">
      <c r="A41" s="12" t="str">
        <f>HitterProj!A109</f>
        <v>Yandy Diaz</v>
      </c>
      <c r="B41" s="11" t="str">
        <f>HitterProj!B109</f>
        <v>TB</v>
      </c>
      <c r="C41" s="13">
        <f>(F41*Settings!$B$3)+(G41*Settings!$B$4)+(H41*Settings!$B$5)+(I41*Settings!$B$6)+(J41*Settings!$B$7)+(K41*Settings!$B$8)+(L41*Settings!$B$9)+(M41*Settings!$B$10)+(N41*Settings!$B$11)+(O41*Settings!$B$12)+(P41*Settings!$B$13)</f>
        <v>448.25</v>
      </c>
      <c r="D41" s="11">
        <f>vlookup(A41,HitterProj!A:Z,4,false)</f>
        <v>622</v>
      </c>
      <c r="E41" s="11">
        <f>vlookup(A41,HitterProj!A:Z,5,false)</f>
        <v>541</v>
      </c>
      <c r="F41" s="11">
        <f>vlookup(A41,HitterProj!A:Z,6,false)</f>
        <v>105</v>
      </c>
      <c r="G41" s="11">
        <f>vlookup(A41,HitterProj!A:Z,7,false)</f>
        <v>33</v>
      </c>
      <c r="H41" s="11">
        <f>vlookup(A41,HitterProj!A:Z,8,false)</f>
        <v>2</v>
      </c>
      <c r="I41" s="11">
        <f>vlookup(A41,HitterProj!A:Z,9,false)</f>
        <v>19</v>
      </c>
      <c r="J41" s="11">
        <f>vlookup(A41,HitterProj!A:Z,10,false)</f>
        <v>97</v>
      </c>
      <c r="K41" s="11">
        <f>vlookup(A41,HitterProj!A:Z,11,false)</f>
        <v>65</v>
      </c>
      <c r="L41" s="11">
        <f>vlookup(A41,HitterProj!A:Z,12,false)</f>
        <v>73</v>
      </c>
      <c r="M41" s="13">
        <f>vlookup(A41,HitterProj!A:Z,13,false)</f>
        <v>0.5</v>
      </c>
      <c r="N41" s="11">
        <f>vlookup(A41,HitterProj!A:Z,14,false)</f>
        <v>91</v>
      </c>
      <c r="O41" s="11">
        <f>vlookup(A41,HitterProj!A:Z,15,false)</f>
        <v>3</v>
      </c>
      <c r="P41" s="11">
        <f>vlookup(A41,HitterProj!A:Z,16,false)</f>
        <v>7</v>
      </c>
      <c r="Q41" s="11">
        <f t="shared" si="1"/>
        <v>30</v>
      </c>
      <c r="R41" s="11"/>
      <c r="S41" s="11"/>
      <c r="T41" s="11"/>
    </row>
    <row r="42">
      <c r="A42" s="12" t="str">
        <f>HitterProj!A54</f>
        <v>Christian Walker</v>
      </c>
      <c r="B42" s="11" t="str">
        <f>HitterProj!B54</f>
        <v>ARI</v>
      </c>
      <c r="C42" s="13">
        <f>(F42*Settings!$B$3)+(G42*Settings!$B$4)+(H42*Settings!$B$5)+(I42*Settings!$B$6)+(J42*Settings!$B$7)+(K42*Settings!$B$8)+(L42*Settings!$B$9)+(M42*Settings!$B$10)+(N42*Settings!$B$11)+(O42*Settings!$B$12)+(P42*Settings!$B$13)</f>
        <v>447</v>
      </c>
      <c r="D42" s="11">
        <f>vlookup(A42,HitterProj!A:Z,4,false)</f>
        <v>637</v>
      </c>
      <c r="E42" s="11">
        <f>vlookup(A42,HitterProj!A:Z,5,false)</f>
        <v>566</v>
      </c>
      <c r="F42" s="11">
        <f>vlookup(A42,HitterProj!A:Z,6,false)</f>
        <v>81</v>
      </c>
      <c r="G42" s="11">
        <f>vlookup(A42,HitterProj!A:Z,7,false)</f>
        <v>31</v>
      </c>
      <c r="H42" s="11">
        <f>vlookup(A42,HitterProj!A:Z,8,false)</f>
        <v>2</v>
      </c>
      <c r="I42" s="11">
        <f>vlookup(A42,HitterProj!A:Z,9,false)</f>
        <v>27</v>
      </c>
      <c r="J42" s="11">
        <f>vlookup(A42,HitterProj!A:Z,10,false)</f>
        <v>85</v>
      </c>
      <c r="K42" s="11">
        <f>vlookup(A42,HitterProj!A:Z,11,false)</f>
        <v>93</v>
      </c>
      <c r="L42" s="11">
        <f>vlookup(A42,HitterProj!A:Z,12,false)</f>
        <v>62</v>
      </c>
      <c r="M42" s="13">
        <f>vlookup(A42,HitterProj!A:Z,13,false)</f>
        <v>10</v>
      </c>
      <c r="N42" s="11">
        <f>vlookup(A42,HitterProj!A:Z,14,false)</f>
        <v>128</v>
      </c>
      <c r="O42" s="11">
        <f>vlookup(A42,HitterProj!A:Z,15,false)</f>
        <v>1</v>
      </c>
      <c r="P42" s="11">
        <f>vlookup(A42,HitterProj!A:Z,16,false)</f>
        <v>7</v>
      </c>
      <c r="Q42" s="11">
        <f t="shared" si="1"/>
        <v>31</v>
      </c>
      <c r="R42" s="11"/>
      <c r="S42" s="11"/>
      <c r="T42" s="11"/>
    </row>
    <row r="43">
      <c r="A43" s="12" t="str">
        <f>HitterProj!A30</f>
        <v>Mike Trout</v>
      </c>
      <c r="B43" s="11" t="str">
        <f>HitterProj!B30</f>
        <v>LAA</v>
      </c>
      <c r="C43" s="13">
        <f>(F43*Settings!$B$3)+(G43*Settings!$B$4)+(H43*Settings!$B$5)+(I43*Settings!$B$6)+(J43*Settings!$B$7)+(K43*Settings!$B$8)+(L43*Settings!$B$9)+(M43*Settings!$B$10)+(N43*Settings!$B$11)+(O43*Settings!$B$12)+(P43*Settings!$B$13)</f>
        <v>443.2</v>
      </c>
      <c r="D43" s="11">
        <f>vlookup(A43,HitterProj!A:Z,4,false)</f>
        <v>583</v>
      </c>
      <c r="E43" s="11">
        <f>vlookup(A43,HitterProj!A:Z,5,false)</f>
        <v>498</v>
      </c>
      <c r="F43" s="11">
        <f>vlookup(A43,HitterProj!A:Z,6,false)</f>
        <v>68</v>
      </c>
      <c r="G43" s="11">
        <f>vlookup(A43,HitterProj!A:Z,7,false)</f>
        <v>26</v>
      </c>
      <c r="H43" s="11">
        <f>vlookup(A43,HitterProj!A:Z,8,false)</f>
        <v>2</v>
      </c>
      <c r="I43" s="11">
        <f>vlookup(A43,HitterProj!A:Z,9,false)</f>
        <v>33</v>
      </c>
      <c r="J43" s="11">
        <f>vlookup(A43,HitterProj!A:Z,10,false)</f>
        <v>97</v>
      </c>
      <c r="K43" s="11">
        <f>vlookup(A43,HitterProj!A:Z,11,false)</f>
        <v>89</v>
      </c>
      <c r="L43" s="11">
        <f>vlookup(A43,HitterProj!A:Z,12,false)</f>
        <v>74</v>
      </c>
      <c r="M43" s="13">
        <f>vlookup(A43,HitterProj!A:Z,13,false)</f>
        <v>4.2</v>
      </c>
      <c r="N43" s="11">
        <f>vlookup(A43,HitterProj!A:Z,14,false)</f>
        <v>164</v>
      </c>
      <c r="O43" s="11">
        <f>vlookup(A43,HitterProj!A:Z,15,false)</f>
        <v>0</v>
      </c>
      <c r="P43" s="11">
        <f>vlookup(A43,HitterProj!A:Z,16,false)</f>
        <v>9</v>
      </c>
      <c r="Q43" s="11">
        <f t="shared" si="1"/>
        <v>32</v>
      </c>
      <c r="R43" s="11"/>
      <c r="S43" s="11"/>
      <c r="T43" s="11"/>
    </row>
    <row r="44">
      <c r="A44" s="12" t="str">
        <f>HitterProj!A45</f>
        <v>Bryan Reynolds</v>
      </c>
      <c r="B44" s="11" t="str">
        <f>HitterProj!B45</f>
        <v>PIT</v>
      </c>
      <c r="C44" s="13">
        <f>(F44*Settings!$B$3)+(G44*Settings!$B$4)+(H44*Settings!$B$5)+(I44*Settings!$B$6)+(J44*Settings!$B$7)+(K44*Settings!$B$8)+(L44*Settings!$B$9)+(M44*Settings!$B$10)+(N44*Settings!$B$11)+(O44*Settings!$B$12)+(P44*Settings!$B$13)</f>
        <v>443.15</v>
      </c>
      <c r="D44" s="11">
        <f>vlookup(A44,HitterProj!A:Z,4,false)</f>
        <v>653</v>
      </c>
      <c r="E44" s="11">
        <f>vlookup(A44,HitterProj!A:Z,5,false)</f>
        <v>580</v>
      </c>
      <c r="F44" s="11">
        <f>vlookup(A44,HitterProj!A:Z,6,false)</f>
        <v>95</v>
      </c>
      <c r="G44" s="11">
        <f>vlookup(A44,HitterProj!A:Z,7,false)</f>
        <v>31</v>
      </c>
      <c r="H44" s="11">
        <f>vlookup(A44,HitterProj!A:Z,8,false)</f>
        <v>4</v>
      </c>
      <c r="I44" s="11">
        <f>vlookup(A44,HitterProj!A:Z,9,false)</f>
        <v>24</v>
      </c>
      <c r="J44" s="11">
        <f>vlookup(A44,HitterProj!A:Z,10,false)</f>
        <v>94</v>
      </c>
      <c r="K44" s="11">
        <f>vlookup(A44,HitterProj!A:Z,11,false)</f>
        <v>82</v>
      </c>
      <c r="L44" s="11">
        <f>vlookup(A44,HitterProj!A:Z,12,false)</f>
        <v>61</v>
      </c>
      <c r="M44" s="13">
        <f>vlookup(A44,HitterProj!A:Z,13,false)</f>
        <v>11.9</v>
      </c>
      <c r="N44" s="11">
        <f>vlookup(A44,HitterProj!A:Z,14,false)</f>
        <v>145</v>
      </c>
      <c r="O44" s="11">
        <f>vlookup(A44,HitterProj!A:Z,15,false)</f>
        <v>1</v>
      </c>
      <c r="P44" s="11">
        <f>vlookup(A44,HitterProj!A:Z,16,false)</f>
        <v>10</v>
      </c>
      <c r="Q44" s="11">
        <f t="shared" si="1"/>
        <v>33</v>
      </c>
      <c r="R44" s="11"/>
      <c r="S44" s="11"/>
      <c r="T44" s="11"/>
    </row>
    <row r="45">
      <c r="A45" s="12" t="str">
        <f>HitterProj!A24</f>
        <v>Michael Harris II</v>
      </c>
      <c r="B45" s="11" t="str">
        <f>HitterProj!B24</f>
        <v>ATL</v>
      </c>
      <c r="C45" s="13">
        <f>(F45*Settings!$B$3)+(G45*Settings!$B$4)+(H45*Settings!$B$5)+(I45*Settings!$B$6)+(J45*Settings!$B$7)+(K45*Settings!$B$8)+(L45*Settings!$B$9)+(M45*Settings!$B$10)+(N45*Settings!$B$11)+(O45*Settings!$B$12)+(P45*Settings!$B$13)</f>
        <v>441.25</v>
      </c>
      <c r="D45" s="11">
        <f>vlookup(A45,HitterProj!A:Z,4,false)</f>
        <v>596</v>
      </c>
      <c r="E45" s="11">
        <f>vlookup(A45,HitterProj!A:Z,5,false)</f>
        <v>555</v>
      </c>
      <c r="F45" s="11">
        <f>vlookup(A45,HitterProj!A:Z,6,false)</f>
        <v>97</v>
      </c>
      <c r="G45" s="11">
        <f>vlookup(A45,HitterProj!A:Z,7,false)</f>
        <v>33</v>
      </c>
      <c r="H45" s="11">
        <f>vlookup(A45,HitterProj!A:Z,8,false)</f>
        <v>2</v>
      </c>
      <c r="I45" s="11">
        <f>vlookup(A45,HitterProj!A:Z,9,false)</f>
        <v>25</v>
      </c>
      <c r="J45" s="11">
        <f>vlookup(A45,HitterProj!A:Z,10,false)</f>
        <v>87</v>
      </c>
      <c r="K45" s="11">
        <f>vlookup(A45,HitterProj!A:Z,11,false)</f>
        <v>92</v>
      </c>
      <c r="L45" s="11">
        <f>vlookup(A45,HitterProj!A:Z,12,false)</f>
        <v>33</v>
      </c>
      <c r="M45" s="13">
        <f>vlookup(A45,HitterProj!A:Z,13,false)</f>
        <v>19.5</v>
      </c>
      <c r="N45" s="11">
        <f>vlookup(A45,HitterProj!A:Z,14,false)</f>
        <v>123</v>
      </c>
      <c r="O45" s="11">
        <f>vlookup(A45,HitterProj!A:Z,15,false)</f>
        <v>4</v>
      </c>
      <c r="P45" s="11">
        <f>vlookup(A45,HitterProj!A:Z,16,false)</f>
        <v>6</v>
      </c>
      <c r="Q45" s="11">
        <f t="shared" si="1"/>
        <v>34</v>
      </c>
      <c r="R45" s="11"/>
      <c r="S45" s="11"/>
      <c r="T45" s="11"/>
    </row>
    <row r="46">
      <c r="A46" s="12" t="str">
        <f>HitterProj!A19</f>
        <v>Luis Robert</v>
      </c>
      <c r="B46" s="11" t="str">
        <f>HitterProj!B19</f>
        <v>CWS</v>
      </c>
      <c r="C46" s="13">
        <f>(F46*Settings!$B$3)+(G46*Settings!$B$4)+(H46*Settings!$B$5)+(I46*Settings!$B$6)+(J46*Settings!$B$7)+(K46*Settings!$B$8)+(L46*Settings!$B$9)+(M46*Settings!$B$10)+(N46*Settings!$B$11)+(O46*Settings!$B$12)+(P46*Settings!$B$13)</f>
        <v>441</v>
      </c>
      <c r="D46" s="11">
        <f>vlookup(A46,HitterProj!A:Z,4,false)</f>
        <v>623</v>
      </c>
      <c r="E46" s="11">
        <f>vlookup(A46,HitterProj!A:Z,5,false)</f>
        <v>575</v>
      </c>
      <c r="F46" s="11">
        <f>vlookup(A46,HitterProj!A:Z,6,false)</f>
        <v>86</v>
      </c>
      <c r="G46" s="11">
        <f>vlookup(A46,HitterProj!A:Z,7,false)</f>
        <v>32</v>
      </c>
      <c r="H46" s="11">
        <f>vlookup(A46,HitterProj!A:Z,8,false)</f>
        <v>2</v>
      </c>
      <c r="I46" s="11">
        <f>vlookup(A46,HitterProj!A:Z,9,false)</f>
        <v>31</v>
      </c>
      <c r="J46" s="11">
        <f>vlookup(A46,HitterProj!A:Z,10,false)</f>
        <v>86</v>
      </c>
      <c r="K46" s="11">
        <f>vlookup(A46,HitterProj!A:Z,11,false)</f>
        <v>95</v>
      </c>
      <c r="L46" s="11">
        <f>vlookup(A46,HitterProj!A:Z,12,false)</f>
        <v>36</v>
      </c>
      <c r="M46" s="13">
        <f>vlookup(A46,HitterProj!A:Z,13,false)</f>
        <v>19.5</v>
      </c>
      <c r="N46" s="11">
        <f>vlookup(A46,HitterProj!A:Z,14,false)</f>
        <v>158</v>
      </c>
      <c r="O46" s="11">
        <f>vlookup(A46,HitterProj!A:Z,15,false)</f>
        <v>4</v>
      </c>
      <c r="P46" s="11">
        <f>vlookup(A46,HitterProj!A:Z,16,false)</f>
        <v>10</v>
      </c>
      <c r="Q46" s="11">
        <f t="shared" si="1"/>
        <v>35</v>
      </c>
      <c r="R46" s="11"/>
      <c r="S46" s="11"/>
      <c r="T46" s="11"/>
    </row>
    <row r="47">
      <c r="A47" s="12" t="str">
        <f>HitterProj!A100</f>
        <v>Vinnie Pasquantino</v>
      </c>
      <c r="B47" s="11" t="str">
        <f>HitterProj!B100</f>
        <v>KC</v>
      </c>
      <c r="C47" s="13">
        <f>(F47*Settings!$B$3)+(G47*Settings!$B$4)+(H47*Settings!$B$5)+(I47*Settings!$B$6)+(J47*Settings!$B$7)+(K47*Settings!$B$8)+(L47*Settings!$B$9)+(M47*Settings!$B$10)+(N47*Settings!$B$11)+(O47*Settings!$B$12)+(P47*Settings!$B$13)</f>
        <v>436.25</v>
      </c>
      <c r="D47" s="11">
        <f>vlookup(A47,HitterProj!A:Z,4,false)</f>
        <v>571</v>
      </c>
      <c r="E47" s="11">
        <f>vlookup(A47,HitterProj!A:Z,5,false)</f>
        <v>503</v>
      </c>
      <c r="F47" s="11">
        <f>vlookup(A47,HitterProj!A:Z,6,false)</f>
        <v>90</v>
      </c>
      <c r="G47" s="11">
        <f>vlookup(A47,HitterProj!A:Z,7,false)</f>
        <v>28</v>
      </c>
      <c r="H47" s="11">
        <f>vlookup(A47,HitterProj!A:Z,8,false)</f>
        <v>3</v>
      </c>
      <c r="I47" s="11">
        <f>vlookup(A47,HitterProj!A:Z,9,false)</f>
        <v>21</v>
      </c>
      <c r="J47" s="11">
        <f>vlookup(A47,HitterProj!A:Z,10,false)</f>
        <v>74</v>
      </c>
      <c r="K47" s="11">
        <f>vlookup(A47,HitterProj!A:Z,11,false)</f>
        <v>84</v>
      </c>
      <c r="L47" s="11">
        <f>vlookup(A47,HitterProj!A:Z,12,false)</f>
        <v>61</v>
      </c>
      <c r="M47" s="13">
        <f>vlookup(A47,HitterProj!A:Z,13,false)</f>
        <v>4</v>
      </c>
      <c r="N47" s="11">
        <f>vlookup(A47,HitterProj!A:Z,14,false)</f>
        <v>73</v>
      </c>
      <c r="O47" s="11">
        <f>vlookup(A47,HitterProj!A:Z,15,false)</f>
        <v>1</v>
      </c>
      <c r="P47" s="11">
        <f>vlookup(A47,HitterProj!A:Z,16,false)</f>
        <v>5</v>
      </c>
      <c r="Q47" s="11">
        <f t="shared" si="1"/>
        <v>36</v>
      </c>
      <c r="R47" s="11"/>
      <c r="S47" s="11"/>
      <c r="T47" s="11"/>
    </row>
    <row r="48">
      <c r="A48" s="12" t="str">
        <f>HitterProj!A140</f>
        <v>Luis Arraez</v>
      </c>
      <c r="B48" s="11" t="str">
        <f>HitterProj!B140</f>
        <v>MIA</v>
      </c>
      <c r="C48" s="13">
        <f>(F48*Settings!$B$3)+(G48*Settings!$B$4)+(H48*Settings!$B$5)+(I48*Settings!$B$6)+(J48*Settings!$B$7)+(K48*Settings!$B$8)+(L48*Settings!$B$9)+(M48*Settings!$B$10)+(N48*Settings!$B$11)+(O48*Settings!$B$12)+(P48*Settings!$B$13)</f>
        <v>431.05</v>
      </c>
      <c r="D48" s="11">
        <f>vlookup(A48,HitterProj!A:Z,4,false)</f>
        <v>630</v>
      </c>
      <c r="E48" s="11">
        <f>vlookup(A48,HitterProj!A:Z,5,false)</f>
        <v>578</v>
      </c>
      <c r="F48" s="11">
        <f>vlookup(A48,HitterProj!A:Z,6,false)</f>
        <v>127</v>
      </c>
      <c r="G48" s="11">
        <f>vlookup(A48,HitterProj!A:Z,7,false)</f>
        <v>33</v>
      </c>
      <c r="H48" s="11">
        <f>vlookup(A48,HitterProj!A:Z,8,false)</f>
        <v>4</v>
      </c>
      <c r="I48" s="11">
        <f>vlookup(A48,HitterProj!A:Z,9,false)</f>
        <v>12</v>
      </c>
      <c r="J48" s="11">
        <f>vlookup(A48,HitterProj!A:Z,10,false)</f>
        <v>85</v>
      </c>
      <c r="K48" s="11">
        <f>vlookup(A48,HitterProj!A:Z,11,false)</f>
        <v>60</v>
      </c>
      <c r="L48" s="11">
        <f>vlookup(A48,HitterProj!A:Z,12,false)</f>
        <v>46</v>
      </c>
      <c r="M48" s="13">
        <f>vlookup(A48,HitterProj!A:Z,13,false)</f>
        <v>3.8</v>
      </c>
      <c r="N48" s="11">
        <f>vlookup(A48,HitterProj!A:Z,14,false)</f>
        <v>49</v>
      </c>
      <c r="O48" s="11">
        <f>vlookup(A48,HitterProj!A:Z,15,false)</f>
        <v>3</v>
      </c>
      <c r="P48" s="11">
        <f>vlookup(A48,HitterProj!A:Z,16,false)</f>
        <v>4</v>
      </c>
      <c r="Q48" s="11">
        <f t="shared" si="1"/>
        <v>37</v>
      </c>
      <c r="R48" s="11"/>
      <c r="S48" s="11"/>
      <c r="T48" s="11"/>
    </row>
    <row r="49">
      <c r="A49" s="12" t="str">
        <f>HitterProj!A64</f>
        <v>Gleyber Torres</v>
      </c>
      <c r="B49" s="11" t="str">
        <f>HitterProj!B64</f>
        <v>NYY</v>
      </c>
      <c r="C49" s="13">
        <f>(F49*Settings!$B$3)+(G49*Settings!$B$4)+(H49*Settings!$B$5)+(I49*Settings!$B$6)+(J49*Settings!$B$7)+(K49*Settings!$B$8)+(L49*Settings!$B$9)+(M49*Settings!$B$10)+(N49*Settings!$B$11)+(O49*Settings!$B$12)+(P49*Settings!$B$13)</f>
        <v>429.5</v>
      </c>
      <c r="D49" s="11">
        <f>vlookup(A49,HitterProj!A:Z,4,false)</f>
        <v>628</v>
      </c>
      <c r="E49" s="11">
        <f>vlookup(A49,HitterProj!A:Z,5,false)</f>
        <v>566</v>
      </c>
      <c r="F49" s="11">
        <f>vlookup(A49,HitterProj!A:Z,6,false)</f>
        <v>95</v>
      </c>
      <c r="G49" s="11">
        <f>vlookup(A49,HitterProj!A:Z,7,false)</f>
        <v>30</v>
      </c>
      <c r="H49" s="11">
        <f>vlookup(A49,HitterProj!A:Z,8,false)</f>
        <v>1</v>
      </c>
      <c r="I49" s="11">
        <f>vlookup(A49,HitterProj!A:Z,9,false)</f>
        <v>22</v>
      </c>
      <c r="J49" s="11">
        <f>vlookup(A49,HitterProj!A:Z,10,false)</f>
        <v>84</v>
      </c>
      <c r="K49" s="11">
        <f>vlookup(A49,HitterProj!A:Z,11,false)</f>
        <v>91</v>
      </c>
      <c r="L49" s="11">
        <f>vlookup(A49,HitterProj!A:Z,12,false)</f>
        <v>58</v>
      </c>
      <c r="M49" s="13">
        <f>vlookup(A49,HitterProj!A:Z,13,false)</f>
        <v>11</v>
      </c>
      <c r="N49" s="11">
        <f>vlookup(A49,HitterProj!A:Z,14,false)</f>
        <v>114</v>
      </c>
      <c r="O49" s="11">
        <f>vlookup(A49,HitterProj!A:Z,15,false)</f>
        <v>5</v>
      </c>
      <c r="P49" s="11">
        <f>vlookup(A49,HitterProj!A:Z,16,false)</f>
        <v>2</v>
      </c>
      <c r="Q49" s="11">
        <f t="shared" si="1"/>
        <v>38</v>
      </c>
      <c r="R49" s="11"/>
      <c r="S49" s="11"/>
      <c r="T49" s="11"/>
    </row>
    <row r="50">
      <c r="A50" s="12" t="str">
        <f>HitterProj!A84</f>
        <v>Ketel Marte</v>
      </c>
      <c r="B50" s="11" t="str">
        <f>HitterProj!B84</f>
        <v>ARI</v>
      </c>
      <c r="C50" s="13">
        <f>(F50*Settings!$B$3)+(G50*Settings!$B$4)+(H50*Settings!$B$5)+(I50*Settings!$B$6)+(J50*Settings!$B$7)+(K50*Settings!$B$8)+(L50*Settings!$B$9)+(M50*Settings!$B$10)+(N50*Settings!$B$11)+(O50*Settings!$B$12)+(P50*Settings!$B$13)</f>
        <v>428.15</v>
      </c>
      <c r="D50" s="11">
        <f>vlookup(A50,HitterProj!A:Z,4,false)</f>
        <v>637</v>
      </c>
      <c r="E50" s="11">
        <f>vlookup(A50,HitterProj!A:Z,5,false)</f>
        <v>561</v>
      </c>
      <c r="F50" s="11">
        <f>vlookup(A50,HitterProj!A:Z,6,false)</f>
        <v>90</v>
      </c>
      <c r="G50" s="11">
        <f>vlookup(A50,HitterProj!A:Z,7,false)</f>
        <v>33</v>
      </c>
      <c r="H50" s="11">
        <f>vlookup(A50,HitterProj!A:Z,8,false)</f>
        <v>4</v>
      </c>
      <c r="I50" s="11">
        <f>vlookup(A50,HitterProj!A:Z,9,false)</f>
        <v>19</v>
      </c>
      <c r="J50" s="11">
        <f>vlookup(A50,HitterProj!A:Z,10,false)</f>
        <v>88</v>
      </c>
      <c r="K50" s="11">
        <f>vlookup(A50,HitterProj!A:Z,11,false)</f>
        <v>76</v>
      </c>
      <c r="L50" s="11">
        <f>vlookup(A50,HitterProj!A:Z,12,false)</f>
        <v>69</v>
      </c>
      <c r="M50" s="13">
        <f>vlookup(A50,HitterProj!A:Z,13,false)</f>
        <v>7.9</v>
      </c>
      <c r="N50" s="11">
        <f>vlookup(A50,HitterProj!A:Z,14,false)</f>
        <v>113</v>
      </c>
      <c r="O50" s="11">
        <f>vlookup(A50,HitterProj!A:Z,15,false)</f>
        <v>3</v>
      </c>
      <c r="P50" s="11">
        <f>vlookup(A50,HitterProj!A:Z,16,false)</f>
        <v>5</v>
      </c>
      <c r="Q50" s="11">
        <f t="shared" si="1"/>
        <v>39</v>
      </c>
      <c r="R50" s="11"/>
      <c r="S50" s="11"/>
      <c r="T50" s="11"/>
    </row>
    <row r="51">
      <c r="A51" s="12" t="str">
        <f>HitterProj!A29</f>
        <v>Manny Machado</v>
      </c>
      <c r="B51" s="11" t="str">
        <f>HitterProj!B29</f>
        <v>SD</v>
      </c>
      <c r="C51" s="13">
        <f>(F51*Settings!$B$3)+(G51*Settings!$B$4)+(H51*Settings!$B$5)+(I51*Settings!$B$6)+(J51*Settings!$B$7)+(K51*Settings!$B$8)+(L51*Settings!$B$9)+(M51*Settings!$B$10)+(N51*Settings!$B$11)+(O51*Settings!$B$12)+(P51*Settings!$B$13)</f>
        <v>427.1</v>
      </c>
      <c r="D51" s="11">
        <f>vlookup(A51,HitterProj!A:Z,4,false)</f>
        <v>617</v>
      </c>
      <c r="E51" s="11">
        <f>vlookup(A51,HitterProj!A:Z,5,false)</f>
        <v>552</v>
      </c>
      <c r="F51" s="11">
        <f>vlookup(A51,HitterProj!A:Z,6,false)</f>
        <v>86</v>
      </c>
      <c r="G51" s="11">
        <f>vlookup(A51,HitterProj!A:Z,7,false)</f>
        <v>29</v>
      </c>
      <c r="H51" s="11">
        <f>vlookup(A51,HitterProj!A:Z,8,false)</f>
        <v>1</v>
      </c>
      <c r="I51" s="11">
        <f>vlookup(A51,HitterProj!A:Z,9,false)</f>
        <v>25</v>
      </c>
      <c r="J51" s="11">
        <f>vlookup(A51,HitterProj!A:Z,10,false)</f>
        <v>82</v>
      </c>
      <c r="K51" s="11">
        <f>vlookup(A51,HitterProj!A:Z,11,false)</f>
        <v>95</v>
      </c>
      <c r="L51" s="11">
        <f>vlookup(A51,HitterProj!A:Z,12,false)</f>
        <v>61</v>
      </c>
      <c r="M51" s="13">
        <f>vlookup(A51,HitterProj!A:Z,13,false)</f>
        <v>4.1</v>
      </c>
      <c r="N51" s="11">
        <f>vlookup(A51,HitterProj!A:Z,14,false)</f>
        <v>120</v>
      </c>
      <c r="O51" s="11">
        <f>vlookup(A51,HitterProj!A:Z,15,false)</f>
        <v>2</v>
      </c>
      <c r="P51" s="11">
        <f>vlookup(A51,HitterProj!A:Z,16,false)</f>
        <v>2</v>
      </c>
      <c r="Q51" s="11">
        <f t="shared" si="1"/>
        <v>40</v>
      </c>
      <c r="R51" s="11"/>
      <c r="S51" s="11"/>
      <c r="T51" s="11"/>
    </row>
    <row r="52">
      <c r="A52" s="12" t="str">
        <f>HitterProj!A55</f>
        <v>Anthony Santander</v>
      </c>
      <c r="B52" s="11" t="str">
        <f>HitterProj!B55</f>
        <v>BAL</v>
      </c>
      <c r="C52" s="13">
        <f>(F52*Settings!$B$3)+(G52*Settings!$B$4)+(H52*Settings!$B$5)+(I52*Settings!$B$6)+(J52*Settings!$B$7)+(K52*Settings!$B$8)+(L52*Settings!$B$9)+(M52*Settings!$B$10)+(N52*Settings!$B$11)+(O52*Settings!$B$12)+(P52*Settings!$B$13)</f>
        <v>425.85</v>
      </c>
      <c r="D52" s="11">
        <f>vlookup(A52,HitterProj!A:Z,4,false)</f>
        <v>631</v>
      </c>
      <c r="E52" s="11">
        <f>vlookup(A52,HitterProj!A:Z,5,false)</f>
        <v>566</v>
      </c>
      <c r="F52" s="11">
        <f>vlookup(A52,HitterProj!A:Z,6,false)</f>
        <v>81</v>
      </c>
      <c r="G52" s="11">
        <f>vlookup(A52,HitterProj!A:Z,7,false)</f>
        <v>29</v>
      </c>
      <c r="H52" s="11">
        <f>vlookup(A52,HitterProj!A:Z,8,false)</f>
        <v>2</v>
      </c>
      <c r="I52" s="11">
        <f>vlookup(A52,HitterProj!A:Z,9,false)</f>
        <v>28</v>
      </c>
      <c r="J52" s="11">
        <f>vlookup(A52,HitterProj!A:Z,10,false)</f>
        <v>82</v>
      </c>
      <c r="K52" s="11">
        <f>vlookup(A52,HitterProj!A:Z,11,false)</f>
        <v>90</v>
      </c>
      <c r="L52" s="11">
        <f>vlookup(A52,HitterProj!A:Z,12,false)</f>
        <v>53</v>
      </c>
      <c r="M52" s="13">
        <f>vlookup(A52,HitterProj!A:Z,13,false)</f>
        <v>6.1</v>
      </c>
      <c r="N52" s="11">
        <f>vlookup(A52,HitterProj!A:Z,14,false)</f>
        <v>135</v>
      </c>
      <c r="O52" s="11">
        <f>vlookup(A52,HitterProj!A:Z,15,false)</f>
        <v>1</v>
      </c>
      <c r="P52" s="11">
        <f>vlookup(A52,HitterProj!A:Z,16,false)</f>
        <v>9</v>
      </c>
      <c r="Q52" s="11">
        <f t="shared" si="1"/>
        <v>41</v>
      </c>
      <c r="R52" s="11"/>
      <c r="S52" s="11"/>
      <c r="T52" s="11"/>
    </row>
    <row r="53">
      <c r="A53" s="12" t="str">
        <f>HitterProj!A32</f>
        <v>Adolis Garcia</v>
      </c>
      <c r="B53" s="11" t="str">
        <f>HitterProj!B32</f>
        <v>TEX</v>
      </c>
      <c r="C53" s="13">
        <f>(F53*Settings!$B$3)+(G53*Settings!$B$4)+(H53*Settings!$B$5)+(I53*Settings!$B$6)+(J53*Settings!$B$7)+(K53*Settings!$B$8)+(L53*Settings!$B$9)+(M53*Settings!$B$10)+(N53*Settings!$B$11)+(O53*Settings!$B$12)+(P53*Settings!$B$13)</f>
        <v>424.9</v>
      </c>
      <c r="D53" s="11">
        <f>vlookup(A53,HitterProj!A:Z,4,false)</f>
        <v>638</v>
      </c>
      <c r="E53" s="11">
        <f>vlookup(A53,HitterProj!A:Z,5,false)</f>
        <v>573</v>
      </c>
      <c r="F53" s="11">
        <f>vlookup(A53,HitterProj!A:Z,6,false)</f>
        <v>77</v>
      </c>
      <c r="G53" s="11">
        <f>vlookup(A53,HitterProj!A:Z,7,false)</f>
        <v>29</v>
      </c>
      <c r="H53" s="11">
        <f>vlookup(A53,HitterProj!A:Z,8,false)</f>
        <v>2</v>
      </c>
      <c r="I53" s="11">
        <f>vlookup(A53,HitterProj!A:Z,9,false)</f>
        <v>32</v>
      </c>
      <c r="J53" s="11">
        <f>vlookup(A53,HitterProj!A:Z,10,false)</f>
        <v>86</v>
      </c>
      <c r="K53" s="11">
        <f>vlookup(A53,HitterProj!A:Z,11,false)</f>
        <v>95</v>
      </c>
      <c r="L53" s="11">
        <f>vlookup(A53,HitterProj!A:Z,12,false)</f>
        <v>57</v>
      </c>
      <c r="M53" s="13">
        <f>vlookup(A53,HitterProj!A:Z,13,false)</f>
        <v>8.4</v>
      </c>
      <c r="N53" s="11">
        <f>vlookup(A53,HitterProj!A:Z,14,false)</f>
        <v>174</v>
      </c>
      <c r="O53" s="11">
        <f>vlookup(A53,HitterProj!A:Z,15,false)</f>
        <v>1</v>
      </c>
      <c r="P53" s="11">
        <f>vlookup(A53,HitterProj!A:Z,16,false)</f>
        <v>6</v>
      </c>
      <c r="Q53" s="11">
        <f t="shared" si="1"/>
        <v>42</v>
      </c>
      <c r="R53" s="11"/>
      <c r="S53" s="11"/>
      <c r="T53" s="11"/>
    </row>
    <row r="54">
      <c r="A54" s="12" t="str">
        <f>HitterProj!A66</f>
        <v>Paul Goldschmidt</v>
      </c>
      <c r="B54" s="11" t="str">
        <f>HitterProj!B66</f>
        <v>STL</v>
      </c>
      <c r="C54" s="13">
        <f>(F54*Settings!$B$3)+(G54*Settings!$B$4)+(H54*Settings!$B$5)+(I54*Settings!$B$6)+(J54*Settings!$B$7)+(K54*Settings!$B$8)+(L54*Settings!$B$9)+(M54*Settings!$B$10)+(N54*Settings!$B$11)+(O54*Settings!$B$12)+(P54*Settings!$B$13)</f>
        <v>424.75</v>
      </c>
      <c r="D54" s="11">
        <f>vlookup(A54,HitterProj!A:Z,4,false)</f>
        <v>655</v>
      </c>
      <c r="E54" s="11">
        <f>vlookup(A54,HitterProj!A:Z,5,false)</f>
        <v>572</v>
      </c>
      <c r="F54" s="11">
        <f>vlookup(A54,HitterProj!A:Z,6,false)</f>
        <v>91</v>
      </c>
      <c r="G54" s="11">
        <f>vlookup(A54,HitterProj!A:Z,7,false)</f>
        <v>31</v>
      </c>
      <c r="H54" s="11">
        <f>vlookup(A54,HitterProj!A:Z,8,false)</f>
        <v>2</v>
      </c>
      <c r="I54" s="11">
        <f>vlookup(A54,HitterProj!A:Z,9,false)</f>
        <v>23</v>
      </c>
      <c r="J54" s="11">
        <f>vlookup(A54,HitterProj!A:Z,10,false)</f>
        <v>92</v>
      </c>
      <c r="K54" s="11">
        <f>vlookup(A54,HitterProj!A:Z,11,false)</f>
        <v>85</v>
      </c>
      <c r="L54" s="11">
        <f>vlookup(A54,HitterProj!A:Z,12,false)</f>
        <v>77</v>
      </c>
      <c r="M54" s="13">
        <f>vlookup(A54,HitterProj!A:Z,13,false)</f>
        <v>8.5</v>
      </c>
      <c r="N54" s="11">
        <f>vlookup(A54,HitterProj!A:Z,14,false)</f>
        <v>157</v>
      </c>
      <c r="O54" s="11">
        <f>vlookup(A54,HitterProj!A:Z,15,false)</f>
        <v>2</v>
      </c>
      <c r="P54" s="11">
        <f>vlookup(A54,HitterProj!A:Z,16,false)</f>
        <v>4</v>
      </c>
      <c r="Q54" s="11">
        <f t="shared" si="1"/>
        <v>43</v>
      </c>
      <c r="R54" s="11"/>
      <c r="S54" s="11"/>
      <c r="T54" s="11"/>
    </row>
    <row r="55">
      <c r="A55" s="12" t="str">
        <f>HitterProj!A69</f>
        <v>Nico Hoerner</v>
      </c>
      <c r="B55" s="11" t="str">
        <f>HitterProj!B69</f>
        <v>CHC</v>
      </c>
      <c r="C55" s="13">
        <f>(F55*Settings!$B$3)+(G55*Settings!$B$4)+(H55*Settings!$B$5)+(I55*Settings!$B$6)+(J55*Settings!$B$7)+(K55*Settings!$B$8)+(L55*Settings!$B$9)+(M55*Settings!$B$10)+(N55*Settings!$B$11)+(O55*Settings!$B$12)+(P55*Settings!$B$13)</f>
        <v>420.8</v>
      </c>
      <c r="D55" s="11">
        <f>vlookup(A55,HitterProj!A:Z,4,false)</f>
        <v>648</v>
      </c>
      <c r="E55" s="11">
        <f>vlookup(A55,HitterProj!A:Z,5,false)</f>
        <v>588</v>
      </c>
      <c r="F55" s="11">
        <f>vlookup(A55,HitterProj!A:Z,6,false)</f>
        <v>115</v>
      </c>
      <c r="G55" s="11">
        <f>vlookup(A55,HitterProj!A:Z,7,false)</f>
        <v>28</v>
      </c>
      <c r="H55" s="11">
        <f>vlookup(A55,HitterProj!A:Z,8,false)</f>
        <v>3</v>
      </c>
      <c r="I55" s="11">
        <f>vlookup(A55,HitterProj!A:Z,9,false)</f>
        <v>11</v>
      </c>
      <c r="J55" s="11">
        <f>vlookup(A55,HitterProj!A:Z,10,false)</f>
        <v>84</v>
      </c>
      <c r="K55" s="11">
        <f>vlookup(A55,HitterProj!A:Z,11,false)</f>
        <v>71</v>
      </c>
      <c r="L55" s="11">
        <f>vlookup(A55,HitterProj!A:Z,12,false)</f>
        <v>49</v>
      </c>
      <c r="M55" s="13">
        <f>vlookup(A55,HitterProj!A:Z,13,false)</f>
        <v>30.3</v>
      </c>
      <c r="N55" s="11">
        <f>vlookup(A55,HitterProj!A:Z,14,false)</f>
        <v>82</v>
      </c>
      <c r="O55" s="11">
        <f>vlookup(A55,HitterProj!A:Z,15,false)</f>
        <v>5</v>
      </c>
      <c r="P55" s="11">
        <f>vlookup(A55,HitterProj!A:Z,16,false)</f>
        <v>10</v>
      </c>
      <c r="Q55" s="11">
        <f t="shared" si="1"/>
        <v>44</v>
      </c>
      <c r="R55" s="11"/>
      <c r="S55" s="11"/>
      <c r="T55" s="11"/>
    </row>
    <row r="56">
      <c r="A56" s="12" t="str">
        <f>HitterProj!A51</f>
        <v>Randy Arozarena</v>
      </c>
      <c r="B56" s="11" t="str">
        <f>HitterProj!B51</f>
        <v>TB</v>
      </c>
      <c r="C56" s="13">
        <f>(F56*Settings!$B$3)+(G56*Settings!$B$4)+(H56*Settings!$B$5)+(I56*Settings!$B$6)+(J56*Settings!$B$7)+(K56*Settings!$B$8)+(L56*Settings!$B$9)+(M56*Settings!$B$10)+(N56*Settings!$B$11)+(O56*Settings!$B$12)+(P56*Settings!$B$13)</f>
        <v>420.05</v>
      </c>
      <c r="D56" s="11">
        <f>vlookup(A56,HitterProj!A:Z,4,false)</f>
        <v>644</v>
      </c>
      <c r="E56" s="11">
        <f>vlookup(A56,HitterProj!A:Z,5,false)</f>
        <v>561</v>
      </c>
      <c r="F56" s="11">
        <f>vlookup(A56,HitterProj!A:Z,6,false)</f>
        <v>83</v>
      </c>
      <c r="G56" s="11">
        <f>vlookup(A56,HitterProj!A:Z,7,false)</f>
        <v>29</v>
      </c>
      <c r="H56" s="11">
        <f>vlookup(A56,HitterProj!A:Z,8,false)</f>
        <v>3</v>
      </c>
      <c r="I56" s="11">
        <f>vlookup(A56,HitterProj!A:Z,9,false)</f>
        <v>23</v>
      </c>
      <c r="J56" s="11">
        <f>vlookup(A56,HitterProj!A:Z,10,false)</f>
        <v>82</v>
      </c>
      <c r="K56" s="11">
        <f>vlookup(A56,HitterProj!A:Z,11,false)</f>
        <v>87</v>
      </c>
      <c r="L56" s="11">
        <f>vlookup(A56,HitterProj!A:Z,12,false)</f>
        <v>68</v>
      </c>
      <c r="M56" s="13">
        <f>vlookup(A56,HitterProj!A:Z,13,false)</f>
        <v>15.8</v>
      </c>
      <c r="N56" s="11">
        <f>vlookup(A56,HitterProj!A:Z,14,false)</f>
        <v>153</v>
      </c>
      <c r="O56" s="11">
        <f>vlookup(A56,HitterProj!A:Z,15,false)</f>
        <v>7</v>
      </c>
      <c r="P56" s="11">
        <f>vlookup(A56,HitterProj!A:Z,16,false)</f>
        <v>14</v>
      </c>
      <c r="Q56" s="11">
        <f t="shared" si="1"/>
        <v>45</v>
      </c>
      <c r="R56" s="11"/>
      <c r="S56" s="11"/>
      <c r="T56" s="11"/>
    </row>
    <row r="57">
      <c r="A57" s="12" t="str">
        <f>HitterProj!A27</f>
        <v>Gunnar Henderson</v>
      </c>
      <c r="B57" s="11" t="str">
        <f>HitterProj!B27</f>
        <v>BAL</v>
      </c>
      <c r="C57" s="13">
        <f>(F57*Settings!$B$3)+(G57*Settings!$B$4)+(H57*Settings!$B$5)+(I57*Settings!$B$6)+(J57*Settings!$B$7)+(K57*Settings!$B$8)+(L57*Settings!$B$9)+(M57*Settings!$B$10)+(N57*Settings!$B$11)+(O57*Settings!$B$12)+(P57*Settings!$B$13)</f>
        <v>419.55</v>
      </c>
      <c r="D57" s="11">
        <f>vlookup(A57,HitterProj!A:Z,4,false)</f>
        <v>625</v>
      </c>
      <c r="E57" s="11">
        <f>vlookup(A57,HitterProj!A:Z,5,false)</f>
        <v>561</v>
      </c>
      <c r="F57" s="11">
        <f>vlookup(A57,HitterProj!A:Z,6,false)</f>
        <v>81</v>
      </c>
      <c r="G57" s="11">
        <f>vlookup(A57,HitterProj!A:Z,7,false)</f>
        <v>29</v>
      </c>
      <c r="H57" s="11">
        <f>vlookup(A57,HitterProj!A:Z,8,false)</f>
        <v>4</v>
      </c>
      <c r="I57" s="11">
        <f>vlookup(A57,HitterProj!A:Z,9,false)</f>
        <v>28</v>
      </c>
      <c r="J57" s="11">
        <f>vlookup(A57,HitterProj!A:Z,10,false)</f>
        <v>94</v>
      </c>
      <c r="K57" s="11">
        <f>vlookup(A57,HitterProj!A:Z,11,false)</f>
        <v>75</v>
      </c>
      <c r="L57" s="11">
        <f>vlookup(A57,HitterProj!A:Z,12,false)</f>
        <v>60</v>
      </c>
      <c r="M57" s="13">
        <f>vlookup(A57,HitterProj!A:Z,13,false)</f>
        <v>9.8</v>
      </c>
      <c r="N57" s="11">
        <f>vlookup(A57,HitterProj!A:Z,14,false)</f>
        <v>155</v>
      </c>
      <c r="O57" s="11">
        <f>vlookup(A57,HitterProj!A:Z,15,false)</f>
        <v>3</v>
      </c>
      <c r="P57" s="11">
        <f>vlookup(A57,HitterProj!A:Z,16,false)</f>
        <v>2</v>
      </c>
      <c r="Q57" s="11">
        <f t="shared" si="1"/>
        <v>46</v>
      </c>
      <c r="R57" s="11"/>
      <c r="S57" s="11"/>
      <c r="T57" s="11"/>
    </row>
    <row r="58">
      <c r="A58" s="12" t="str">
        <f>HitterProj!A76</f>
        <v>Adley Rutschman</v>
      </c>
      <c r="B58" s="11" t="str">
        <f>HitterProj!B76</f>
        <v>BAL</v>
      </c>
      <c r="C58" s="13">
        <f>(F58*Settings!$B$3)+(G58*Settings!$B$4)+(H58*Settings!$B$5)+(I58*Settings!$B$6)+(J58*Settings!$B$7)+(K58*Settings!$B$8)+(L58*Settings!$B$9)+(M58*Settings!$B$10)+(N58*Settings!$B$11)+(O58*Settings!$B$12)+(P58*Settings!$B$13)</f>
        <v>419.5</v>
      </c>
      <c r="D58" s="11">
        <f>vlookup(A58,HitterProj!A:Z,4,false)</f>
        <v>613</v>
      </c>
      <c r="E58" s="11">
        <f>vlookup(A58,HitterProj!A:Z,5,false)</f>
        <v>527</v>
      </c>
      <c r="F58" s="11">
        <f>vlookup(A58,HitterProj!A:Z,6,false)</f>
        <v>91</v>
      </c>
      <c r="G58" s="11">
        <f>vlookup(A58,HitterProj!A:Z,7,false)</f>
        <v>30</v>
      </c>
      <c r="H58" s="11">
        <f>vlookup(A58,HitterProj!A:Z,8,false)</f>
        <v>2</v>
      </c>
      <c r="I58" s="11">
        <f>vlookup(A58,HitterProj!A:Z,9,false)</f>
        <v>19</v>
      </c>
      <c r="J58" s="11">
        <f>vlookup(A58,HitterProj!A:Z,10,false)</f>
        <v>86</v>
      </c>
      <c r="K58" s="11">
        <f>vlookup(A58,HitterProj!A:Z,11,false)</f>
        <v>69</v>
      </c>
      <c r="L58" s="11">
        <f>vlookup(A58,HitterProj!A:Z,12,false)</f>
        <v>82</v>
      </c>
      <c r="M58" s="13">
        <f>vlookup(A58,HitterProj!A:Z,13,false)</f>
        <v>2</v>
      </c>
      <c r="N58" s="11">
        <f>vlookup(A58,HitterProj!A:Z,14,false)</f>
        <v>102</v>
      </c>
      <c r="O58" s="11">
        <f>vlookup(A58,HitterProj!A:Z,15,false)</f>
        <v>3</v>
      </c>
      <c r="P58" s="11">
        <f>vlookup(A58,HitterProj!A:Z,16,false)</f>
        <v>3</v>
      </c>
      <c r="Q58" s="11">
        <f t="shared" si="1"/>
        <v>47</v>
      </c>
      <c r="R58" s="11"/>
      <c r="S58" s="11"/>
      <c r="T58" s="11"/>
    </row>
    <row r="59">
      <c r="A59" s="12" t="str">
        <f>HitterProj!A33</f>
        <v>Nolan Jones</v>
      </c>
      <c r="B59" s="11" t="str">
        <f>HitterProj!B33</f>
        <v>COL</v>
      </c>
      <c r="C59" s="13">
        <f>(F59*Settings!$B$3)+(G59*Settings!$B$4)+(H59*Settings!$B$5)+(I59*Settings!$B$6)+(J59*Settings!$B$7)+(K59*Settings!$B$8)+(L59*Settings!$B$9)+(M59*Settings!$B$10)+(N59*Settings!$B$11)+(O59*Settings!$B$12)+(P59*Settings!$B$13)</f>
        <v>415.85</v>
      </c>
      <c r="D59" s="11">
        <f>vlookup(A59,HitterProj!A:Z,4,false)</f>
        <v>586</v>
      </c>
      <c r="E59" s="11">
        <f>vlookup(A59,HitterProj!A:Z,5,false)</f>
        <v>515</v>
      </c>
      <c r="F59" s="11">
        <f>vlookup(A59,HitterProj!A:Z,6,false)</f>
        <v>76</v>
      </c>
      <c r="G59" s="11">
        <f>vlookup(A59,HitterProj!A:Z,7,false)</f>
        <v>32</v>
      </c>
      <c r="H59" s="11">
        <f>vlookup(A59,HitterProj!A:Z,8,false)</f>
        <v>4</v>
      </c>
      <c r="I59" s="11">
        <f>vlookup(A59,HitterProj!A:Z,9,false)</f>
        <v>27</v>
      </c>
      <c r="J59" s="11">
        <f>vlookup(A59,HitterProj!A:Z,10,false)</f>
        <v>81</v>
      </c>
      <c r="K59" s="11">
        <f>vlookup(A59,HitterProj!A:Z,11,false)</f>
        <v>87</v>
      </c>
      <c r="L59" s="11">
        <f>vlookup(A59,HitterProj!A:Z,12,false)</f>
        <v>66</v>
      </c>
      <c r="M59" s="13">
        <f>vlookup(A59,HitterProj!A:Z,13,false)</f>
        <v>17.6</v>
      </c>
      <c r="N59" s="11">
        <f>vlookup(A59,HitterProj!A:Z,14,false)</f>
        <v>173</v>
      </c>
      <c r="O59" s="11">
        <f>vlookup(A59,HitterProj!A:Z,15,false)</f>
        <v>4</v>
      </c>
      <c r="P59" s="11">
        <f>vlookup(A59,HitterProj!A:Z,16,false)</f>
        <v>3</v>
      </c>
      <c r="Q59" s="11">
        <f t="shared" si="1"/>
        <v>48</v>
      </c>
      <c r="R59" s="11"/>
      <c r="S59" s="11"/>
      <c r="T59" s="11"/>
    </row>
    <row r="60">
      <c r="A60" s="12" t="str">
        <f>HitterProj!A63</f>
        <v>Christian Yelich</v>
      </c>
      <c r="B60" s="11" t="str">
        <f>HitterProj!B63</f>
        <v>MIL</v>
      </c>
      <c r="C60" s="13">
        <f>(F60*Settings!$B$3)+(G60*Settings!$B$4)+(H60*Settings!$B$5)+(I60*Settings!$B$6)+(J60*Settings!$B$7)+(K60*Settings!$B$8)+(L60*Settings!$B$9)+(M60*Settings!$B$10)+(N60*Settings!$B$11)+(O60*Settings!$B$12)+(P60*Settings!$B$13)</f>
        <v>411.15</v>
      </c>
      <c r="D60" s="11">
        <f>vlookup(A60,HitterProj!A:Z,4,false)</f>
        <v>651</v>
      </c>
      <c r="E60" s="11">
        <f>vlookup(A60,HitterProj!A:Z,5,false)</f>
        <v>563</v>
      </c>
      <c r="F60" s="11">
        <f>vlookup(A60,HitterProj!A:Z,6,false)</f>
        <v>96</v>
      </c>
      <c r="G60" s="11">
        <f>vlookup(A60,HitterProj!A:Z,7,false)</f>
        <v>29</v>
      </c>
      <c r="H60" s="11">
        <f>vlookup(A60,HitterProj!A:Z,8,false)</f>
        <v>3</v>
      </c>
      <c r="I60" s="11">
        <f>vlookup(A60,HitterProj!A:Z,9,false)</f>
        <v>18</v>
      </c>
      <c r="J60" s="11">
        <f>vlookup(A60,HitterProj!A:Z,10,false)</f>
        <v>93</v>
      </c>
      <c r="K60" s="11">
        <f>vlookup(A60,HitterProj!A:Z,11,false)</f>
        <v>65</v>
      </c>
      <c r="L60" s="11">
        <f>vlookup(A60,HitterProj!A:Z,12,false)</f>
        <v>83</v>
      </c>
      <c r="M60" s="13">
        <f>vlookup(A60,HitterProj!A:Z,13,false)</f>
        <v>23.4</v>
      </c>
      <c r="N60" s="11">
        <f>vlookup(A60,HitterProj!A:Z,14,false)</f>
        <v>151</v>
      </c>
      <c r="O60" s="11">
        <f>vlookup(A60,HitterProj!A:Z,15,false)</f>
        <v>4</v>
      </c>
      <c r="P60" s="11">
        <f>vlookup(A60,HitterProj!A:Z,16,false)</f>
        <v>4</v>
      </c>
      <c r="Q60" s="11">
        <f t="shared" si="1"/>
        <v>49</v>
      </c>
      <c r="R60" s="11"/>
      <c r="S60" s="11"/>
      <c r="T60" s="11"/>
    </row>
    <row r="61">
      <c r="A61" s="12" t="str">
        <f>HitterProj!A79</f>
        <v>Josh Naylor</v>
      </c>
      <c r="B61" s="11" t="str">
        <f>HitterProj!B79</f>
        <v>CLE</v>
      </c>
      <c r="C61" s="13">
        <f>(F61*Settings!$B$3)+(G61*Settings!$B$4)+(H61*Settings!$B$5)+(I61*Settings!$B$6)+(J61*Settings!$B$7)+(K61*Settings!$B$8)+(L61*Settings!$B$9)+(M61*Settings!$B$10)+(N61*Settings!$B$11)+(O61*Settings!$B$12)+(P61*Settings!$B$13)</f>
        <v>410.1</v>
      </c>
      <c r="D61" s="11">
        <f>vlookup(A61,HitterProj!A:Z,4,false)</f>
        <v>565</v>
      </c>
      <c r="E61" s="11">
        <f>vlookup(A61,HitterProj!A:Z,5,false)</f>
        <v>512</v>
      </c>
      <c r="F61" s="11">
        <f>vlookup(A61,HitterProj!A:Z,6,false)</f>
        <v>87</v>
      </c>
      <c r="G61" s="11">
        <f>vlookup(A61,HitterProj!A:Z,7,false)</f>
        <v>30</v>
      </c>
      <c r="H61" s="11">
        <f>vlookup(A61,HitterProj!A:Z,8,false)</f>
        <v>1</v>
      </c>
      <c r="I61" s="11">
        <f>vlookup(A61,HitterProj!A:Z,9,false)</f>
        <v>21</v>
      </c>
      <c r="J61" s="11">
        <f>vlookup(A61,HitterProj!A:Z,10,false)</f>
        <v>74</v>
      </c>
      <c r="K61" s="11">
        <f>vlookup(A61,HitterProj!A:Z,11,false)</f>
        <v>87</v>
      </c>
      <c r="L61" s="11">
        <f>vlookup(A61,HitterProj!A:Z,12,false)</f>
        <v>45</v>
      </c>
      <c r="M61" s="13">
        <f>vlookup(A61,HitterProj!A:Z,13,false)</f>
        <v>9.1</v>
      </c>
      <c r="N61" s="11">
        <f>vlookup(A61,HitterProj!A:Z,14,false)</f>
        <v>88</v>
      </c>
      <c r="O61" s="11">
        <f>vlookup(A61,HitterProj!A:Z,15,false)</f>
        <v>3</v>
      </c>
      <c r="P61" s="11">
        <f>vlookup(A61,HitterProj!A:Z,16,false)</f>
        <v>5</v>
      </c>
      <c r="Q61" s="11">
        <f t="shared" si="1"/>
        <v>50</v>
      </c>
      <c r="R61" s="11"/>
      <c r="S61" s="11"/>
      <c r="T61" s="11"/>
    </row>
    <row r="62">
      <c r="A62" s="12" t="str">
        <f>HitterProj!A25</f>
        <v>Royce Lewis</v>
      </c>
      <c r="B62" s="11" t="str">
        <f>HitterProj!B25</f>
        <v>MIN</v>
      </c>
      <c r="C62" s="13">
        <f>(F62*Settings!$B$3)+(G62*Settings!$B$4)+(H62*Settings!$B$5)+(I62*Settings!$B$6)+(J62*Settings!$B$7)+(K62*Settings!$B$8)+(L62*Settings!$B$9)+(M62*Settings!$B$10)+(N62*Settings!$B$11)+(O62*Settings!$B$12)+(P62*Settings!$B$13)</f>
        <v>409.5</v>
      </c>
      <c r="D62" s="11">
        <f>vlookup(A62,HitterProj!A:Z,4,false)</f>
        <v>569</v>
      </c>
      <c r="E62" s="11">
        <f>vlookup(A62,HitterProj!A:Z,5,false)</f>
        <v>516</v>
      </c>
      <c r="F62" s="11">
        <f>vlookup(A62,HitterProj!A:Z,6,false)</f>
        <v>83</v>
      </c>
      <c r="G62" s="11">
        <f>vlookup(A62,HitterProj!A:Z,7,false)</f>
        <v>27</v>
      </c>
      <c r="H62" s="11">
        <f>vlookup(A62,HitterProj!A:Z,8,false)</f>
        <v>2</v>
      </c>
      <c r="I62" s="11">
        <f>vlookup(A62,HitterProj!A:Z,9,false)</f>
        <v>24</v>
      </c>
      <c r="J62" s="11">
        <f>vlookup(A62,HitterProj!A:Z,10,false)</f>
        <v>88</v>
      </c>
      <c r="K62" s="11">
        <f>vlookup(A62,HitterProj!A:Z,11,false)</f>
        <v>78</v>
      </c>
      <c r="L62" s="11">
        <f>vlookup(A62,HitterProj!A:Z,12,false)</f>
        <v>45</v>
      </c>
      <c r="M62" s="13">
        <f>vlookup(A62,HitterProj!A:Z,13,false)</f>
        <v>16.5</v>
      </c>
      <c r="N62" s="11">
        <f>vlookup(A62,HitterProj!A:Z,14,false)</f>
        <v>120</v>
      </c>
      <c r="O62" s="11">
        <f>vlookup(A62,HitterProj!A:Z,15,false)</f>
        <v>2</v>
      </c>
      <c r="P62" s="11">
        <f>vlookup(A62,HitterProj!A:Z,16,false)</f>
        <v>7</v>
      </c>
      <c r="Q62" s="11">
        <f t="shared" si="1"/>
        <v>51</v>
      </c>
      <c r="R62" s="11"/>
      <c r="S62" s="11"/>
      <c r="T62" s="11"/>
    </row>
    <row r="63">
      <c r="A63" s="12" t="str">
        <f>HitterProj!A94</f>
        <v>Brandon Nimmo</v>
      </c>
      <c r="B63" s="11" t="str">
        <f>HitterProj!B94</f>
        <v>NYM</v>
      </c>
      <c r="C63" s="13">
        <f>(F63*Settings!$B$3)+(G63*Settings!$B$4)+(H63*Settings!$B$5)+(I63*Settings!$B$6)+(J63*Settings!$B$7)+(K63*Settings!$B$8)+(L63*Settings!$B$9)+(M63*Settings!$B$10)+(N63*Settings!$B$11)+(O63*Settings!$B$12)+(P63*Settings!$B$13)</f>
        <v>409.15</v>
      </c>
      <c r="D63" s="11">
        <f>vlookup(A63,HitterProj!A:Z,4,false)</f>
        <v>650</v>
      </c>
      <c r="E63" s="11">
        <f>vlookup(A63,HitterProj!A:Z,5,false)</f>
        <v>569</v>
      </c>
      <c r="F63" s="11">
        <f>vlookup(A63,HitterProj!A:Z,6,false)</f>
        <v>97</v>
      </c>
      <c r="G63" s="11">
        <f>vlookup(A63,HitterProj!A:Z,7,false)</f>
        <v>28</v>
      </c>
      <c r="H63" s="11">
        <f>vlookup(A63,HitterProj!A:Z,8,false)</f>
        <v>3</v>
      </c>
      <c r="I63" s="11">
        <f>vlookup(A63,HitterProj!A:Z,9,false)</f>
        <v>21</v>
      </c>
      <c r="J63" s="11">
        <f>vlookup(A63,HitterProj!A:Z,10,false)</f>
        <v>90</v>
      </c>
      <c r="K63" s="11">
        <f>vlookup(A63,HitterProj!A:Z,11,false)</f>
        <v>63</v>
      </c>
      <c r="L63" s="11">
        <f>vlookup(A63,HitterProj!A:Z,12,false)</f>
        <v>67</v>
      </c>
      <c r="M63" s="13">
        <f>vlookup(A63,HitterProj!A:Z,13,false)</f>
        <v>3.9</v>
      </c>
      <c r="N63" s="11">
        <f>vlookup(A63,HitterProj!A:Z,14,false)</f>
        <v>129</v>
      </c>
      <c r="O63" s="11">
        <f>vlookup(A63,HitterProj!A:Z,15,false)</f>
        <v>3</v>
      </c>
      <c r="P63" s="11">
        <f>vlookup(A63,HitterProj!A:Z,16,false)</f>
        <v>12</v>
      </c>
      <c r="Q63" s="11">
        <f t="shared" si="1"/>
        <v>52</v>
      </c>
      <c r="R63" s="11"/>
      <c r="S63" s="11"/>
      <c r="T63" s="11"/>
    </row>
    <row r="64">
      <c r="A64" s="12" t="str">
        <f>HitterProj!A65</f>
        <v>George Springer</v>
      </c>
      <c r="B64" s="11" t="str">
        <f>HitterProj!B65</f>
        <v>TOR</v>
      </c>
      <c r="C64" s="13">
        <f>(F64*Settings!$B$3)+(G64*Settings!$B$4)+(H64*Settings!$B$5)+(I64*Settings!$B$6)+(J64*Settings!$B$7)+(K64*Settings!$B$8)+(L64*Settings!$B$9)+(M64*Settings!$B$10)+(N64*Settings!$B$11)+(O64*Settings!$B$12)+(P64*Settings!$B$13)</f>
        <v>405.2</v>
      </c>
      <c r="D64" s="11">
        <f>vlookup(A64,HitterProj!A:Z,4,false)</f>
        <v>619</v>
      </c>
      <c r="E64" s="11">
        <f>vlookup(A64,HitterProj!A:Z,5,false)</f>
        <v>556</v>
      </c>
      <c r="F64" s="11">
        <f>vlookup(A64,HitterProj!A:Z,6,false)</f>
        <v>93</v>
      </c>
      <c r="G64" s="11">
        <f>vlookup(A64,HitterProj!A:Z,7,false)</f>
        <v>28</v>
      </c>
      <c r="H64" s="11">
        <f>vlookup(A64,HitterProj!A:Z,8,false)</f>
        <v>2</v>
      </c>
      <c r="I64" s="11">
        <f>vlookup(A64,HitterProj!A:Z,9,false)</f>
        <v>20</v>
      </c>
      <c r="J64" s="11">
        <f>vlookup(A64,HitterProj!A:Z,10,false)</f>
        <v>89</v>
      </c>
      <c r="K64" s="11">
        <f>vlookup(A64,HitterProj!A:Z,11,false)</f>
        <v>71</v>
      </c>
      <c r="L64" s="11">
        <f>vlookup(A64,HitterProj!A:Z,12,false)</f>
        <v>56</v>
      </c>
      <c r="M64" s="13">
        <f>vlookup(A64,HitterProj!A:Z,13,false)</f>
        <v>14.7</v>
      </c>
      <c r="N64" s="11">
        <f>vlookup(A64,HitterProj!A:Z,14,false)</f>
        <v>118</v>
      </c>
      <c r="O64" s="11">
        <f>vlookup(A64,HitterProj!A:Z,15,false)</f>
        <v>5</v>
      </c>
      <c r="P64" s="11">
        <f>vlookup(A64,HitterProj!A:Z,16,false)</f>
        <v>6</v>
      </c>
      <c r="Q64" s="11">
        <f t="shared" si="1"/>
        <v>53</v>
      </c>
      <c r="R64" s="11"/>
      <c r="S64" s="11"/>
      <c r="T64" s="11"/>
    </row>
    <row r="65">
      <c r="A65" s="12" t="str">
        <f>HitterProj!A47</f>
        <v>Xander Bogaerts</v>
      </c>
      <c r="B65" s="11" t="str">
        <f>HitterProj!B47</f>
        <v>SD</v>
      </c>
      <c r="C65" s="13">
        <f>(F65*Settings!$B$3)+(G65*Settings!$B$4)+(H65*Settings!$B$5)+(I65*Settings!$B$6)+(J65*Settings!$B$7)+(K65*Settings!$B$8)+(L65*Settings!$B$9)+(M65*Settings!$B$10)+(N65*Settings!$B$11)+(O65*Settings!$B$12)+(P65*Settings!$B$13)</f>
        <v>401.1</v>
      </c>
      <c r="D65" s="11">
        <f>vlookup(A65,HitterProj!A:Z,4,false)</f>
        <v>639</v>
      </c>
      <c r="E65" s="11">
        <f>vlookup(A65,HitterProj!A:Z,5,false)</f>
        <v>574</v>
      </c>
      <c r="F65" s="11">
        <f>vlookup(A65,HitterProj!A:Z,6,false)</f>
        <v>103</v>
      </c>
      <c r="G65" s="11">
        <f>vlookup(A65,HitterProj!A:Z,7,false)</f>
        <v>28</v>
      </c>
      <c r="H65" s="11">
        <f>vlookup(A65,HitterProj!A:Z,8,false)</f>
        <v>2</v>
      </c>
      <c r="I65" s="11">
        <f>vlookup(A65,HitterProj!A:Z,9,false)</f>
        <v>17</v>
      </c>
      <c r="J65" s="11">
        <f>vlookup(A65,HitterProj!A:Z,10,false)</f>
        <v>83</v>
      </c>
      <c r="K65" s="11">
        <f>vlookup(A65,HitterProj!A:Z,11,false)</f>
        <v>73</v>
      </c>
      <c r="L65" s="11">
        <f>vlookup(A65,HitterProj!A:Z,12,false)</f>
        <v>56</v>
      </c>
      <c r="M65" s="13">
        <f>vlookup(A65,HitterProj!A:Z,13,false)</f>
        <v>15.6</v>
      </c>
      <c r="N65" s="11">
        <f>vlookup(A65,HitterProj!A:Z,14,false)</f>
        <v>114</v>
      </c>
      <c r="O65" s="11">
        <f>vlookup(A65,HitterProj!A:Z,15,false)</f>
        <v>2</v>
      </c>
      <c r="P65" s="11">
        <f>vlookup(A65,HitterProj!A:Z,16,false)</f>
        <v>7</v>
      </c>
      <c r="Q65" s="11">
        <f t="shared" si="1"/>
        <v>54</v>
      </c>
      <c r="R65" s="11"/>
      <c r="S65" s="11"/>
      <c r="T65" s="11"/>
    </row>
    <row r="66">
      <c r="A66" s="12" t="str">
        <f>HitterProj!A71</f>
        <v>Ian Happ</v>
      </c>
      <c r="B66" s="11" t="str">
        <f>HitterProj!B71</f>
        <v>CHC</v>
      </c>
      <c r="C66" s="13">
        <f>(F66*Settings!$B$3)+(G66*Settings!$B$4)+(H66*Settings!$B$5)+(I66*Settings!$B$6)+(J66*Settings!$B$7)+(K66*Settings!$B$8)+(L66*Settings!$B$9)+(M66*Settings!$B$10)+(N66*Settings!$B$11)+(O66*Settings!$B$12)+(P66*Settings!$B$13)</f>
        <v>400.55</v>
      </c>
      <c r="D66" s="11">
        <f>vlookup(A66,HitterProj!A:Z,4,false)</f>
        <v>642</v>
      </c>
      <c r="E66" s="11">
        <f>vlookup(A66,HitterProj!A:Z,5,false)</f>
        <v>555</v>
      </c>
      <c r="F66" s="11">
        <f>vlookup(A66,HitterProj!A:Z,6,false)</f>
        <v>86</v>
      </c>
      <c r="G66" s="11">
        <f>vlookup(A66,HitterProj!A:Z,7,false)</f>
        <v>29</v>
      </c>
      <c r="H66" s="11">
        <f>vlookup(A66,HitterProj!A:Z,8,false)</f>
        <v>2</v>
      </c>
      <c r="I66" s="11">
        <f>vlookup(A66,HitterProj!A:Z,9,false)</f>
        <v>20</v>
      </c>
      <c r="J66" s="11">
        <f>vlookup(A66,HitterProj!A:Z,10,false)</f>
        <v>77</v>
      </c>
      <c r="K66" s="11">
        <f>vlookup(A66,HitterProj!A:Z,11,false)</f>
        <v>82</v>
      </c>
      <c r="L66" s="11">
        <f>vlookup(A66,HitterProj!A:Z,12,false)</f>
        <v>79</v>
      </c>
      <c r="M66" s="13">
        <f>vlookup(A66,HitterProj!A:Z,13,false)</f>
        <v>13.3</v>
      </c>
      <c r="N66" s="11">
        <f>vlookup(A66,HitterProj!A:Z,14,false)</f>
        <v>145</v>
      </c>
      <c r="O66" s="11">
        <f>vlookup(A66,HitterProj!A:Z,15,false)</f>
        <v>3</v>
      </c>
      <c r="P66" s="11">
        <f>vlookup(A66,HitterProj!A:Z,16,false)</f>
        <v>6</v>
      </c>
      <c r="Q66" s="11">
        <f t="shared" si="1"/>
        <v>55</v>
      </c>
      <c r="R66" s="11"/>
      <c r="S66" s="11"/>
      <c r="T66" s="11"/>
    </row>
    <row r="67">
      <c r="A67" s="12" t="str">
        <f>HitterProj!A53</f>
        <v>Matt McLain</v>
      </c>
      <c r="B67" s="11" t="str">
        <f>HitterProj!B53</f>
        <v>CIN</v>
      </c>
      <c r="C67" s="13">
        <f>(F67*Settings!$B$3)+(G67*Settings!$B$4)+(H67*Settings!$B$5)+(I67*Settings!$B$6)+(J67*Settings!$B$7)+(K67*Settings!$B$8)+(L67*Settings!$B$9)+(M67*Settings!$B$10)+(N67*Settings!$B$11)+(O67*Settings!$B$12)+(P67*Settings!$B$13)</f>
        <v>399.5</v>
      </c>
      <c r="D67" s="11">
        <f>vlookup(A67,HitterProj!A:Z,4,false)</f>
        <v>597</v>
      </c>
      <c r="E67" s="11">
        <f>vlookup(A67,HitterProj!A:Z,5,false)</f>
        <v>536</v>
      </c>
      <c r="F67" s="11">
        <f>vlookup(A67,HitterProj!A:Z,6,false)</f>
        <v>84</v>
      </c>
      <c r="G67" s="11">
        <f>vlookup(A67,HitterProj!A:Z,7,false)</f>
        <v>34</v>
      </c>
      <c r="H67" s="11">
        <f>vlookup(A67,HitterProj!A:Z,8,false)</f>
        <v>4</v>
      </c>
      <c r="I67" s="11">
        <f>vlookup(A67,HitterProj!A:Z,9,false)</f>
        <v>22</v>
      </c>
      <c r="J67" s="11">
        <f>vlookup(A67,HitterProj!A:Z,10,false)</f>
        <v>90</v>
      </c>
      <c r="K67" s="11">
        <f>vlookup(A67,HitterProj!A:Z,11,false)</f>
        <v>77</v>
      </c>
      <c r="L67" s="11">
        <f>vlookup(A67,HitterProj!A:Z,12,false)</f>
        <v>48</v>
      </c>
      <c r="M67" s="13">
        <f>vlookup(A67,HitterProj!A:Z,13,false)</f>
        <v>18.5</v>
      </c>
      <c r="N67" s="11">
        <f>vlookup(A67,HitterProj!A:Z,14,false)</f>
        <v>164</v>
      </c>
      <c r="O67" s="11">
        <f>vlookup(A67,HitterProj!A:Z,15,false)</f>
        <v>7</v>
      </c>
      <c r="P67" s="11">
        <f>vlookup(A67,HitterProj!A:Z,16,false)</f>
        <v>11</v>
      </c>
      <c r="Q67" s="11">
        <f t="shared" si="1"/>
        <v>56</v>
      </c>
      <c r="R67" s="11"/>
      <c r="S67" s="11"/>
      <c r="T67" s="11"/>
    </row>
    <row r="68">
      <c r="A68" s="12" t="str">
        <f>HitterProj!A57</f>
        <v>Jorge Soler</v>
      </c>
      <c r="B68" s="11" t="str">
        <f>HitterProj!B57</f>
        <v/>
      </c>
      <c r="C68" s="13">
        <f>(F68*Settings!$B$3)+(G68*Settings!$B$4)+(H68*Settings!$B$5)+(I68*Settings!$B$6)+(J68*Settings!$B$7)+(K68*Settings!$B$8)+(L68*Settings!$B$9)+(M68*Settings!$B$10)+(N68*Settings!$B$11)+(O68*Settings!$B$12)+(P68*Settings!$B$13)</f>
        <v>399.1</v>
      </c>
      <c r="D68" s="11">
        <f>vlookup(A68,HitterProj!A:Z,4,false)</f>
        <v>574</v>
      </c>
      <c r="E68" s="11">
        <f>vlookup(A68,HitterProj!A:Z,5,false)</f>
        <v>505</v>
      </c>
      <c r="F68" s="11">
        <f>vlookup(A68,HitterProj!A:Z,6,false)</f>
        <v>59</v>
      </c>
      <c r="G68" s="11">
        <f>vlookup(A68,HitterProj!A:Z,7,false)</f>
        <v>23</v>
      </c>
      <c r="H68" s="11">
        <f>vlookup(A68,HitterProj!A:Z,8,false)</f>
        <v>1</v>
      </c>
      <c r="I68" s="11">
        <f>vlookup(A68,HitterProj!A:Z,9,false)</f>
        <v>32</v>
      </c>
      <c r="J68" s="11">
        <f>vlookup(A68,HitterProj!A:Z,10,false)</f>
        <v>86</v>
      </c>
      <c r="K68" s="11">
        <f>vlookup(A68,HitterProj!A:Z,11,false)</f>
        <v>85</v>
      </c>
      <c r="L68" s="11">
        <f>vlookup(A68,HitterProj!A:Z,12,false)</f>
        <v>62</v>
      </c>
      <c r="M68" s="13">
        <f>vlookup(A68,HitterProj!A:Z,13,false)</f>
        <v>3.1</v>
      </c>
      <c r="N68" s="11">
        <f>vlookup(A68,HitterProj!A:Z,14,false)</f>
        <v>148</v>
      </c>
      <c r="O68" s="11">
        <f>vlookup(A68,HitterProj!A:Z,15,false)</f>
        <v>0</v>
      </c>
      <c r="P68" s="11">
        <f>vlookup(A68,HitterProj!A:Z,16,false)</f>
        <v>5</v>
      </c>
      <c r="Q68" s="11">
        <f t="shared" si="1"/>
        <v>57</v>
      </c>
      <c r="R68" s="11"/>
      <c r="S68" s="11"/>
      <c r="T68" s="11"/>
    </row>
    <row r="69">
      <c r="A69" s="12" t="str">
        <f>HitterProj!A97</f>
        <v>Triston Casas</v>
      </c>
      <c r="B69" s="11" t="str">
        <f>HitterProj!B97</f>
        <v>BOS</v>
      </c>
      <c r="C69" s="13">
        <f>(F69*Settings!$B$3)+(G69*Settings!$B$4)+(H69*Settings!$B$5)+(I69*Settings!$B$6)+(J69*Settings!$B$7)+(K69*Settings!$B$8)+(L69*Settings!$B$9)+(M69*Settings!$B$10)+(N69*Settings!$B$11)+(O69*Settings!$B$12)+(P69*Settings!$B$13)</f>
        <v>399</v>
      </c>
      <c r="D69" s="11">
        <f>vlookup(A69,HitterProj!A:Z,4,false)</f>
        <v>591</v>
      </c>
      <c r="E69" s="11">
        <f>vlookup(A69,HitterProj!A:Z,5,false)</f>
        <v>504</v>
      </c>
      <c r="F69" s="11">
        <f>vlookup(A69,HitterProj!A:Z,6,false)</f>
        <v>69</v>
      </c>
      <c r="G69" s="11">
        <f>vlookup(A69,HitterProj!A:Z,7,false)</f>
        <v>27</v>
      </c>
      <c r="H69" s="11">
        <f>vlookup(A69,HitterProj!A:Z,8,false)</f>
        <v>2</v>
      </c>
      <c r="I69" s="11">
        <f>vlookup(A69,HitterProj!A:Z,9,false)</f>
        <v>25</v>
      </c>
      <c r="J69" s="11">
        <f>vlookup(A69,HitterProj!A:Z,10,false)</f>
        <v>81</v>
      </c>
      <c r="K69" s="11">
        <f>vlookup(A69,HitterProj!A:Z,11,false)</f>
        <v>85</v>
      </c>
      <c r="L69" s="11">
        <f>vlookup(A69,HitterProj!A:Z,12,false)</f>
        <v>84</v>
      </c>
      <c r="M69" s="13">
        <f>vlookup(A69,HitterProj!A:Z,13,false)</f>
        <v>0</v>
      </c>
      <c r="N69" s="11">
        <f>vlookup(A69,HitterProj!A:Z,14,false)</f>
        <v>144</v>
      </c>
      <c r="O69" s="11">
        <f>vlookup(A69,HitterProj!A:Z,15,false)</f>
        <v>0</v>
      </c>
      <c r="P69" s="11">
        <f>vlookup(A69,HitterProj!A:Z,16,false)</f>
        <v>1</v>
      </c>
      <c r="Q69" s="11">
        <f t="shared" si="1"/>
        <v>58</v>
      </c>
      <c r="R69" s="11"/>
      <c r="S69" s="11"/>
      <c r="T69" s="11"/>
    </row>
    <row r="70">
      <c r="A70" s="12" t="str">
        <f>HitterProj!A74</f>
        <v>Rhys Hoskins</v>
      </c>
      <c r="B70" s="11" t="str">
        <f>HitterProj!B74</f>
        <v>MIL</v>
      </c>
      <c r="C70" s="13">
        <f>(F70*Settings!$B$3)+(G70*Settings!$B$4)+(H70*Settings!$B$5)+(I70*Settings!$B$6)+(J70*Settings!$B$7)+(K70*Settings!$B$8)+(L70*Settings!$B$9)+(M70*Settings!$B$10)+(N70*Settings!$B$11)+(O70*Settings!$B$12)+(P70*Settings!$B$13)</f>
        <v>396.3</v>
      </c>
      <c r="D70" s="11">
        <f>vlookup(A70,HitterProj!A:Z,4,false)</f>
        <v>590</v>
      </c>
      <c r="E70" s="11">
        <f>vlookup(A70,HitterProj!A:Z,5,false)</f>
        <v>520</v>
      </c>
      <c r="F70" s="11">
        <f>vlookup(A70,HitterProj!A:Z,6,false)</f>
        <v>68</v>
      </c>
      <c r="G70" s="11">
        <f>vlookup(A70,HitterProj!A:Z,7,false)</f>
        <v>29</v>
      </c>
      <c r="H70" s="11">
        <f>vlookup(A70,HitterProj!A:Z,8,false)</f>
        <v>1</v>
      </c>
      <c r="I70" s="11">
        <f>vlookup(A70,HitterProj!A:Z,9,false)</f>
        <v>27</v>
      </c>
      <c r="J70" s="11">
        <f>vlookup(A70,HitterProj!A:Z,10,false)</f>
        <v>78</v>
      </c>
      <c r="K70" s="11">
        <f>vlookup(A70,HitterProj!A:Z,11,false)</f>
        <v>90</v>
      </c>
      <c r="L70" s="11">
        <f>vlookup(A70,HitterProj!A:Z,12,false)</f>
        <v>61</v>
      </c>
      <c r="M70" s="13">
        <f>vlookup(A70,HitterProj!A:Z,13,false)</f>
        <v>4.8</v>
      </c>
      <c r="N70" s="11">
        <f>vlookup(A70,HitterProj!A:Z,14,false)</f>
        <v>146</v>
      </c>
      <c r="O70" s="11">
        <f>vlookup(A70,HitterProj!A:Z,15,false)</f>
        <v>1</v>
      </c>
      <c r="P70" s="11">
        <f>vlookup(A70,HitterProj!A:Z,16,false)</f>
        <v>7</v>
      </c>
      <c r="Q70" s="11">
        <f t="shared" si="1"/>
        <v>59</v>
      </c>
      <c r="R70" s="11"/>
      <c r="S70" s="11"/>
      <c r="T70" s="11"/>
    </row>
    <row r="71">
      <c r="A71" s="12" t="str">
        <f>HitterProj!A23</f>
        <v>C.J. Abrams</v>
      </c>
      <c r="B71" s="11" t="str">
        <f>HitterProj!B23</f>
        <v>WSH</v>
      </c>
      <c r="C71" s="13">
        <f>(F71*Settings!$B$3)+(G71*Settings!$B$4)+(H71*Settings!$B$5)+(I71*Settings!$B$6)+(J71*Settings!$B$7)+(K71*Settings!$B$8)+(L71*Settings!$B$9)+(M71*Settings!$B$10)+(N71*Settings!$B$11)+(O71*Settings!$B$12)+(P71*Settings!$B$13)</f>
        <v>395.7</v>
      </c>
      <c r="D71" s="11">
        <f>vlookup(A71,HitterProj!A:Z,4,false)</f>
        <v>615</v>
      </c>
      <c r="E71" s="11">
        <f>vlookup(A71,HitterProj!A:Z,5,false)</f>
        <v>566</v>
      </c>
      <c r="F71" s="11">
        <f>vlookup(A71,HitterProj!A:Z,6,false)</f>
        <v>92</v>
      </c>
      <c r="G71" s="11">
        <f>vlookup(A71,HitterProj!A:Z,7,false)</f>
        <v>28</v>
      </c>
      <c r="H71" s="11">
        <f>vlookup(A71,HitterProj!A:Z,8,false)</f>
        <v>3</v>
      </c>
      <c r="I71" s="11">
        <f>vlookup(A71,HitterProj!A:Z,9,false)</f>
        <v>18</v>
      </c>
      <c r="J71" s="11">
        <f>vlookup(A71,HitterProj!A:Z,10,false)</f>
        <v>85</v>
      </c>
      <c r="K71" s="11">
        <f>vlookup(A71,HitterProj!A:Z,11,false)</f>
        <v>61</v>
      </c>
      <c r="L71" s="11">
        <f>vlookup(A71,HitterProj!A:Z,12,false)</f>
        <v>33</v>
      </c>
      <c r="M71" s="13">
        <f>vlookup(A71,HitterProj!A:Z,13,false)</f>
        <v>38.2</v>
      </c>
      <c r="N71" s="11">
        <f>vlookup(A71,HitterProj!A:Z,14,false)</f>
        <v>114</v>
      </c>
      <c r="O71" s="11">
        <f>vlookup(A71,HitterProj!A:Z,15,false)</f>
        <v>4</v>
      </c>
      <c r="P71" s="11">
        <f>vlookup(A71,HitterProj!A:Z,16,false)</f>
        <v>14</v>
      </c>
      <c r="Q71" s="11">
        <f t="shared" si="1"/>
        <v>60</v>
      </c>
      <c r="R71" s="11"/>
      <c r="S71" s="11"/>
      <c r="T71" s="11"/>
    </row>
    <row r="72">
      <c r="A72" s="12" t="str">
        <f>HitterProj!A40</f>
        <v>Dansby Swanson</v>
      </c>
      <c r="B72" s="11" t="str">
        <f>HitterProj!B40</f>
        <v>CHC</v>
      </c>
      <c r="C72" s="13">
        <f>(F72*Settings!$B$3)+(G72*Settings!$B$4)+(H72*Settings!$B$5)+(I72*Settings!$B$6)+(J72*Settings!$B$7)+(K72*Settings!$B$8)+(L72*Settings!$B$9)+(M72*Settings!$B$10)+(N72*Settings!$B$11)+(O72*Settings!$B$12)+(P72*Settings!$B$13)</f>
        <v>395.05</v>
      </c>
      <c r="D72" s="11">
        <f>vlookup(A72,HitterProj!A:Z,4,false)</f>
        <v>644</v>
      </c>
      <c r="E72" s="11">
        <f>vlookup(A72,HitterProj!A:Z,5,false)</f>
        <v>579</v>
      </c>
      <c r="F72" s="11">
        <f>vlookup(A72,HitterProj!A:Z,6,false)</f>
        <v>90</v>
      </c>
      <c r="G72" s="11">
        <f>vlookup(A72,HitterProj!A:Z,7,false)</f>
        <v>30</v>
      </c>
      <c r="H72" s="11">
        <f>vlookup(A72,HitterProj!A:Z,8,false)</f>
        <v>3</v>
      </c>
      <c r="I72" s="11">
        <f>vlookup(A72,HitterProj!A:Z,9,false)</f>
        <v>24</v>
      </c>
      <c r="J72" s="11">
        <f>vlookup(A72,HitterProj!A:Z,10,false)</f>
        <v>79</v>
      </c>
      <c r="K72" s="11">
        <f>vlookup(A72,HitterProj!A:Z,11,false)</f>
        <v>81</v>
      </c>
      <c r="L72" s="11">
        <f>vlookup(A72,HitterProj!A:Z,12,false)</f>
        <v>59</v>
      </c>
      <c r="M72" s="13">
        <f>vlookup(A72,HitterProj!A:Z,13,false)</f>
        <v>9.3</v>
      </c>
      <c r="N72" s="11">
        <f>vlookup(A72,HitterProj!A:Z,14,false)</f>
        <v>159</v>
      </c>
      <c r="O72" s="11">
        <f>vlookup(A72,HitterProj!A:Z,15,false)</f>
        <v>1</v>
      </c>
      <c r="P72" s="11">
        <f>vlookup(A72,HitterProj!A:Z,16,false)</f>
        <v>4</v>
      </c>
      <c r="Q72" s="11">
        <f t="shared" si="1"/>
        <v>61</v>
      </c>
      <c r="R72" s="11"/>
      <c r="S72" s="11"/>
      <c r="T72" s="11"/>
    </row>
    <row r="73">
      <c r="A73" s="12" t="str">
        <f>HitterProj!A59</f>
        <v>William Contreras</v>
      </c>
      <c r="B73" s="11" t="str">
        <f>HitterProj!B59</f>
        <v>MIL</v>
      </c>
      <c r="C73" s="13">
        <f>(F73*Settings!$B$3)+(G73*Settings!$B$4)+(H73*Settings!$B$5)+(I73*Settings!$B$6)+(J73*Settings!$B$7)+(K73*Settings!$B$8)+(L73*Settings!$B$9)+(M73*Settings!$B$10)+(N73*Settings!$B$11)+(O73*Settings!$B$12)+(P73*Settings!$B$13)</f>
        <v>394</v>
      </c>
      <c r="D73" s="11">
        <f>vlookup(A73,HitterProj!A:Z,4,false)</f>
        <v>598</v>
      </c>
      <c r="E73" s="11">
        <f>vlookup(A73,HitterProj!A:Z,5,false)</f>
        <v>529</v>
      </c>
      <c r="F73" s="11">
        <f>vlookup(A73,HitterProj!A:Z,6,false)</f>
        <v>84</v>
      </c>
      <c r="G73" s="11">
        <f>vlookup(A73,HitterProj!A:Z,7,false)</f>
        <v>26</v>
      </c>
      <c r="H73" s="11">
        <f>vlookup(A73,HitterProj!A:Z,8,false)</f>
        <v>2</v>
      </c>
      <c r="I73" s="11">
        <f>vlookup(A73,HitterProj!A:Z,9,false)</f>
        <v>24</v>
      </c>
      <c r="J73" s="11">
        <f>vlookup(A73,HitterProj!A:Z,10,false)</f>
        <v>85</v>
      </c>
      <c r="K73" s="11">
        <f>vlookup(A73,HitterProj!A:Z,11,false)</f>
        <v>75</v>
      </c>
      <c r="L73" s="11">
        <f>vlookup(A73,HitterProj!A:Z,12,false)</f>
        <v>62</v>
      </c>
      <c r="M73" s="13">
        <f>vlookup(A73,HitterProj!A:Z,13,false)</f>
        <v>6</v>
      </c>
      <c r="N73" s="11">
        <f>vlookup(A73,HitterProj!A:Z,14,false)</f>
        <v>136</v>
      </c>
      <c r="O73" s="11">
        <f>vlookup(A73,HitterProj!A:Z,15,false)</f>
        <v>1</v>
      </c>
      <c r="P73" s="11">
        <f>vlookup(A73,HitterProj!A:Z,16,false)</f>
        <v>4</v>
      </c>
      <c r="Q73" s="11">
        <f t="shared" si="1"/>
        <v>62</v>
      </c>
      <c r="R73" s="11"/>
      <c r="S73" s="11"/>
      <c r="T73" s="11"/>
    </row>
    <row r="74">
      <c r="A74" s="12" t="str">
        <f>HitterProj!A125</f>
        <v>Steven Kwan</v>
      </c>
      <c r="B74" s="11" t="str">
        <f>HitterProj!B125</f>
        <v>CLE</v>
      </c>
      <c r="C74" s="13">
        <f>(F74*Settings!$B$3)+(G74*Settings!$B$4)+(H74*Settings!$B$5)+(I74*Settings!$B$6)+(J74*Settings!$B$7)+(K74*Settings!$B$8)+(L74*Settings!$B$9)+(M74*Settings!$B$10)+(N74*Settings!$B$11)+(O74*Settings!$B$12)+(P74*Settings!$B$13)</f>
        <v>393.9</v>
      </c>
      <c r="D74" s="11">
        <f>vlookup(A74,HitterProj!A:Z,4,false)</f>
        <v>643</v>
      </c>
      <c r="E74" s="11">
        <f>vlookup(A74,HitterProj!A:Z,5,false)</f>
        <v>573</v>
      </c>
      <c r="F74" s="11">
        <f>vlookup(A74,HitterProj!A:Z,6,false)</f>
        <v>114</v>
      </c>
      <c r="G74" s="11">
        <f>vlookup(A74,HitterProj!A:Z,7,false)</f>
        <v>28</v>
      </c>
      <c r="H74" s="11">
        <f>vlookup(A74,HitterProj!A:Z,8,false)</f>
        <v>2</v>
      </c>
      <c r="I74" s="11">
        <f>vlookup(A74,HitterProj!A:Z,9,false)</f>
        <v>8</v>
      </c>
      <c r="J74" s="11">
        <f>vlookup(A74,HitterProj!A:Z,10,false)</f>
        <v>87</v>
      </c>
      <c r="K74" s="11">
        <f>vlookup(A74,HitterProj!A:Z,11,false)</f>
        <v>56</v>
      </c>
      <c r="L74" s="11">
        <f>vlookup(A74,HitterProj!A:Z,12,false)</f>
        <v>64</v>
      </c>
      <c r="M74" s="13">
        <f>vlookup(A74,HitterProj!A:Z,13,false)</f>
        <v>17.9</v>
      </c>
      <c r="N74" s="11">
        <f>vlookup(A74,HitterProj!A:Z,14,false)</f>
        <v>72</v>
      </c>
      <c r="O74" s="11">
        <f>vlookup(A74,HitterProj!A:Z,15,false)</f>
        <v>3</v>
      </c>
      <c r="P74" s="11">
        <f>vlookup(A74,HitterProj!A:Z,16,false)</f>
        <v>5</v>
      </c>
      <c r="Q74" s="11">
        <f t="shared" si="1"/>
        <v>63</v>
      </c>
      <c r="R74" s="11"/>
      <c r="S74" s="11"/>
      <c r="T74" s="11"/>
    </row>
    <row r="75">
      <c r="A75" s="12" t="str">
        <f>HitterProj!A37</f>
        <v>Willy Adames</v>
      </c>
      <c r="B75" s="11" t="str">
        <f>HitterProj!B37</f>
        <v>MIL</v>
      </c>
      <c r="C75" s="13">
        <f>(F75*Settings!$B$3)+(G75*Settings!$B$4)+(H75*Settings!$B$5)+(I75*Settings!$B$6)+(J75*Settings!$B$7)+(K75*Settings!$B$8)+(L75*Settings!$B$9)+(M75*Settings!$B$10)+(N75*Settings!$B$11)+(O75*Settings!$B$12)+(P75*Settings!$B$13)</f>
        <v>391.7</v>
      </c>
      <c r="D75" s="11">
        <f>vlookup(A75,HitterProj!A:Z,4,false)</f>
        <v>627</v>
      </c>
      <c r="E75" s="11">
        <f>vlookup(A75,HitterProj!A:Z,5,false)</f>
        <v>560</v>
      </c>
      <c r="F75" s="11">
        <f>vlookup(A75,HitterProj!A:Z,6,false)</f>
        <v>76</v>
      </c>
      <c r="G75" s="11">
        <f>vlookup(A75,HitterProj!A:Z,7,false)</f>
        <v>27</v>
      </c>
      <c r="H75" s="11">
        <f>vlookup(A75,HitterProj!A:Z,8,false)</f>
        <v>2</v>
      </c>
      <c r="I75" s="11">
        <f>vlookup(A75,HitterProj!A:Z,9,false)</f>
        <v>28</v>
      </c>
      <c r="J75" s="11">
        <f>vlookup(A75,HitterProj!A:Z,10,false)</f>
        <v>79</v>
      </c>
      <c r="K75" s="11">
        <f>vlookup(A75,HitterProj!A:Z,11,false)</f>
        <v>85</v>
      </c>
      <c r="L75" s="11">
        <f>vlookup(A75,HitterProj!A:Z,12,false)</f>
        <v>63</v>
      </c>
      <c r="M75" s="13">
        <f>vlookup(A75,HitterProj!A:Z,13,false)</f>
        <v>6.2</v>
      </c>
      <c r="N75" s="11">
        <f>vlookup(A75,HitterProj!A:Z,14,false)</f>
        <v>162</v>
      </c>
      <c r="O75" s="11">
        <f>vlookup(A75,HitterProj!A:Z,15,false)</f>
        <v>3</v>
      </c>
      <c r="P75" s="11">
        <f>vlookup(A75,HitterProj!A:Z,16,false)</f>
        <v>2</v>
      </c>
      <c r="Q75" s="11">
        <f t="shared" si="1"/>
        <v>64</v>
      </c>
      <c r="R75" s="11"/>
      <c r="S75" s="11"/>
      <c r="T75" s="11"/>
    </row>
    <row r="76">
      <c r="A76" s="12" t="str">
        <f>HitterProj!A75</f>
        <v>Seiya Suzuki</v>
      </c>
      <c r="B76" s="11" t="str">
        <f>HitterProj!B75</f>
        <v>CHC</v>
      </c>
      <c r="C76" s="13">
        <f>(F76*Settings!$B$3)+(G76*Settings!$B$4)+(H76*Settings!$B$5)+(I76*Settings!$B$6)+(J76*Settings!$B$7)+(K76*Settings!$B$8)+(L76*Settings!$B$9)+(M76*Settings!$B$10)+(N76*Settings!$B$11)+(O76*Settings!$B$12)+(P76*Settings!$B$13)</f>
        <v>391.5</v>
      </c>
      <c r="D76" s="11">
        <f>vlookup(A76,HitterProj!A:Z,4,false)</f>
        <v>588</v>
      </c>
      <c r="E76" s="11">
        <f>vlookup(A76,HitterProj!A:Z,5,false)</f>
        <v>522</v>
      </c>
      <c r="F76" s="11">
        <f>vlookup(A76,HitterProj!A:Z,6,false)</f>
        <v>87</v>
      </c>
      <c r="G76" s="11">
        <f>vlookup(A76,HitterProj!A:Z,7,false)</f>
        <v>28</v>
      </c>
      <c r="H76" s="11">
        <f>vlookup(A76,HitterProj!A:Z,8,false)</f>
        <v>3</v>
      </c>
      <c r="I76" s="11">
        <f>vlookup(A76,HitterProj!A:Z,9,false)</f>
        <v>22</v>
      </c>
      <c r="J76" s="11">
        <f>vlookup(A76,HitterProj!A:Z,10,false)</f>
        <v>74</v>
      </c>
      <c r="K76" s="11">
        <f>vlookup(A76,HitterProj!A:Z,11,false)</f>
        <v>85</v>
      </c>
      <c r="L76" s="11">
        <f>vlookup(A76,HitterProj!A:Z,12,false)</f>
        <v>60</v>
      </c>
      <c r="M76" s="13">
        <f>vlookup(A76,HitterProj!A:Z,13,false)</f>
        <v>6.5</v>
      </c>
      <c r="N76" s="11">
        <f>vlookup(A76,HitterProj!A:Z,14,false)</f>
        <v>136</v>
      </c>
      <c r="O76" s="11">
        <f>vlookup(A76,HitterProj!A:Z,15,false)</f>
        <v>6</v>
      </c>
      <c r="P76" s="11">
        <f>vlookup(A76,HitterProj!A:Z,16,false)</f>
        <v>3</v>
      </c>
      <c r="Q76" s="11">
        <f t="shared" si="1"/>
        <v>65</v>
      </c>
      <c r="R76" s="11"/>
      <c r="S76" s="11"/>
      <c r="T76" s="11"/>
    </row>
    <row r="77">
      <c r="A77" s="12" t="str">
        <f>HitterProj!A36</f>
        <v>Jake Burger</v>
      </c>
      <c r="B77" s="11" t="str">
        <f>HitterProj!B36</f>
        <v>MIA</v>
      </c>
      <c r="C77" s="13">
        <f>(F77*Settings!$B$3)+(G77*Settings!$B$4)+(H77*Settings!$B$5)+(I77*Settings!$B$6)+(J77*Settings!$B$7)+(K77*Settings!$B$8)+(L77*Settings!$B$9)+(M77*Settings!$B$10)+(N77*Settings!$B$11)+(O77*Settings!$B$12)+(P77*Settings!$B$13)</f>
        <v>391.2</v>
      </c>
      <c r="D77" s="11">
        <f>vlookup(A77,HitterProj!A:Z,4,false)</f>
        <v>584</v>
      </c>
      <c r="E77" s="11">
        <f>vlookup(A77,HitterProj!A:Z,5,false)</f>
        <v>533</v>
      </c>
      <c r="F77" s="11">
        <f>vlookup(A77,HitterProj!A:Z,6,false)</f>
        <v>73</v>
      </c>
      <c r="G77" s="11">
        <f>vlookup(A77,HitterProj!A:Z,7,false)</f>
        <v>33</v>
      </c>
      <c r="H77" s="11">
        <f>vlookup(A77,HitterProj!A:Z,8,false)</f>
        <v>4</v>
      </c>
      <c r="I77" s="11">
        <f>vlookup(A77,HitterProj!A:Z,9,false)</f>
        <v>28</v>
      </c>
      <c r="J77" s="11">
        <f>vlookup(A77,HitterProj!A:Z,10,false)</f>
        <v>77</v>
      </c>
      <c r="K77" s="11">
        <f>vlookup(A77,HitterProj!A:Z,11,false)</f>
        <v>90</v>
      </c>
      <c r="L77" s="11">
        <f>vlookup(A77,HitterProj!A:Z,12,false)</f>
        <v>38</v>
      </c>
      <c r="M77" s="13">
        <f>vlookup(A77,HitterProj!A:Z,13,false)</f>
        <v>1.7</v>
      </c>
      <c r="N77" s="11">
        <f>vlookup(A77,HitterProj!A:Z,14,false)</f>
        <v>162</v>
      </c>
      <c r="O77" s="11">
        <f>vlookup(A77,HitterProj!A:Z,15,false)</f>
        <v>2</v>
      </c>
      <c r="P77" s="11">
        <f>vlookup(A77,HitterProj!A:Z,16,false)</f>
        <v>11</v>
      </c>
      <c r="Q77" s="11">
        <f t="shared" si="1"/>
        <v>66</v>
      </c>
      <c r="R77" s="11"/>
      <c r="S77" s="11"/>
      <c r="T77" s="11"/>
    </row>
    <row r="78">
      <c r="A78" s="12" t="str">
        <f>HitterProj!A115</f>
        <v>Andrew Vaughn</v>
      </c>
      <c r="B78" s="11" t="str">
        <f>HitterProj!B115</f>
        <v>CWS</v>
      </c>
      <c r="C78" s="13">
        <f>(F78*Settings!$B$3)+(G78*Settings!$B$4)+(H78*Settings!$B$5)+(I78*Settings!$B$6)+(J78*Settings!$B$7)+(K78*Settings!$B$8)+(L78*Settings!$B$9)+(M78*Settings!$B$10)+(N78*Settings!$B$11)+(O78*Settings!$B$12)+(P78*Settings!$B$13)</f>
        <v>389.25</v>
      </c>
      <c r="D78" s="11">
        <f>vlookup(A78,HitterProj!A:Z,4,false)</f>
        <v>617</v>
      </c>
      <c r="E78" s="11">
        <f>vlookup(A78,HitterProj!A:Z,5,false)</f>
        <v>567</v>
      </c>
      <c r="F78" s="11">
        <f>vlookup(A78,HitterProj!A:Z,6,false)</f>
        <v>93</v>
      </c>
      <c r="G78" s="11">
        <f>vlookup(A78,HitterProj!A:Z,7,false)</f>
        <v>29</v>
      </c>
      <c r="H78" s="11">
        <f>vlookup(A78,HitterProj!A:Z,8,false)</f>
        <v>2</v>
      </c>
      <c r="I78" s="11">
        <f>vlookup(A78,HitterProj!A:Z,9,false)</f>
        <v>23</v>
      </c>
      <c r="J78" s="11">
        <f>vlookup(A78,HitterProj!A:Z,10,false)</f>
        <v>80</v>
      </c>
      <c r="K78" s="11">
        <f>vlookup(A78,HitterProj!A:Z,11,false)</f>
        <v>77</v>
      </c>
      <c r="L78" s="11">
        <f>vlookup(A78,HitterProj!A:Z,12,false)</f>
        <v>39</v>
      </c>
      <c r="M78" s="13">
        <f>vlookup(A78,HitterProj!A:Z,13,false)</f>
        <v>0</v>
      </c>
      <c r="N78" s="11">
        <f>vlookup(A78,HitterProj!A:Z,14,false)</f>
        <v>121</v>
      </c>
      <c r="O78" s="11">
        <f>vlookup(A78,HitterProj!A:Z,15,false)</f>
        <v>0</v>
      </c>
      <c r="P78" s="11">
        <f>vlookup(A78,HitterProj!A:Z,16,false)</f>
        <v>10</v>
      </c>
      <c r="Q78" s="11">
        <f t="shared" si="1"/>
        <v>67</v>
      </c>
      <c r="R78" s="11"/>
      <c r="S78" s="11"/>
      <c r="T78" s="11"/>
    </row>
    <row r="79">
      <c r="A79" s="12" t="str">
        <f>HitterProj!A98</f>
        <v>Masataka Yoshida</v>
      </c>
      <c r="B79" s="11" t="str">
        <f>HitterProj!B98</f>
        <v>BOS</v>
      </c>
      <c r="C79" s="13">
        <f>(F79*Settings!$B$3)+(G79*Settings!$B$4)+(H79*Settings!$B$5)+(I79*Settings!$B$6)+(J79*Settings!$B$7)+(K79*Settings!$B$8)+(L79*Settings!$B$9)+(M79*Settings!$B$10)+(N79*Settings!$B$11)+(O79*Settings!$B$12)+(P79*Settings!$B$13)</f>
        <v>387.65</v>
      </c>
      <c r="D79" s="11">
        <f>vlookup(A79,HitterProj!A:Z,4,false)</f>
        <v>565</v>
      </c>
      <c r="E79" s="11">
        <f>vlookup(A79,HitterProj!A:Z,5,false)</f>
        <v>522</v>
      </c>
      <c r="F79" s="11">
        <f>vlookup(A79,HitterProj!A:Z,6,false)</f>
        <v>98</v>
      </c>
      <c r="G79" s="11">
        <f>vlookup(A79,HitterProj!A:Z,7,false)</f>
        <v>31</v>
      </c>
      <c r="H79" s="11">
        <f>vlookup(A79,HitterProj!A:Z,8,false)</f>
        <v>2</v>
      </c>
      <c r="I79" s="11">
        <f>vlookup(A79,HitterProj!A:Z,9,false)</f>
        <v>16</v>
      </c>
      <c r="J79" s="11">
        <f>vlookup(A79,HitterProj!A:Z,10,false)</f>
        <v>73</v>
      </c>
      <c r="K79" s="11">
        <f>vlookup(A79,HitterProj!A:Z,11,false)</f>
        <v>79</v>
      </c>
      <c r="L79" s="11">
        <f>vlookup(A79,HitterProj!A:Z,12,false)</f>
        <v>35</v>
      </c>
      <c r="M79" s="13">
        <f>vlookup(A79,HitterProj!A:Z,13,false)</f>
        <v>7.9</v>
      </c>
      <c r="N79" s="11">
        <f>vlookup(A79,HitterProj!A:Z,14,false)</f>
        <v>83</v>
      </c>
      <c r="O79" s="11">
        <f>vlookup(A79,HitterProj!A:Z,15,false)</f>
        <v>0</v>
      </c>
      <c r="P79" s="11">
        <f>vlookup(A79,HitterProj!A:Z,16,false)</f>
        <v>7</v>
      </c>
      <c r="Q79" s="11">
        <f t="shared" si="1"/>
        <v>68</v>
      </c>
      <c r="R79" s="11"/>
      <c r="S79" s="11"/>
      <c r="T79" s="11"/>
    </row>
    <row r="80">
      <c r="A80" s="12" t="str">
        <f>HitterProj!A136</f>
        <v>Josh Bell</v>
      </c>
      <c r="B80" s="11" t="str">
        <f>HitterProj!B136</f>
        <v>MIA</v>
      </c>
      <c r="C80" s="13">
        <f>(F80*Settings!$B$3)+(G80*Settings!$B$4)+(H80*Settings!$B$5)+(I80*Settings!$B$6)+(J80*Settings!$B$7)+(K80*Settings!$B$8)+(L80*Settings!$B$9)+(M80*Settings!$B$10)+(N80*Settings!$B$11)+(O80*Settings!$B$12)+(P80*Settings!$B$13)</f>
        <v>386.9</v>
      </c>
      <c r="D80" s="11">
        <f>vlookup(A80,HitterProj!A:Z,4,false)</f>
        <v>606</v>
      </c>
      <c r="E80" s="11">
        <f>vlookup(A80,HitterProj!A:Z,5,false)</f>
        <v>534</v>
      </c>
      <c r="F80" s="11">
        <f>vlookup(A80,HitterProj!A:Z,6,false)</f>
        <v>86</v>
      </c>
      <c r="G80" s="11">
        <f>vlookup(A80,HitterProj!A:Z,7,false)</f>
        <v>28</v>
      </c>
      <c r="H80" s="11">
        <f>vlookup(A80,HitterProj!A:Z,8,false)</f>
        <v>2</v>
      </c>
      <c r="I80" s="11">
        <f>vlookup(A80,HitterProj!A:Z,9,false)</f>
        <v>21</v>
      </c>
      <c r="J80" s="11">
        <f>vlookup(A80,HitterProj!A:Z,10,false)</f>
        <v>77</v>
      </c>
      <c r="K80" s="11">
        <f>vlookup(A80,HitterProj!A:Z,11,false)</f>
        <v>73</v>
      </c>
      <c r="L80" s="11">
        <f>vlookup(A80,HitterProj!A:Z,12,false)</f>
        <v>67</v>
      </c>
      <c r="M80" s="13">
        <f>vlookup(A80,HitterProj!A:Z,13,false)</f>
        <v>0.4</v>
      </c>
      <c r="N80" s="11">
        <f>vlookup(A80,HitterProj!A:Z,14,false)</f>
        <v>118</v>
      </c>
      <c r="O80" s="11">
        <f>vlookup(A80,HitterProj!A:Z,15,false)</f>
        <v>3</v>
      </c>
      <c r="P80" s="11">
        <f>vlookup(A80,HitterProj!A:Z,16,false)</f>
        <v>3</v>
      </c>
      <c r="Q80" s="11">
        <f t="shared" si="1"/>
        <v>69</v>
      </c>
      <c r="R80" s="11"/>
      <c r="S80" s="11"/>
      <c r="T80" s="11"/>
    </row>
    <row r="81">
      <c r="A81" s="12" t="str">
        <f>HitterProj!A73</f>
        <v>Andres Gimenez</v>
      </c>
      <c r="B81" s="11" t="str">
        <f>HitterProj!B73</f>
        <v>CLE</v>
      </c>
      <c r="C81" s="13">
        <f>(F81*Settings!$B$3)+(G81*Settings!$B$4)+(H81*Settings!$B$5)+(I81*Settings!$B$6)+(J81*Settings!$B$7)+(K81*Settings!$B$8)+(L81*Settings!$B$9)+(M81*Settings!$B$10)+(N81*Settings!$B$11)+(O81*Settings!$B$12)+(P81*Settings!$B$13)</f>
        <v>386.5</v>
      </c>
      <c r="D81" s="11">
        <f>vlookup(A81,HitterProj!A:Z,4,false)</f>
        <v>611</v>
      </c>
      <c r="E81" s="11">
        <f>vlookup(A81,HitterProj!A:Z,5,false)</f>
        <v>548</v>
      </c>
      <c r="F81" s="11">
        <f>vlookup(A81,HitterProj!A:Z,6,false)</f>
        <v>88</v>
      </c>
      <c r="G81" s="11">
        <f>vlookup(A81,HitterProj!A:Z,7,false)</f>
        <v>26</v>
      </c>
      <c r="H81" s="11">
        <f>vlookup(A81,HitterProj!A:Z,8,false)</f>
        <v>2</v>
      </c>
      <c r="I81" s="11">
        <f>vlookup(A81,HitterProj!A:Z,9,false)</f>
        <v>18</v>
      </c>
      <c r="J81" s="11">
        <f>vlookup(A81,HitterProj!A:Z,10,false)</f>
        <v>81</v>
      </c>
      <c r="K81" s="11">
        <f>vlookup(A81,HitterProj!A:Z,11,false)</f>
        <v>71</v>
      </c>
      <c r="L81" s="11">
        <f>vlookup(A81,HitterProj!A:Z,12,false)</f>
        <v>40</v>
      </c>
      <c r="M81" s="13">
        <f>vlookup(A81,HitterProj!A:Z,13,false)</f>
        <v>23</v>
      </c>
      <c r="N81" s="11">
        <f>vlookup(A81,HitterProj!A:Z,14,false)</f>
        <v>118</v>
      </c>
      <c r="O81" s="11">
        <f>vlookup(A81,HitterProj!A:Z,15,false)</f>
        <v>5</v>
      </c>
      <c r="P81" s="11">
        <f>vlookup(A81,HitterProj!A:Z,16,false)</f>
        <v>22</v>
      </c>
      <c r="Q81" s="11">
        <f t="shared" si="1"/>
        <v>70</v>
      </c>
      <c r="R81" s="11"/>
      <c r="S81" s="11"/>
      <c r="T81" s="11"/>
    </row>
    <row r="82">
      <c r="A82" s="12" t="str">
        <f>HitterProj!A99</f>
        <v>Spencer Torkelson</v>
      </c>
      <c r="B82" s="11" t="str">
        <f>HitterProj!B99</f>
        <v>DET</v>
      </c>
      <c r="C82" s="13">
        <f>(F82*Settings!$B$3)+(G82*Settings!$B$4)+(H82*Settings!$B$5)+(I82*Settings!$B$6)+(J82*Settings!$B$7)+(K82*Settings!$B$8)+(L82*Settings!$B$9)+(M82*Settings!$B$10)+(N82*Settings!$B$11)+(O82*Settings!$B$12)+(P82*Settings!$B$13)</f>
        <v>386.05</v>
      </c>
      <c r="D82" s="11">
        <f>vlookup(A82,HitterProj!A:Z,4,false)</f>
        <v>635</v>
      </c>
      <c r="E82" s="11">
        <f>vlookup(A82,HitterProj!A:Z,5,false)</f>
        <v>565</v>
      </c>
      <c r="F82" s="11">
        <f>vlookup(A82,HitterProj!A:Z,6,false)</f>
        <v>77</v>
      </c>
      <c r="G82" s="11">
        <f>vlookup(A82,HitterProj!A:Z,7,false)</f>
        <v>30</v>
      </c>
      <c r="H82" s="11">
        <f>vlookup(A82,HitterProj!A:Z,8,false)</f>
        <v>2</v>
      </c>
      <c r="I82" s="11">
        <f>vlookup(A82,HitterProj!A:Z,9,false)</f>
        <v>25</v>
      </c>
      <c r="J82" s="11">
        <f>vlookup(A82,HitterProj!A:Z,10,false)</f>
        <v>77</v>
      </c>
      <c r="K82" s="11">
        <f>vlookup(A82,HitterProj!A:Z,11,false)</f>
        <v>83</v>
      </c>
      <c r="L82" s="11">
        <f>vlookup(A82,HitterProj!A:Z,12,false)</f>
        <v>61</v>
      </c>
      <c r="M82" s="13">
        <f>vlookup(A82,HitterProj!A:Z,13,false)</f>
        <v>4.3</v>
      </c>
      <c r="N82" s="11">
        <f>vlookup(A82,HitterProj!A:Z,14,false)</f>
        <v>155</v>
      </c>
      <c r="O82" s="11">
        <f>vlookup(A82,HitterProj!A:Z,15,false)</f>
        <v>0</v>
      </c>
      <c r="P82" s="11">
        <f>vlookup(A82,HitterProj!A:Z,16,false)</f>
        <v>7</v>
      </c>
      <c r="Q82" s="11">
        <f t="shared" si="1"/>
        <v>71</v>
      </c>
      <c r="R82" s="11"/>
      <c r="S82" s="11"/>
      <c r="T82" s="11"/>
    </row>
    <row r="83">
      <c r="A83" s="12" t="str">
        <f>HitterProj!A93</f>
        <v>J.P. Crawford</v>
      </c>
      <c r="B83" s="11" t="str">
        <f>HitterProj!B93</f>
        <v>SEA</v>
      </c>
      <c r="C83" s="13">
        <f>(F83*Settings!$B$3)+(G83*Settings!$B$4)+(H83*Settings!$B$5)+(I83*Settings!$B$6)+(J83*Settings!$B$7)+(K83*Settings!$B$8)+(L83*Settings!$B$9)+(M83*Settings!$B$10)+(N83*Settings!$B$11)+(O83*Settings!$B$12)+(P83*Settings!$B$13)</f>
        <v>385.3</v>
      </c>
      <c r="D83" s="11">
        <f>vlookup(A83,HitterProj!A:Z,4,false)</f>
        <v>641</v>
      </c>
      <c r="E83" s="11">
        <f>vlookup(A83,HitterProj!A:Z,5,false)</f>
        <v>550</v>
      </c>
      <c r="F83" s="11">
        <f>vlookup(A83,HitterProj!A:Z,6,false)</f>
        <v>95</v>
      </c>
      <c r="G83" s="11">
        <f>vlookup(A83,HitterProj!A:Z,7,false)</f>
        <v>27</v>
      </c>
      <c r="H83" s="11">
        <f>vlookup(A83,HitterProj!A:Z,8,false)</f>
        <v>2</v>
      </c>
      <c r="I83" s="11">
        <f>vlookup(A83,HitterProj!A:Z,9,false)</f>
        <v>16</v>
      </c>
      <c r="J83" s="11">
        <f>vlookup(A83,HitterProj!A:Z,10,false)</f>
        <v>81</v>
      </c>
      <c r="K83" s="11">
        <f>vlookup(A83,HitterProj!A:Z,11,false)</f>
        <v>57</v>
      </c>
      <c r="L83" s="11">
        <f>vlookup(A83,HitterProj!A:Z,12,false)</f>
        <v>83</v>
      </c>
      <c r="M83" s="13">
        <f>vlookup(A83,HitterProj!A:Z,13,false)</f>
        <v>4.3</v>
      </c>
      <c r="N83" s="11">
        <f>vlookup(A83,HitterProj!A:Z,14,false)</f>
        <v>112</v>
      </c>
      <c r="O83" s="11">
        <f>vlookup(A83,HitterProj!A:Z,15,false)</f>
        <v>0</v>
      </c>
      <c r="P83" s="11">
        <f>vlookup(A83,HitterProj!A:Z,16,false)</f>
        <v>7</v>
      </c>
      <c r="Q83" s="11">
        <f t="shared" si="1"/>
        <v>72</v>
      </c>
      <c r="R83" s="11"/>
      <c r="S83" s="11"/>
      <c r="T83" s="11"/>
    </row>
    <row r="84">
      <c r="A84" s="12" t="str">
        <f>HitterProj!A167</f>
        <v>Marcell Ozuna</v>
      </c>
      <c r="B84" s="11" t="str">
        <f>HitterProj!B167</f>
        <v>ATL</v>
      </c>
      <c r="C84" s="13">
        <f>(F84*Settings!$B$3)+(G84*Settings!$B$4)+(H84*Settings!$B$5)+(I84*Settings!$B$6)+(J84*Settings!$B$7)+(K84*Settings!$B$8)+(L84*Settings!$B$9)+(M84*Settings!$B$10)+(N84*Settings!$B$11)+(O84*Settings!$B$12)+(P84*Settings!$B$13)</f>
        <v>385.25</v>
      </c>
      <c r="D84" s="11">
        <f>vlookup(A84,HitterProj!A:Z,4,false)</f>
        <v>560</v>
      </c>
      <c r="E84" s="11">
        <f>vlookup(A84,HitterProj!A:Z,5,false)</f>
        <v>507</v>
      </c>
      <c r="F84" s="11">
        <f>vlookup(A84,HitterProj!A:Z,6,false)</f>
        <v>74</v>
      </c>
      <c r="G84" s="11">
        <f>vlookup(A84,HitterProj!A:Z,7,false)</f>
        <v>26</v>
      </c>
      <c r="H84" s="11">
        <f>vlookup(A84,HitterProj!A:Z,8,false)</f>
        <v>1</v>
      </c>
      <c r="I84" s="11">
        <f>vlookup(A84,HitterProj!A:Z,9,false)</f>
        <v>28</v>
      </c>
      <c r="J84" s="11">
        <f>vlookup(A84,HitterProj!A:Z,10,false)</f>
        <v>78</v>
      </c>
      <c r="K84" s="11">
        <f>vlookup(A84,HitterProj!A:Z,11,false)</f>
        <v>86</v>
      </c>
      <c r="L84" s="11">
        <f>vlookup(A84,HitterProj!A:Z,12,false)</f>
        <v>48</v>
      </c>
      <c r="M84" s="13">
        <f>vlookup(A84,HitterProj!A:Z,13,false)</f>
        <v>0</v>
      </c>
      <c r="N84" s="11">
        <f>vlookup(A84,HitterProj!A:Z,14,false)</f>
        <v>133</v>
      </c>
      <c r="O84" s="11">
        <f>vlookup(A84,HitterProj!A:Z,15,false)</f>
        <v>0</v>
      </c>
      <c r="P84" s="11">
        <f>vlookup(A84,HitterProj!A:Z,16,false)</f>
        <v>3</v>
      </c>
      <c r="Q84" s="11">
        <f t="shared" si="1"/>
        <v>73</v>
      </c>
      <c r="R84" s="11"/>
      <c r="S84" s="11"/>
      <c r="T84" s="11"/>
    </row>
    <row r="85">
      <c r="A85" s="12" t="str">
        <f>HitterProj!A86</f>
        <v>Jorge Polanco</v>
      </c>
      <c r="B85" s="11" t="str">
        <f>HitterProj!B86</f>
        <v>SEA</v>
      </c>
      <c r="C85" s="13">
        <f>(F85*Settings!$B$3)+(G85*Settings!$B$4)+(H85*Settings!$B$5)+(I85*Settings!$B$6)+(J85*Settings!$B$7)+(K85*Settings!$B$8)+(L85*Settings!$B$9)+(M85*Settings!$B$10)+(N85*Settings!$B$11)+(O85*Settings!$B$12)+(P85*Settings!$B$13)</f>
        <v>383.4</v>
      </c>
      <c r="D85" s="11">
        <f>vlookup(A85,HitterProj!A:Z,4,false)</f>
        <v>564</v>
      </c>
      <c r="E85" s="11">
        <f>vlookup(A85,HitterProj!A:Z,5,false)</f>
        <v>494</v>
      </c>
      <c r="F85" s="11">
        <f>vlookup(A85,HitterProj!A:Z,6,false)</f>
        <v>69</v>
      </c>
      <c r="G85" s="11">
        <f>vlookup(A85,HitterProj!A:Z,7,false)</f>
        <v>24</v>
      </c>
      <c r="H85" s="11">
        <f>vlookup(A85,HitterProj!A:Z,8,false)</f>
        <v>2</v>
      </c>
      <c r="I85" s="11">
        <f>vlookup(A85,HitterProj!A:Z,9,false)</f>
        <v>26</v>
      </c>
      <c r="J85" s="11">
        <f>vlookup(A85,HitterProj!A:Z,10,false)</f>
        <v>74</v>
      </c>
      <c r="K85" s="11">
        <f>vlookup(A85,HitterProj!A:Z,11,false)</f>
        <v>79</v>
      </c>
      <c r="L85" s="11">
        <f>vlookup(A85,HitterProj!A:Z,12,false)</f>
        <v>65</v>
      </c>
      <c r="M85" s="13">
        <f>vlookup(A85,HitterProj!A:Z,13,false)</f>
        <v>6.4</v>
      </c>
      <c r="N85" s="11">
        <f>vlookup(A85,HitterProj!A:Z,14,false)</f>
        <v>132</v>
      </c>
      <c r="O85" s="11">
        <f>vlookup(A85,HitterProj!A:Z,15,false)</f>
        <v>0</v>
      </c>
      <c r="P85" s="11">
        <f>vlookup(A85,HitterProj!A:Z,16,false)</f>
        <v>3</v>
      </c>
      <c r="Q85" s="11">
        <f t="shared" si="1"/>
        <v>74</v>
      </c>
      <c r="R85" s="11"/>
      <c r="S85" s="11"/>
      <c r="T85" s="11"/>
    </row>
    <row r="86">
      <c r="A86" s="12" t="str">
        <f>HitterProj!A60</f>
        <v>Nick Castellanos</v>
      </c>
      <c r="B86" s="11" t="str">
        <f>HitterProj!B60</f>
        <v>PHI</v>
      </c>
      <c r="C86" s="13">
        <f>(F86*Settings!$B$3)+(G86*Settings!$B$4)+(H86*Settings!$B$5)+(I86*Settings!$B$6)+(J86*Settings!$B$7)+(K86*Settings!$B$8)+(L86*Settings!$B$9)+(M86*Settings!$B$10)+(N86*Settings!$B$11)+(O86*Settings!$B$12)+(P86*Settings!$B$13)</f>
        <v>382.45</v>
      </c>
      <c r="D86" s="11">
        <f>vlookup(A86,HitterProj!A:Z,4,false)</f>
        <v>631</v>
      </c>
      <c r="E86" s="11">
        <f>vlookup(A86,HitterProj!A:Z,5,false)</f>
        <v>588</v>
      </c>
      <c r="F86" s="11">
        <f>vlookup(A86,HitterProj!A:Z,6,false)</f>
        <v>94</v>
      </c>
      <c r="G86" s="11">
        <f>vlookup(A86,HitterProj!A:Z,7,false)</f>
        <v>32</v>
      </c>
      <c r="H86" s="11">
        <f>vlookup(A86,HitterProj!A:Z,8,false)</f>
        <v>2</v>
      </c>
      <c r="I86" s="11">
        <f>vlookup(A86,HitterProj!A:Z,9,false)</f>
        <v>23</v>
      </c>
      <c r="J86" s="11">
        <f>vlookup(A86,HitterProj!A:Z,10,false)</f>
        <v>80</v>
      </c>
      <c r="K86" s="11">
        <f>vlookup(A86,HitterProj!A:Z,11,false)</f>
        <v>93</v>
      </c>
      <c r="L86" s="11">
        <f>vlookup(A86,HitterProj!A:Z,12,false)</f>
        <v>37</v>
      </c>
      <c r="M86" s="13">
        <f>vlookup(A86,HitterProj!A:Z,13,false)</f>
        <v>8.7</v>
      </c>
      <c r="N86" s="11">
        <f>vlookup(A86,HitterProj!A:Z,14,false)</f>
        <v>163</v>
      </c>
      <c r="O86" s="11">
        <f>vlookup(A86,HitterProj!A:Z,15,false)</f>
        <v>2</v>
      </c>
      <c r="P86" s="11">
        <f>vlookup(A86,HitterProj!A:Z,16,false)</f>
        <v>5</v>
      </c>
      <c r="Q86" s="11">
        <f t="shared" si="1"/>
        <v>75</v>
      </c>
      <c r="R86" s="11"/>
      <c r="S86" s="11"/>
      <c r="T86" s="11"/>
    </row>
    <row r="87">
      <c r="A87" s="12" t="str">
        <f>HitterProj!A61</f>
        <v>Zack Gelof</v>
      </c>
      <c r="B87" s="11" t="str">
        <f>HitterProj!B61</f>
        <v>OAK</v>
      </c>
      <c r="C87" s="13">
        <f>(F87*Settings!$B$3)+(G87*Settings!$B$4)+(H87*Settings!$B$5)+(I87*Settings!$B$6)+(J87*Settings!$B$7)+(K87*Settings!$B$8)+(L87*Settings!$B$9)+(M87*Settings!$B$10)+(N87*Settings!$B$11)+(O87*Settings!$B$12)+(P87*Settings!$B$13)</f>
        <v>380.2</v>
      </c>
      <c r="D87" s="11">
        <f>vlookup(A87,HitterProj!A:Z,4,false)</f>
        <v>595</v>
      </c>
      <c r="E87" s="11">
        <f>vlookup(A87,HitterProj!A:Z,5,false)</f>
        <v>538</v>
      </c>
      <c r="F87" s="11">
        <f>vlookup(A87,HitterProj!A:Z,6,false)</f>
        <v>75</v>
      </c>
      <c r="G87" s="11">
        <f>vlookup(A87,HitterProj!A:Z,7,false)</f>
        <v>31</v>
      </c>
      <c r="H87" s="11">
        <f>vlookup(A87,HitterProj!A:Z,8,false)</f>
        <v>2</v>
      </c>
      <c r="I87" s="11">
        <f>vlookup(A87,HitterProj!A:Z,9,false)</f>
        <v>23</v>
      </c>
      <c r="J87" s="11">
        <f>vlookup(A87,HitterProj!A:Z,10,false)</f>
        <v>83</v>
      </c>
      <c r="K87" s="11">
        <f>vlookup(A87,HitterProj!A:Z,11,false)</f>
        <v>72</v>
      </c>
      <c r="L87" s="11">
        <f>vlookup(A87,HitterProj!A:Z,12,false)</f>
        <v>52</v>
      </c>
      <c r="M87" s="13">
        <f>vlookup(A87,HitterProj!A:Z,13,false)</f>
        <v>24.2</v>
      </c>
      <c r="N87" s="11">
        <f>vlookup(A87,HitterProj!A:Z,14,false)</f>
        <v>152</v>
      </c>
      <c r="O87" s="11">
        <f>vlookup(A87,HitterProj!A:Z,15,false)</f>
        <v>5</v>
      </c>
      <c r="P87" s="11">
        <f>vlookup(A87,HitterProj!A:Z,16,false)</f>
        <v>3</v>
      </c>
      <c r="Q87" s="11">
        <f t="shared" si="1"/>
        <v>76</v>
      </c>
      <c r="R87" s="11"/>
      <c r="S87" s="11"/>
      <c r="T87" s="11"/>
    </row>
    <row r="88">
      <c r="A88" s="12" t="str">
        <f>HitterProj!A83</f>
        <v>Bryson Stott</v>
      </c>
      <c r="B88" s="11" t="str">
        <f>HitterProj!B83</f>
        <v>PHI</v>
      </c>
      <c r="C88" s="13">
        <f>(F88*Settings!$B$3)+(G88*Settings!$B$4)+(H88*Settings!$B$5)+(I88*Settings!$B$6)+(J88*Settings!$B$7)+(K88*Settings!$B$8)+(L88*Settings!$B$9)+(M88*Settings!$B$10)+(N88*Settings!$B$11)+(O88*Settings!$B$12)+(P88*Settings!$B$13)</f>
        <v>379.9</v>
      </c>
      <c r="D88" s="11">
        <f>vlookup(A88,HitterProj!A:Z,4,false)</f>
        <v>611</v>
      </c>
      <c r="E88" s="11">
        <f>vlookup(A88,HitterProj!A:Z,5,false)</f>
        <v>563</v>
      </c>
      <c r="F88" s="11">
        <f>vlookup(A88,HitterProj!A:Z,6,false)</f>
        <v>98</v>
      </c>
      <c r="G88" s="11">
        <f>vlookup(A88,HitterProj!A:Z,7,false)</f>
        <v>28</v>
      </c>
      <c r="H88" s="11">
        <f>vlookup(A88,HitterProj!A:Z,8,false)</f>
        <v>3</v>
      </c>
      <c r="I88" s="11">
        <f>vlookup(A88,HitterProj!A:Z,9,false)</f>
        <v>16</v>
      </c>
      <c r="J88" s="11">
        <f>vlookup(A88,HitterProj!A:Z,10,false)</f>
        <v>73</v>
      </c>
      <c r="K88" s="11">
        <f>vlookup(A88,HitterProj!A:Z,11,false)</f>
        <v>71</v>
      </c>
      <c r="L88" s="11">
        <f>vlookup(A88,HitterProj!A:Z,12,false)</f>
        <v>41</v>
      </c>
      <c r="M88" s="13">
        <f>vlookup(A88,HitterProj!A:Z,13,false)</f>
        <v>23.4</v>
      </c>
      <c r="N88" s="11">
        <f>vlookup(A88,HitterProj!A:Z,14,false)</f>
        <v>106</v>
      </c>
      <c r="O88" s="11">
        <f>vlookup(A88,HitterProj!A:Z,15,false)</f>
        <v>3</v>
      </c>
      <c r="P88" s="11">
        <f>vlookup(A88,HitterProj!A:Z,16,false)</f>
        <v>5</v>
      </c>
      <c r="Q88" s="11">
        <f t="shared" si="1"/>
        <v>77</v>
      </c>
      <c r="R88" s="11"/>
      <c r="S88" s="11"/>
      <c r="T88" s="11"/>
    </row>
    <row r="89">
      <c r="A89" s="12" t="str">
        <f>HitterProj!A130</f>
        <v>Nathaniel Lowe</v>
      </c>
      <c r="B89" s="11" t="str">
        <f>HitterProj!B130</f>
        <v>TEX</v>
      </c>
      <c r="C89" s="13">
        <f>(F89*Settings!$B$3)+(G89*Settings!$B$4)+(H89*Settings!$B$5)+(I89*Settings!$B$6)+(J89*Settings!$B$7)+(K89*Settings!$B$8)+(L89*Settings!$B$9)+(M89*Settings!$B$10)+(N89*Settings!$B$11)+(O89*Settings!$B$12)+(P89*Settings!$B$13)</f>
        <v>379.65</v>
      </c>
      <c r="D89" s="11">
        <f>vlookup(A89,HitterProj!A:Z,4,false)</f>
        <v>641</v>
      </c>
      <c r="E89" s="11">
        <f>vlookup(A89,HitterProj!A:Z,5,false)</f>
        <v>565</v>
      </c>
      <c r="F89" s="11">
        <f>vlookup(A89,HitterProj!A:Z,6,false)</f>
        <v>100</v>
      </c>
      <c r="G89" s="11">
        <f>vlookup(A89,HitterProj!A:Z,7,false)</f>
        <v>28</v>
      </c>
      <c r="H89" s="11">
        <f>vlookup(A89,HitterProj!A:Z,8,false)</f>
        <v>2</v>
      </c>
      <c r="I89" s="11">
        <f>vlookup(A89,HitterProj!A:Z,9,false)</f>
        <v>19</v>
      </c>
      <c r="J89" s="11">
        <f>vlookup(A89,HitterProj!A:Z,10,false)</f>
        <v>74</v>
      </c>
      <c r="K89" s="11">
        <f>vlookup(A89,HitterProj!A:Z,11,false)</f>
        <v>78</v>
      </c>
      <c r="L89" s="11">
        <f>vlookup(A89,HitterProj!A:Z,12,false)</f>
        <v>71</v>
      </c>
      <c r="M89" s="13">
        <f>vlookup(A89,HitterProj!A:Z,13,false)</f>
        <v>3.4</v>
      </c>
      <c r="N89" s="11">
        <f>vlookup(A89,HitterProj!A:Z,14,false)</f>
        <v>145</v>
      </c>
      <c r="O89" s="11">
        <f>vlookup(A89,HitterProj!A:Z,15,false)</f>
        <v>0</v>
      </c>
      <c r="P89" s="11">
        <f>vlookup(A89,HitterProj!A:Z,16,false)</f>
        <v>3</v>
      </c>
      <c r="Q89" s="11">
        <f t="shared" si="1"/>
        <v>78</v>
      </c>
      <c r="R89" s="11"/>
      <c r="S89" s="11"/>
      <c r="T89" s="11"/>
    </row>
    <row r="90">
      <c r="A90" s="12" t="str">
        <f>HitterProj!A346</f>
        <v>Will Smith</v>
      </c>
      <c r="B90" s="11" t="str">
        <f>HitterProj!B346</f>
        <v>LAD</v>
      </c>
      <c r="C90" s="13">
        <f>(F90*Settings!$B$3)+(G90*Settings!$B$4)+(H90*Settings!$B$5)+(I90*Settings!$B$6)+(J90*Settings!$B$7)+(K90*Settings!$B$8)+(L90*Settings!$B$9)+(M90*Settings!$B$10)+(N90*Settings!$B$11)+(O90*Settings!$B$12)+(P90*Settings!$B$13)</f>
        <v>378.6</v>
      </c>
      <c r="D90" s="11">
        <f>vlookup(A90,HitterProj!A:Z,4,false)</f>
        <v>519</v>
      </c>
      <c r="E90" s="11">
        <f>vlookup(A90,HitterProj!A:Z,5,false)</f>
        <v>447</v>
      </c>
      <c r="F90" s="11">
        <f>vlookup(A90,HitterProj!A:Z,6,false)</f>
        <v>72</v>
      </c>
      <c r="G90" s="11">
        <f>vlookup(A90,HitterProj!A:Z,7,false)</f>
        <v>24</v>
      </c>
      <c r="H90" s="11">
        <f>vlookup(A90,HitterProj!A:Z,8,false)</f>
        <v>2</v>
      </c>
      <c r="I90" s="11">
        <f>vlookup(A90,HitterProj!A:Z,9,false)</f>
        <v>19</v>
      </c>
      <c r="J90" s="11">
        <f>vlookup(A90,HitterProj!A:Z,10,false)</f>
        <v>68</v>
      </c>
      <c r="K90" s="11">
        <f>vlookup(A90,HitterProj!A:Z,11,false)</f>
        <v>78</v>
      </c>
      <c r="L90" s="11">
        <f>vlookup(A90,HitterProj!A:Z,12,false)</f>
        <v>58</v>
      </c>
      <c r="M90" s="13">
        <f>vlookup(A90,HitterProj!A:Z,13,false)</f>
        <v>4.6</v>
      </c>
      <c r="N90" s="11">
        <f>vlookup(A90,HitterProj!A:Z,14,false)</f>
        <v>88</v>
      </c>
      <c r="O90" s="11">
        <f>vlookup(A90,HitterProj!A:Z,15,false)</f>
        <v>0</v>
      </c>
      <c r="P90" s="11">
        <f>vlookup(A90,HitterProj!A:Z,16,false)</f>
        <v>13</v>
      </c>
      <c r="Q90" s="11">
        <f t="shared" si="1"/>
        <v>79</v>
      </c>
      <c r="R90" s="11"/>
      <c r="S90" s="11"/>
      <c r="T90" s="11"/>
    </row>
    <row r="91">
      <c r="A91" s="12" t="str">
        <f>HitterProj!A52</f>
        <v>Matt Chapman</v>
      </c>
      <c r="B91" s="11" t="str">
        <f>HitterProj!B52</f>
        <v/>
      </c>
      <c r="C91" s="13">
        <f>(F91*Settings!$B$3)+(G91*Settings!$B$4)+(H91*Settings!$B$5)+(I91*Settings!$B$6)+(J91*Settings!$B$7)+(K91*Settings!$B$8)+(L91*Settings!$B$9)+(M91*Settings!$B$10)+(N91*Settings!$B$11)+(O91*Settings!$B$12)+(P91*Settings!$B$13)</f>
        <v>377.15</v>
      </c>
      <c r="D91" s="11">
        <f>vlookup(A91,HitterProj!A:Z,4,false)</f>
        <v>565</v>
      </c>
      <c r="E91" s="11">
        <f>vlookup(A91,HitterProj!A:Z,5,false)</f>
        <v>498</v>
      </c>
      <c r="F91" s="11">
        <f>vlookup(A91,HitterProj!A:Z,6,false)</f>
        <v>64</v>
      </c>
      <c r="G91" s="11">
        <f>vlookup(A91,HitterProj!A:Z,7,false)</f>
        <v>27</v>
      </c>
      <c r="H91" s="11">
        <f>vlookup(A91,HitterProj!A:Z,8,false)</f>
        <v>5</v>
      </c>
      <c r="I91" s="11">
        <f>vlookup(A91,HitterProj!A:Z,9,false)</f>
        <v>27</v>
      </c>
      <c r="J91" s="11">
        <f>vlookup(A91,HitterProj!A:Z,10,false)</f>
        <v>76</v>
      </c>
      <c r="K91" s="11">
        <f>vlookup(A91,HitterProj!A:Z,11,false)</f>
        <v>75</v>
      </c>
      <c r="L91" s="11">
        <f>vlookup(A91,HitterProj!A:Z,12,false)</f>
        <v>59</v>
      </c>
      <c r="M91" s="13">
        <f>vlookup(A91,HitterProj!A:Z,13,false)</f>
        <v>4.4</v>
      </c>
      <c r="N91" s="11">
        <f>vlookup(A91,HitterProj!A:Z,14,false)</f>
        <v>155</v>
      </c>
      <c r="O91" s="11">
        <f>vlookup(A91,HitterProj!A:Z,15,false)</f>
        <v>2</v>
      </c>
      <c r="P91" s="11">
        <f>vlookup(A91,HitterProj!A:Z,16,false)</f>
        <v>6</v>
      </c>
      <c r="Q91" s="11">
        <f t="shared" si="1"/>
        <v>80</v>
      </c>
      <c r="R91" s="11"/>
      <c r="S91" s="11"/>
      <c r="T91" s="11"/>
    </row>
    <row r="92">
      <c r="A92" s="12" t="str">
        <f>HitterProj!A131</f>
        <v>Alec Bohm</v>
      </c>
      <c r="B92" s="11" t="str">
        <f>HitterProj!B131</f>
        <v>PHI</v>
      </c>
      <c r="C92" s="13">
        <f>(F92*Settings!$B$3)+(G92*Settings!$B$4)+(H92*Settings!$B$5)+(I92*Settings!$B$6)+(J92*Settings!$B$7)+(K92*Settings!$B$8)+(L92*Settings!$B$9)+(M92*Settings!$B$10)+(N92*Settings!$B$11)+(O92*Settings!$B$12)+(P92*Settings!$B$13)</f>
        <v>375.5</v>
      </c>
      <c r="D92" s="11">
        <f>vlookup(A92,HitterProj!A:Z,4,false)</f>
        <v>596</v>
      </c>
      <c r="E92" s="11">
        <f>vlookup(A92,HitterProj!A:Z,5,false)</f>
        <v>551</v>
      </c>
      <c r="F92" s="11">
        <f>vlookup(A92,HitterProj!A:Z,6,false)</f>
        <v>100</v>
      </c>
      <c r="G92" s="11">
        <f>vlookup(A92,HitterProj!A:Z,7,false)</f>
        <v>29</v>
      </c>
      <c r="H92" s="11">
        <f>vlookup(A92,HitterProj!A:Z,8,false)</f>
        <v>2</v>
      </c>
      <c r="I92" s="11">
        <f>vlookup(A92,HitterProj!A:Z,9,false)</f>
        <v>17</v>
      </c>
      <c r="J92" s="11">
        <f>vlookup(A92,HitterProj!A:Z,10,false)</f>
        <v>72</v>
      </c>
      <c r="K92" s="11">
        <f>vlookup(A92,HitterProj!A:Z,11,false)</f>
        <v>78</v>
      </c>
      <c r="L92" s="11">
        <f>vlookup(A92,HitterProj!A:Z,12,false)</f>
        <v>40</v>
      </c>
      <c r="M92" s="13">
        <f>vlookup(A92,HitterProj!A:Z,13,false)</f>
        <v>5.5</v>
      </c>
      <c r="N92" s="11">
        <f>vlookup(A92,HitterProj!A:Z,14,false)</f>
        <v>100</v>
      </c>
      <c r="O92" s="11">
        <f>vlookup(A92,HitterProj!A:Z,15,false)</f>
        <v>1</v>
      </c>
      <c r="P92" s="11">
        <f>vlookup(A92,HitterProj!A:Z,16,false)</f>
        <v>4</v>
      </c>
      <c r="Q92" s="11">
        <f t="shared" si="1"/>
        <v>81</v>
      </c>
      <c r="R92" s="11"/>
      <c r="S92" s="11"/>
      <c r="T92" s="11"/>
    </row>
    <row r="93">
      <c r="A93" s="12" t="str">
        <f>HitterProj!A88</f>
        <v>TJ Friedl</v>
      </c>
      <c r="B93" s="11" t="str">
        <f>HitterProj!B88</f>
        <v>CIN</v>
      </c>
      <c r="C93" s="13">
        <f>(F93*Settings!$B$3)+(G93*Settings!$B$4)+(H93*Settings!$B$5)+(I93*Settings!$B$6)+(J93*Settings!$B$7)+(K93*Settings!$B$8)+(L93*Settings!$B$9)+(M93*Settings!$B$10)+(N93*Settings!$B$11)+(O93*Settings!$B$12)+(P93*Settings!$B$13)</f>
        <v>373.25</v>
      </c>
      <c r="D93" s="11">
        <f>vlookup(A93,HitterProj!A:Z,4,false)</f>
        <v>569</v>
      </c>
      <c r="E93" s="11">
        <f>vlookup(A93,HitterProj!A:Z,5,false)</f>
        <v>509</v>
      </c>
      <c r="F93" s="11">
        <f>vlookup(A93,HitterProj!A:Z,6,false)</f>
        <v>83</v>
      </c>
      <c r="G93" s="11">
        <f>vlookup(A93,HitterProj!A:Z,7,false)</f>
        <v>24</v>
      </c>
      <c r="H93" s="11">
        <f>vlookup(A93,HitterProj!A:Z,8,false)</f>
        <v>4</v>
      </c>
      <c r="I93" s="11">
        <f>vlookup(A93,HitterProj!A:Z,9,false)</f>
        <v>15</v>
      </c>
      <c r="J93" s="11">
        <f>vlookup(A93,HitterProj!A:Z,10,false)</f>
        <v>81</v>
      </c>
      <c r="K93" s="11">
        <f>vlookup(A93,HitterProj!A:Z,11,false)</f>
        <v>58</v>
      </c>
      <c r="L93" s="11">
        <f>vlookup(A93,HitterProj!A:Z,12,false)</f>
        <v>47</v>
      </c>
      <c r="M93" s="13">
        <f>vlookup(A93,HitterProj!A:Z,13,false)</f>
        <v>23</v>
      </c>
      <c r="N93" s="11">
        <f>vlookup(A93,HitterProj!A:Z,14,false)</f>
        <v>93</v>
      </c>
      <c r="O93" s="11">
        <f>vlookup(A93,HitterProj!A:Z,15,false)</f>
        <v>5</v>
      </c>
      <c r="P93" s="11">
        <f>vlookup(A93,HitterProj!A:Z,16,false)</f>
        <v>12</v>
      </c>
      <c r="Q93" s="11">
        <f t="shared" si="1"/>
        <v>82</v>
      </c>
      <c r="R93" s="11"/>
      <c r="S93" s="11"/>
      <c r="T93" s="11"/>
    </row>
    <row r="94">
      <c r="A94" s="12" t="str">
        <f>HitterProj!A34</f>
        <v>Jazz Chisholm</v>
      </c>
      <c r="B94" s="11" t="str">
        <f>HitterProj!B34</f>
        <v>MIA</v>
      </c>
      <c r="C94" s="13">
        <f>(F94*Settings!$B$3)+(G94*Settings!$B$4)+(H94*Settings!$B$5)+(I94*Settings!$B$6)+(J94*Settings!$B$7)+(K94*Settings!$B$8)+(L94*Settings!$B$9)+(M94*Settings!$B$10)+(N94*Settings!$B$11)+(O94*Settings!$B$12)+(P94*Settings!$B$13)</f>
        <v>373</v>
      </c>
      <c r="D94" s="11">
        <f>vlookup(A94,HitterProj!A:Z,4,false)</f>
        <v>565</v>
      </c>
      <c r="E94" s="11">
        <f>vlookup(A94,HitterProj!A:Z,5,false)</f>
        <v>517</v>
      </c>
      <c r="F94" s="11">
        <f>vlookup(A94,HitterProj!A:Z,6,false)</f>
        <v>70</v>
      </c>
      <c r="G94" s="11">
        <f>vlookup(A94,HitterProj!A:Z,7,false)</f>
        <v>24</v>
      </c>
      <c r="H94" s="11">
        <f>vlookup(A94,HitterProj!A:Z,8,false)</f>
        <v>3</v>
      </c>
      <c r="I94" s="11">
        <f>vlookup(A94,HitterProj!A:Z,9,false)</f>
        <v>26</v>
      </c>
      <c r="J94" s="11">
        <f>vlookup(A94,HitterProj!A:Z,10,false)</f>
        <v>78</v>
      </c>
      <c r="K94" s="11">
        <f>vlookup(A94,HitterProj!A:Z,11,false)</f>
        <v>84</v>
      </c>
      <c r="L94" s="11">
        <f>vlookup(A94,HitterProj!A:Z,12,false)</f>
        <v>42</v>
      </c>
      <c r="M94" s="13">
        <f>vlookup(A94,HitterProj!A:Z,13,false)</f>
        <v>26.5</v>
      </c>
      <c r="N94" s="11">
        <f>vlookup(A94,HitterProj!A:Z,14,false)</f>
        <v>162</v>
      </c>
      <c r="O94" s="11">
        <f>vlookup(A94,HitterProj!A:Z,15,false)</f>
        <v>3</v>
      </c>
      <c r="P94" s="11">
        <f>vlookup(A94,HitterProj!A:Z,16,false)</f>
        <v>4</v>
      </c>
      <c r="Q94" s="11">
        <f t="shared" si="1"/>
        <v>83</v>
      </c>
      <c r="R94" s="11"/>
      <c r="S94" s="11"/>
      <c r="T94" s="11"/>
    </row>
    <row r="95">
      <c r="A95" s="12" t="str">
        <f>HitterProj!A107</f>
        <v>Taylor Ward</v>
      </c>
      <c r="B95" s="11" t="str">
        <f>HitterProj!B107</f>
        <v>LAA</v>
      </c>
      <c r="C95" s="13">
        <f>(F95*Settings!$B$3)+(G95*Settings!$B$4)+(H95*Settings!$B$5)+(I95*Settings!$B$6)+(J95*Settings!$B$7)+(K95*Settings!$B$8)+(L95*Settings!$B$9)+(M95*Settings!$B$10)+(N95*Settings!$B$11)+(O95*Settings!$B$12)+(P95*Settings!$B$13)</f>
        <v>371.8</v>
      </c>
      <c r="D95" s="11">
        <f>vlookup(A95,HitterProj!A:Z,4,false)</f>
        <v>551</v>
      </c>
      <c r="E95" s="11">
        <f>vlookup(A95,HitterProj!A:Z,5,false)</f>
        <v>488</v>
      </c>
      <c r="F95" s="11">
        <f>vlookup(A95,HitterProj!A:Z,6,false)</f>
        <v>79</v>
      </c>
      <c r="G95" s="11">
        <f>vlookup(A95,HitterProj!A:Z,7,false)</f>
        <v>26</v>
      </c>
      <c r="H95" s="11">
        <f>vlookup(A95,HitterProj!A:Z,8,false)</f>
        <v>2</v>
      </c>
      <c r="I95" s="11">
        <f>vlookup(A95,HitterProj!A:Z,9,false)</f>
        <v>21</v>
      </c>
      <c r="J95" s="11">
        <f>vlookup(A95,HitterProj!A:Z,10,false)</f>
        <v>71</v>
      </c>
      <c r="K95" s="11">
        <f>vlookup(A95,HitterProj!A:Z,11,false)</f>
        <v>75</v>
      </c>
      <c r="L95" s="11">
        <f>vlookup(A95,HitterProj!A:Z,12,false)</f>
        <v>54</v>
      </c>
      <c r="M95" s="13">
        <f>vlookup(A95,HitterProj!A:Z,13,false)</f>
        <v>5.3</v>
      </c>
      <c r="N95" s="11">
        <f>vlookup(A95,HitterProj!A:Z,14,false)</f>
        <v>114</v>
      </c>
      <c r="O95" s="11">
        <f>vlookup(A95,HitterProj!A:Z,15,false)</f>
        <v>2</v>
      </c>
      <c r="P95" s="11">
        <f>vlookup(A95,HitterProj!A:Z,16,false)</f>
        <v>8</v>
      </c>
      <c r="Q95" s="11">
        <f t="shared" si="1"/>
        <v>84</v>
      </c>
      <c r="R95" s="11"/>
      <c r="S95" s="11"/>
      <c r="T95" s="11"/>
    </row>
    <row r="96">
      <c r="A96" s="12" t="str">
        <f>HitterProj!A67</f>
        <v>Lane Thomas</v>
      </c>
      <c r="B96" s="11" t="str">
        <f>HitterProj!B67</f>
        <v>WSH</v>
      </c>
      <c r="C96" s="13">
        <f>(F96*Settings!$B$3)+(G96*Settings!$B$4)+(H96*Settings!$B$5)+(I96*Settings!$B$6)+(J96*Settings!$B$7)+(K96*Settings!$B$8)+(L96*Settings!$B$9)+(M96*Settings!$B$10)+(N96*Settings!$B$11)+(O96*Settings!$B$12)+(P96*Settings!$B$13)</f>
        <v>369.65</v>
      </c>
      <c r="D96" s="11">
        <f>vlookup(A96,HitterProj!A:Z,4,false)</f>
        <v>621</v>
      </c>
      <c r="E96" s="11">
        <f>vlookup(A96,HitterProj!A:Z,5,false)</f>
        <v>574</v>
      </c>
      <c r="F96" s="11">
        <f>vlookup(A96,HitterProj!A:Z,6,false)</f>
        <v>87</v>
      </c>
      <c r="G96" s="11">
        <f>vlookup(A96,HitterProj!A:Z,7,false)</f>
        <v>29</v>
      </c>
      <c r="H96" s="11">
        <f>vlookup(A96,HitterProj!A:Z,8,false)</f>
        <v>3</v>
      </c>
      <c r="I96" s="11">
        <f>vlookup(A96,HitterProj!A:Z,9,false)</f>
        <v>23</v>
      </c>
      <c r="J96" s="11">
        <f>vlookup(A96,HitterProj!A:Z,10,false)</f>
        <v>82</v>
      </c>
      <c r="K96" s="11">
        <f>vlookup(A96,HitterProj!A:Z,11,false)</f>
        <v>72</v>
      </c>
      <c r="L96" s="11">
        <f>vlookup(A96,HitterProj!A:Z,12,false)</f>
        <v>39</v>
      </c>
      <c r="M96" s="13">
        <f>vlookup(A96,HitterProj!A:Z,13,false)</f>
        <v>14.9</v>
      </c>
      <c r="N96" s="11">
        <f>vlookup(A96,HitterProj!A:Z,14,false)</f>
        <v>155</v>
      </c>
      <c r="O96" s="11">
        <f>vlookup(A96,HitterProj!A:Z,15,false)</f>
        <v>4</v>
      </c>
      <c r="P96" s="11">
        <f>vlookup(A96,HitterProj!A:Z,16,false)</f>
        <v>6</v>
      </c>
      <c r="Q96" s="11">
        <f t="shared" si="1"/>
        <v>85</v>
      </c>
      <c r="R96" s="11"/>
      <c r="S96" s="11"/>
      <c r="T96" s="11"/>
    </row>
    <row r="97">
      <c r="A97" s="12" t="str">
        <f>HitterProj!A103</f>
        <v>Jeimer Candelario</v>
      </c>
      <c r="B97" s="11" t="str">
        <f>HitterProj!B103</f>
        <v>CIN</v>
      </c>
      <c r="C97" s="13">
        <f>(F97*Settings!$B$3)+(G97*Settings!$B$4)+(H97*Settings!$B$5)+(I97*Settings!$B$6)+(J97*Settings!$B$7)+(K97*Settings!$B$8)+(L97*Settings!$B$9)+(M97*Settings!$B$10)+(N97*Settings!$B$11)+(O97*Settings!$B$12)+(P97*Settings!$B$13)</f>
        <v>367.9</v>
      </c>
      <c r="D97" s="11">
        <f>vlookup(A97,HitterProj!A:Z,4,false)</f>
        <v>552</v>
      </c>
      <c r="E97" s="11">
        <f>vlookup(A97,HitterProj!A:Z,5,false)</f>
        <v>497</v>
      </c>
      <c r="F97" s="11">
        <f>vlookup(A97,HitterProj!A:Z,6,false)</f>
        <v>72</v>
      </c>
      <c r="G97" s="11">
        <f>vlookup(A97,HitterProj!A:Z,7,false)</f>
        <v>28</v>
      </c>
      <c r="H97" s="11">
        <f>vlookup(A97,HitterProj!A:Z,8,false)</f>
        <v>2</v>
      </c>
      <c r="I97" s="11">
        <f>vlookup(A97,HitterProj!A:Z,9,false)</f>
        <v>22</v>
      </c>
      <c r="J97" s="11">
        <f>vlookup(A97,HitterProj!A:Z,10,false)</f>
        <v>71</v>
      </c>
      <c r="K97" s="11">
        <f>vlookup(A97,HitterProj!A:Z,11,false)</f>
        <v>82</v>
      </c>
      <c r="L97" s="11">
        <f>vlookup(A97,HitterProj!A:Z,12,false)</f>
        <v>47</v>
      </c>
      <c r="M97" s="13">
        <f>vlookup(A97,HitterProj!A:Z,13,false)</f>
        <v>7.9</v>
      </c>
      <c r="N97" s="11">
        <f>vlookup(A97,HitterProj!A:Z,14,false)</f>
        <v>124</v>
      </c>
      <c r="O97" s="11">
        <f>vlookup(A97,HitterProj!A:Z,15,false)</f>
        <v>1</v>
      </c>
      <c r="P97" s="11">
        <f>vlookup(A97,HitterProj!A:Z,16,false)</f>
        <v>7</v>
      </c>
      <c r="Q97" s="11">
        <f t="shared" si="1"/>
        <v>86</v>
      </c>
      <c r="R97" s="11"/>
      <c r="S97" s="11"/>
      <c r="T97" s="11"/>
    </row>
    <row r="98">
      <c r="A98" s="12" t="str">
        <f>HitterProj!A143</f>
        <v>Isaac Paredes</v>
      </c>
      <c r="B98" s="11" t="str">
        <f>HitterProj!B143</f>
        <v>TB</v>
      </c>
      <c r="C98" s="13">
        <f>(F98*Settings!$B$3)+(G98*Settings!$B$4)+(H98*Settings!$B$5)+(I98*Settings!$B$6)+(J98*Settings!$B$7)+(K98*Settings!$B$8)+(L98*Settings!$B$9)+(M98*Settings!$B$10)+(N98*Settings!$B$11)+(O98*Settings!$B$12)+(P98*Settings!$B$13)</f>
        <v>367.85</v>
      </c>
      <c r="D98" s="11">
        <f>vlookup(A98,HitterProj!A:Z,4,false)</f>
        <v>547</v>
      </c>
      <c r="E98" s="11">
        <f>vlookup(A98,HitterProj!A:Z,5,false)</f>
        <v>475</v>
      </c>
      <c r="F98" s="11">
        <f>vlookup(A98,HitterProj!A:Z,6,false)</f>
        <v>67</v>
      </c>
      <c r="G98" s="11">
        <f>vlookup(A98,HitterProj!A:Z,7,false)</f>
        <v>23</v>
      </c>
      <c r="H98" s="11">
        <f>vlookup(A98,HitterProj!A:Z,8,false)</f>
        <v>1</v>
      </c>
      <c r="I98" s="11">
        <f>vlookup(A98,HitterProj!A:Z,9,false)</f>
        <v>22</v>
      </c>
      <c r="J98" s="11">
        <f>vlookup(A98,HitterProj!A:Z,10,false)</f>
        <v>68</v>
      </c>
      <c r="K98" s="11">
        <f>vlookup(A98,HitterProj!A:Z,11,false)</f>
        <v>74</v>
      </c>
      <c r="L98" s="11">
        <f>vlookup(A98,HitterProj!A:Z,12,false)</f>
        <v>57</v>
      </c>
      <c r="M98" s="13">
        <f>vlookup(A98,HitterProj!A:Z,13,false)</f>
        <v>2.6</v>
      </c>
      <c r="N98" s="11">
        <f>vlookup(A98,HitterProj!A:Z,14,false)</f>
        <v>101</v>
      </c>
      <c r="O98" s="11">
        <f>vlookup(A98,HitterProj!A:Z,15,false)</f>
        <v>0</v>
      </c>
      <c r="P98" s="11">
        <f>vlookup(A98,HitterProj!A:Z,16,false)</f>
        <v>15</v>
      </c>
      <c r="Q98" s="11">
        <f t="shared" si="1"/>
        <v>87</v>
      </c>
      <c r="R98" s="11"/>
      <c r="S98" s="11"/>
      <c r="T98" s="11"/>
    </row>
    <row r="99">
      <c r="A99" s="12" t="str">
        <f>HitterProj!A120</f>
        <v>Spencer Steer</v>
      </c>
      <c r="B99" s="11" t="str">
        <f>HitterProj!B120</f>
        <v>CIN</v>
      </c>
      <c r="C99" s="13">
        <f>(F99*Settings!$B$3)+(G99*Settings!$B$4)+(H99*Settings!$B$5)+(I99*Settings!$B$6)+(J99*Settings!$B$7)+(K99*Settings!$B$8)+(L99*Settings!$B$9)+(M99*Settings!$B$10)+(N99*Settings!$B$11)+(O99*Settings!$B$12)+(P99*Settings!$B$13)</f>
        <v>367.45</v>
      </c>
      <c r="D99" s="11">
        <f>vlookup(A99,HitterProj!A:Z,4,false)</f>
        <v>577</v>
      </c>
      <c r="E99" s="11">
        <f>vlookup(A99,HitterProj!A:Z,5,false)</f>
        <v>509</v>
      </c>
      <c r="F99" s="11">
        <f>vlookup(A99,HitterProj!A:Z,6,false)</f>
        <v>80</v>
      </c>
      <c r="G99" s="11">
        <f>vlookup(A99,HitterProj!A:Z,7,false)</f>
        <v>28</v>
      </c>
      <c r="H99" s="11">
        <f>vlookup(A99,HitterProj!A:Z,8,false)</f>
        <v>2</v>
      </c>
      <c r="I99" s="11">
        <f>vlookup(A99,HitterProj!A:Z,9,false)</f>
        <v>18</v>
      </c>
      <c r="J99" s="11">
        <f>vlookup(A99,HitterProj!A:Z,10,false)</f>
        <v>71</v>
      </c>
      <c r="K99" s="11">
        <f>vlookup(A99,HitterProj!A:Z,11,false)</f>
        <v>76</v>
      </c>
      <c r="L99" s="11">
        <f>vlookup(A99,HitterProj!A:Z,12,false)</f>
        <v>58</v>
      </c>
      <c r="M99" s="13">
        <f>vlookup(A99,HitterProj!A:Z,13,false)</f>
        <v>11.7</v>
      </c>
      <c r="N99" s="11">
        <f>vlookup(A99,HitterProj!A:Z,14,false)</f>
        <v>123</v>
      </c>
      <c r="O99" s="11">
        <f>vlookup(A99,HitterProj!A:Z,15,false)</f>
        <v>3</v>
      </c>
      <c r="P99" s="11">
        <f>vlookup(A99,HitterProj!A:Z,16,false)</f>
        <v>9</v>
      </c>
      <c r="Q99" s="11">
        <f t="shared" si="1"/>
        <v>88</v>
      </c>
      <c r="R99" s="11"/>
      <c r="S99" s="11"/>
      <c r="T99" s="11"/>
    </row>
    <row r="100">
      <c r="A100" s="12" t="str">
        <f>HitterProj!A62</f>
        <v>Teoscar Hernandez</v>
      </c>
      <c r="B100" s="11" t="str">
        <f>HitterProj!B62</f>
        <v>LAD</v>
      </c>
      <c r="C100" s="13">
        <f>(F100*Settings!$B$3)+(G100*Settings!$B$4)+(H100*Settings!$B$5)+(I100*Settings!$B$6)+(J100*Settings!$B$7)+(K100*Settings!$B$8)+(L100*Settings!$B$9)+(M100*Settings!$B$10)+(N100*Settings!$B$11)+(O100*Settings!$B$12)+(P100*Settings!$B$13)</f>
        <v>367.25</v>
      </c>
      <c r="D100" s="11">
        <f>vlookup(A100,HitterProj!A:Z,4,false)</f>
        <v>570</v>
      </c>
      <c r="E100" s="11">
        <f>vlookup(A100,HitterProj!A:Z,5,false)</f>
        <v>527</v>
      </c>
      <c r="F100" s="11">
        <f>vlookup(A100,HitterProj!A:Z,6,false)</f>
        <v>76</v>
      </c>
      <c r="G100" s="11">
        <f>vlookup(A100,HitterProj!A:Z,7,false)</f>
        <v>28</v>
      </c>
      <c r="H100" s="11">
        <f>vlookup(A100,HitterProj!A:Z,8,false)</f>
        <v>2</v>
      </c>
      <c r="I100" s="11">
        <f>vlookup(A100,HitterProj!A:Z,9,false)</f>
        <v>28</v>
      </c>
      <c r="J100" s="11">
        <f>vlookup(A100,HitterProj!A:Z,10,false)</f>
        <v>80</v>
      </c>
      <c r="K100" s="11">
        <f>vlookup(A100,HitterProj!A:Z,11,false)</f>
        <v>86</v>
      </c>
      <c r="L100" s="11">
        <f>vlookup(A100,HitterProj!A:Z,12,false)</f>
        <v>35</v>
      </c>
      <c r="M100" s="13">
        <f>vlookup(A100,HitterProj!A:Z,13,false)</f>
        <v>5.5</v>
      </c>
      <c r="N100" s="11">
        <f>vlookup(A100,HitterProj!A:Z,14,false)</f>
        <v>167</v>
      </c>
      <c r="O100" s="11">
        <f>vlookup(A100,HitterProj!A:Z,15,false)</f>
        <v>2</v>
      </c>
      <c r="P100" s="11">
        <f>vlookup(A100,HitterProj!A:Z,16,false)</f>
        <v>6</v>
      </c>
      <c r="Q100" s="11">
        <f t="shared" si="1"/>
        <v>89</v>
      </c>
      <c r="R100" s="11"/>
      <c r="S100" s="11"/>
      <c r="T100" s="11"/>
    </row>
    <row r="101">
      <c r="A101" s="12" t="str">
        <f>HitterProj!A70</f>
        <v>Carlos Correa</v>
      </c>
      <c r="B101" s="11" t="str">
        <f>HitterProj!B70</f>
        <v>MIN</v>
      </c>
      <c r="C101" s="13">
        <f>(F101*Settings!$B$3)+(G101*Settings!$B$4)+(H101*Settings!$B$5)+(I101*Settings!$B$6)+(J101*Settings!$B$7)+(K101*Settings!$B$8)+(L101*Settings!$B$9)+(M101*Settings!$B$10)+(N101*Settings!$B$11)+(O101*Settings!$B$12)+(P101*Settings!$B$13)</f>
        <v>366.75</v>
      </c>
      <c r="D101" s="11">
        <f>vlookup(A101,HitterProj!A:Z,4,false)</f>
        <v>584</v>
      </c>
      <c r="E101" s="11">
        <f>vlookup(A101,HitterProj!A:Z,5,false)</f>
        <v>518</v>
      </c>
      <c r="F101" s="11">
        <f>vlookup(A101,HitterProj!A:Z,6,false)</f>
        <v>82</v>
      </c>
      <c r="G101" s="11">
        <f>vlookup(A101,HitterProj!A:Z,7,false)</f>
        <v>28</v>
      </c>
      <c r="H101" s="11">
        <f>vlookup(A101,HitterProj!A:Z,8,false)</f>
        <v>1</v>
      </c>
      <c r="I101" s="11">
        <f>vlookup(A101,HitterProj!A:Z,9,false)</f>
        <v>21</v>
      </c>
      <c r="J101" s="11">
        <f>vlookup(A101,HitterProj!A:Z,10,false)</f>
        <v>73</v>
      </c>
      <c r="K101" s="11">
        <f>vlookup(A101,HitterProj!A:Z,11,false)</f>
        <v>78</v>
      </c>
      <c r="L101" s="11">
        <f>vlookup(A101,HitterProj!A:Z,12,false)</f>
        <v>60</v>
      </c>
      <c r="M101" s="13">
        <f>vlookup(A101,HitterProj!A:Z,13,false)</f>
        <v>0</v>
      </c>
      <c r="N101" s="11">
        <f>vlookup(A101,HitterProj!A:Z,14,false)</f>
        <v>127</v>
      </c>
      <c r="O101" s="11">
        <f>vlookup(A101,HitterProj!A:Z,15,false)</f>
        <v>0</v>
      </c>
      <c r="P101" s="11">
        <f>vlookup(A101,HitterProj!A:Z,16,false)</f>
        <v>4</v>
      </c>
      <c r="Q101" s="11">
        <f t="shared" si="1"/>
        <v>90</v>
      </c>
      <c r="R101" s="11"/>
      <c r="S101" s="11"/>
      <c r="T101" s="11"/>
    </row>
    <row r="102">
      <c r="A102" s="12" t="str">
        <f>HitterProj!A162</f>
        <v>Ty France</v>
      </c>
      <c r="B102" s="11" t="str">
        <f>HitterProj!B162</f>
        <v>SEA</v>
      </c>
      <c r="C102" s="13">
        <f>(F102*Settings!$B$3)+(G102*Settings!$B$4)+(H102*Settings!$B$5)+(I102*Settings!$B$6)+(J102*Settings!$B$7)+(K102*Settings!$B$8)+(L102*Settings!$B$9)+(M102*Settings!$B$10)+(N102*Settings!$B$11)+(O102*Settings!$B$12)+(P102*Settings!$B$13)</f>
        <v>366.15</v>
      </c>
      <c r="D102" s="11">
        <f>vlookup(A102,HitterProj!A:Z,4,false)</f>
        <v>608</v>
      </c>
      <c r="E102" s="11">
        <f>vlookup(A102,HitterProj!A:Z,5,false)</f>
        <v>541</v>
      </c>
      <c r="F102" s="11">
        <f>vlookup(A102,HitterProj!A:Z,6,false)</f>
        <v>98</v>
      </c>
      <c r="G102" s="11">
        <f>vlookup(A102,HitterProj!A:Z,7,false)</f>
        <v>27</v>
      </c>
      <c r="H102" s="11">
        <f>vlookup(A102,HitterProj!A:Z,8,false)</f>
        <v>1</v>
      </c>
      <c r="I102" s="11">
        <f>vlookup(A102,HitterProj!A:Z,9,false)</f>
        <v>16</v>
      </c>
      <c r="J102" s="11">
        <f>vlookup(A102,HitterProj!A:Z,10,false)</f>
        <v>69</v>
      </c>
      <c r="K102" s="11">
        <f>vlookup(A102,HitterProj!A:Z,11,false)</f>
        <v>71</v>
      </c>
      <c r="L102" s="11">
        <f>vlookup(A102,HitterProj!A:Z,12,false)</f>
        <v>41</v>
      </c>
      <c r="M102" s="13">
        <f>vlookup(A102,HitterProj!A:Z,13,false)</f>
        <v>1.9</v>
      </c>
      <c r="N102" s="11">
        <f>vlookup(A102,HitterProj!A:Z,14,false)</f>
        <v>105</v>
      </c>
      <c r="O102" s="11">
        <f>vlookup(A102,HitterProj!A:Z,15,false)</f>
        <v>2</v>
      </c>
      <c r="P102" s="11">
        <f>vlookup(A102,HitterProj!A:Z,16,false)</f>
        <v>26</v>
      </c>
      <c r="Q102" s="11">
        <f t="shared" si="1"/>
        <v>91</v>
      </c>
      <c r="R102" s="11"/>
      <c r="S102" s="11"/>
      <c r="T102" s="11"/>
    </row>
    <row r="103">
      <c r="A103" s="12" t="str">
        <f>HitterProj!A90</f>
        <v>Ha-Seong Kim</v>
      </c>
      <c r="B103" s="11" t="str">
        <f>HitterProj!B90</f>
        <v>SD</v>
      </c>
      <c r="C103" s="13">
        <f>(F103*Settings!$B$3)+(G103*Settings!$B$4)+(H103*Settings!$B$5)+(I103*Settings!$B$6)+(J103*Settings!$B$7)+(K103*Settings!$B$8)+(L103*Settings!$B$9)+(M103*Settings!$B$10)+(N103*Settings!$B$11)+(O103*Settings!$B$12)+(P103*Settings!$B$13)</f>
        <v>365.9</v>
      </c>
      <c r="D103" s="11">
        <f>vlookup(A103,HitterProj!A:Z,4,false)</f>
        <v>610</v>
      </c>
      <c r="E103" s="11">
        <f>vlookup(A103,HitterProj!A:Z,5,false)</f>
        <v>538</v>
      </c>
      <c r="F103" s="11">
        <f>vlookup(A103,HitterProj!A:Z,6,false)</f>
        <v>90</v>
      </c>
      <c r="G103" s="11">
        <f>vlookup(A103,HitterProj!A:Z,7,false)</f>
        <v>25</v>
      </c>
      <c r="H103" s="11">
        <f>vlookup(A103,HitterProj!A:Z,8,false)</f>
        <v>2</v>
      </c>
      <c r="I103" s="11">
        <f>vlookup(A103,HitterProj!A:Z,9,false)</f>
        <v>14</v>
      </c>
      <c r="J103" s="11">
        <f>vlookup(A103,HitterProj!A:Z,10,false)</f>
        <v>78</v>
      </c>
      <c r="K103" s="11">
        <f>vlookup(A103,HitterProj!A:Z,11,false)</f>
        <v>56</v>
      </c>
      <c r="L103" s="11">
        <f>vlookup(A103,HitterProj!A:Z,12,false)</f>
        <v>65</v>
      </c>
      <c r="M103" s="13">
        <f>vlookup(A103,HitterProj!A:Z,13,false)</f>
        <v>30.9</v>
      </c>
      <c r="N103" s="11">
        <f>vlookup(A103,HitterProj!A:Z,14,false)</f>
        <v>116</v>
      </c>
      <c r="O103" s="11">
        <f>vlookup(A103,HitterProj!A:Z,15,false)</f>
        <v>7</v>
      </c>
      <c r="P103" s="11">
        <f>vlookup(A103,HitterProj!A:Z,16,false)</f>
        <v>5</v>
      </c>
      <c r="Q103" s="11">
        <f t="shared" si="1"/>
        <v>92</v>
      </c>
      <c r="R103" s="11"/>
      <c r="S103" s="11"/>
      <c r="T103" s="11"/>
    </row>
    <row r="104">
      <c r="A104" s="12" t="str">
        <f>HitterProj!A119</f>
        <v>Max Kepler</v>
      </c>
      <c r="B104" s="11" t="str">
        <f>HitterProj!B119</f>
        <v>MIN</v>
      </c>
      <c r="C104" s="13">
        <f>(F104*Settings!$B$3)+(G104*Settings!$B$4)+(H104*Settings!$B$5)+(I104*Settings!$B$6)+(J104*Settings!$B$7)+(K104*Settings!$B$8)+(L104*Settings!$B$9)+(M104*Settings!$B$10)+(N104*Settings!$B$11)+(O104*Settings!$B$12)+(P104*Settings!$B$13)</f>
        <v>365.65</v>
      </c>
      <c r="D104" s="11">
        <f>vlookup(A104,HitterProj!A:Z,4,false)</f>
        <v>536</v>
      </c>
      <c r="E104" s="11">
        <f>vlookup(A104,HitterProj!A:Z,5,false)</f>
        <v>476</v>
      </c>
      <c r="F104" s="11">
        <f>vlookup(A104,HitterProj!A:Z,6,false)</f>
        <v>73</v>
      </c>
      <c r="G104" s="11">
        <f>vlookup(A104,HitterProj!A:Z,7,false)</f>
        <v>25</v>
      </c>
      <c r="H104" s="11">
        <f>vlookup(A104,HitterProj!A:Z,8,false)</f>
        <v>3</v>
      </c>
      <c r="I104" s="11">
        <f>vlookup(A104,HitterProj!A:Z,9,false)</f>
        <v>20</v>
      </c>
      <c r="J104" s="11">
        <f>vlookup(A104,HitterProj!A:Z,10,false)</f>
        <v>69</v>
      </c>
      <c r="K104" s="11">
        <f>vlookup(A104,HitterProj!A:Z,11,false)</f>
        <v>79</v>
      </c>
      <c r="L104" s="11">
        <f>vlookup(A104,HitterProj!A:Z,12,false)</f>
        <v>53</v>
      </c>
      <c r="M104" s="13">
        <f>vlookup(A104,HitterProj!A:Z,13,false)</f>
        <v>1.9</v>
      </c>
      <c r="N104" s="11">
        <f>vlookup(A104,HitterProj!A:Z,14,false)</f>
        <v>103</v>
      </c>
      <c r="O104" s="11">
        <f>vlookup(A104,HitterProj!A:Z,15,false)</f>
        <v>3</v>
      </c>
      <c r="P104" s="11">
        <f>vlookup(A104,HitterProj!A:Z,16,false)</f>
        <v>5</v>
      </c>
      <c r="Q104" s="11">
        <f t="shared" si="1"/>
        <v>93</v>
      </c>
      <c r="R104" s="11"/>
      <c r="S104" s="11"/>
      <c r="T104" s="11"/>
    </row>
    <row r="105">
      <c r="A105" s="12" t="str">
        <f>HitterProj!A164</f>
        <v>Jeff McNeil</v>
      </c>
      <c r="B105" s="11" t="str">
        <f>HitterProj!B164</f>
        <v>NYM</v>
      </c>
      <c r="C105" s="13">
        <f>(F105*Settings!$B$3)+(G105*Settings!$B$4)+(H105*Settings!$B$5)+(I105*Settings!$B$6)+(J105*Settings!$B$7)+(K105*Settings!$B$8)+(L105*Settings!$B$9)+(M105*Settings!$B$10)+(N105*Settings!$B$11)+(O105*Settings!$B$12)+(P105*Settings!$B$13)</f>
        <v>363.55</v>
      </c>
      <c r="D105" s="11">
        <f>vlookup(A105,HitterProj!A:Z,4,false)</f>
        <v>587</v>
      </c>
      <c r="E105" s="11">
        <f>vlookup(A105,HitterProj!A:Z,5,false)</f>
        <v>531</v>
      </c>
      <c r="F105" s="11">
        <f>vlookup(A105,HitterProj!A:Z,6,false)</f>
        <v>107</v>
      </c>
      <c r="G105" s="11">
        <f>vlookup(A105,HitterProj!A:Z,7,false)</f>
        <v>27</v>
      </c>
      <c r="H105" s="11">
        <f>vlookup(A105,HitterProj!A:Z,8,false)</f>
        <v>2</v>
      </c>
      <c r="I105" s="11">
        <f>vlookup(A105,HitterProj!A:Z,9,false)</f>
        <v>9</v>
      </c>
      <c r="J105" s="11">
        <f>vlookup(A105,HitterProj!A:Z,10,false)</f>
        <v>73</v>
      </c>
      <c r="K105" s="11">
        <f>vlookup(A105,HitterProj!A:Z,11,false)</f>
        <v>63</v>
      </c>
      <c r="L105" s="11">
        <f>vlookup(A105,HitterProj!A:Z,12,false)</f>
        <v>39</v>
      </c>
      <c r="M105" s="13">
        <f>vlookup(A105,HitterProj!A:Z,13,false)</f>
        <v>8.8</v>
      </c>
      <c r="N105" s="11">
        <f>vlookup(A105,HitterProj!A:Z,14,false)</f>
        <v>67</v>
      </c>
      <c r="O105" s="11">
        <f>vlookup(A105,HitterProj!A:Z,15,false)</f>
        <v>0</v>
      </c>
      <c r="P105" s="11">
        <f>vlookup(A105,HitterProj!A:Z,16,false)</f>
        <v>16</v>
      </c>
      <c r="Q105" s="11">
        <f t="shared" si="1"/>
        <v>94</v>
      </c>
      <c r="R105" s="11"/>
      <c r="S105" s="11"/>
      <c r="T105" s="11"/>
    </row>
    <row r="106">
      <c r="A106" s="12" t="str">
        <f>HitterProj!A118</f>
        <v>Lars Nootbaar</v>
      </c>
      <c r="B106" s="11" t="str">
        <f>HitterProj!B118</f>
        <v>STL</v>
      </c>
      <c r="C106" s="13">
        <f>(F106*Settings!$B$3)+(G106*Settings!$B$4)+(H106*Settings!$B$5)+(I106*Settings!$B$6)+(J106*Settings!$B$7)+(K106*Settings!$B$8)+(L106*Settings!$B$9)+(M106*Settings!$B$10)+(N106*Settings!$B$11)+(O106*Settings!$B$12)+(P106*Settings!$B$13)</f>
        <v>363</v>
      </c>
      <c r="D106" s="11">
        <f>vlookup(A106,HitterProj!A:Z,4,false)</f>
        <v>526</v>
      </c>
      <c r="E106" s="11">
        <f>vlookup(A106,HitterProj!A:Z,5,false)</f>
        <v>448</v>
      </c>
      <c r="F106" s="11">
        <f>vlookup(A106,HitterProj!A:Z,6,false)</f>
        <v>69</v>
      </c>
      <c r="G106" s="11">
        <f>vlookup(A106,HitterProj!A:Z,7,false)</f>
        <v>23</v>
      </c>
      <c r="H106" s="11">
        <f>vlookup(A106,HitterProj!A:Z,8,false)</f>
        <v>2</v>
      </c>
      <c r="I106" s="11">
        <f>vlookup(A106,HitterProj!A:Z,9,false)</f>
        <v>19</v>
      </c>
      <c r="J106" s="11">
        <f>vlookup(A106,HitterProj!A:Z,10,false)</f>
        <v>68</v>
      </c>
      <c r="K106" s="11">
        <f>vlookup(A106,HitterProj!A:Z,11,false)</f>
        <v>70</v>
      </c>
      <c r="L106" s="11">
        <f>vlookup(A106,HitterProj!A:Z,12,false)</f>
        <v>75</v>
      </c>
      <c r="M106" s="13">
        <f>vlookup(A106,HitterProj!A:Z,13,false)</f>
        <v>10.5</v>
      </c>
      <c r="N106" s="11">
        <f>vlookup(A106,HitterProj!A:Z,14,false)</f>
        <v>106</v>
      </c>
      <c r="O106" s="11">
        <f>vlookup(A106,HitterProj!A:Z,15,false)</f>
        <v>2</v>
      </c>
      <c r="P106" s="11">
        <f>vlookup(A106,HitterProj!A:Z,16,false)</f>
        <v>1</v>
      </c>
      <c r="Q106" s="11">
        <f t="shared" si="1"/>
        <v>95</v>
      </c>
      <c r="R106" s="11"/>
      <c r="S106" s="11"/>
      <c r="T106" s="11"/>
    </row>
    <row r="107">
      <c r="A107" s="12" t="str">
        <f>HitterProj!A95</f>
        <v>Cody Bellinger</v>
      </c>
      <c r="B107" s="11" t="str">
        <f>HitterProj!B95</f>
        <v/>
      </c>
      <c r="C107" s="13">
        <f>(F107*Settings!$B$3)+(G107*Settings!$B$4)+(H107*Settings!$B$5)+(I107*Settings!$B$6)+(J107*Settings!$B$7)+(K107*Settings!$B$8)+(L107*Settings!$B$9)+(M107*Settings!$B$10)+(N107*Settings!$B$11)+(O107*Settings!$B$12)+(P107*Settings!$B$13)</f>
        <v>362</v>
      </c>
      <c r="D107" s="11">
        <f>vlookup(A107,HitterProj!A:Z,4,false)</f>
        <v>588</v>
      </c>
      <c r="E107" s="11">
        <f>vlookup(A107,HitterProj!A:Z,5,false)</f>
        <v>539</v>
      </c>
      <c r="F107" s="11">
        <f>vlookup(A107,HitterProj!A:Z,6,false)</f>
        <v>85</v>
      </c>
      <c r="G107" s="11">
        <f>vlookup(A107,HitterProj!A:Z,7,false)</f>
        <v>26</v>
      </c>
      <c r="H107" s="11">
        <f>vlookup(A107,HitterProj!A:Z,8,false)</f>
        <v>2</v>
      </c>
      <c r="I107" s="11">
        <f>vlookup(A107,HitterProj!A:Z,9,false)</f>
        <v>18</v>
      </c>
      <c r="J107" s="11">
        <f>vlookup(A107,HitterProj!A:Z,10,false)</f>
        <v>74</v>
      </c>
      <c r="K107" s="11">
        <f>vlookup(A107,HitterProj!A:Z,11,false)</f>
        <v>80</v>
      </c>
      <c r="L107" s="11">
        <f>vlookup(A107,HitterProj!A:Z,12,false)</f>
        <v>45</v>
      </c>
      <c r="M107" s="13">
        <f>vlookup(A107,HitterProj!A:Z,13,false)</f>
        <v>16.5</v>
      </c>
      <c r="N107" s="11">
        <f>vlookup(A107,HitterProj!A:Z,14,false)</f>
        <v>122</v>
      </c>
      <c r="O107" s="11">
        <f>vlookup(A107,HitterProj!A:Z,15,false)</f>
        <v>5</v>
      </c>
      <c r="P107" s="11">
        <f>vlookup(A107,HitterProj!A:Z,16,false)</f>
        <v>3</v>
      </c>
      <c r="Q107" s="11">
        <f t="shared" si="1"/>
        <v>96</v>
      </c>
      <c r="R107" s="11"/>
      <c r="S107" s="11"/>
      <c r="T107" s="11"/>
    </row>
    <row r="108">
      <c r="A108" s="12" t="str">
        <f>HitterProj!A87</f>
        <v>Evan Carter</v>
      </c>
      <c r="B108" s="11" t="str">
        <f>HitterProj!B87</f>
        <v>TEX</v>
      </c>
      <c r="C108" s="13">
        <f>(F108*Settings!$B$3)+(G108*Settings!$B$4)+(H108*Settings!$B$5)+(I108*Settings!$B$6)+(J108*Settings!$B$7)+(K108*Settings!$B$8)+(L108*Settings!$B$9)+(M108*Settings!$B$10)+(N108*Settings!$B$11)+(O108*Settings!$B$12)+(P108*Settings!$B$13)</f>
        <v>361.35</v>
      </c>
      <c r="D108" s="11">
        <f>vlookup(A108,HitterProj!A:Z,4,false)</f>
        <v>572</v>
      </c>
      <c r="E108" s="11">
        <f>vlookup(A108,HitterProj!A:Z,5,false)</f>
        <v>484</v>
      </c>
      <c r="F108" s="11">
        <f>vlookup(A108,HitterProj!A:Z,6,false)</f>
        <v>69</v>
      </c>
      <c r="G108" s="11">
        <f>vlookup(A108,HitterProj!A:Z,7,false)</f>
        <v>23</v>
      </c>
      <c r="H108" s="11">
        <f>vlookup(A108,HitterProj!A:Z,8,false)</f>
        <v>2</v>
      </c>
      <c r="I108" s="11">
        <f>vlookup(A108,HitterProj!A:Z,9,false)</f>
        <v>19</v>
      </c>
      <c r="J108" s="11">
        <f>vlookup(A108,HitterProj!A:Z,10,false)</f>
        <v>66</v>
      </c>
      <c r="K108" s="11">
        <f>vlookup(A108,HitterProj!A:Z,11,false)</f>
        <v>74</v>
      </c>
      <c r="L108" s="11">
        <f>vlookup(A108,HitterProj!A:Z,12,false)</f>
        <v>76</v>
      </c>
      <c r="M108" s="13">
        <f>vlookup(A108,HitterProj!A:Z,13,false)</f>
        <v>20.1</v>
      </c>
      <c r="N108" s="11">
        <f>vlookup(A108,HitterProj!A:Z,14,false)</f>
        <v>137</v>
      </c>
      <c r="O108" s="11">
        <f>vlookup(A108,HitterProj!A:Z,15,false)</f>
        <v>8</v>
      </c>
      <c r="P108" s="11">
        <f>vlookup(A108,HitterProj!A:Z,16,false)</f>
        <v>10</v>
      </c>
      <c r="Q108" s="11">
        <f t="shared" si="1"/>
        <v>97</v>
      </c>
      <c r="R108" s="11"/>
      <c r="S108" s="11"/>
      <c r="T108" s="11"/>
    </row>
    <row r="109">
      <c r="A109" s="12" t="str">
        <f>HitterProj!A186</f>
        <v>Eloy Jimenez</v>
      </c>
      <c r="B109" s="11" t="str">
        <f>HitterProj!B186</f>
        <v>CWS</v>
      </c>
      <c r="C109" s="13">
        <f>(F109*Settings!$B$3)+(G109*Settings!$B$4)+(H109*Settings!$B$5)+(I109*Settings!$B$6)+(J109*Settings!$B$7)+(K109*Settings!$B$8)+(L109*Settings!$B$9)+(M109*Settings!$B$10)+(N109*Settings!$B$11)+(O109*Settings!$B$12)+(P109*Settings!$B$13)</f>
        <v>360.75</v>
      </c>
      <c r="D109" s="11">
        <f>vlookup(A109,HitterProj!A:Z,4,false)</f>
        <v>549</v>
      </c>
      <c r="E109" s="11">
        <f>vlookup(A109,HitterProj!A:Z,5,false)</f>
        <v>505</v>
      </c>
      <c r="F109" s="11">
        <f>vlookup(A109,HitterProj!A:Z,6,false)</f>
        <v>84</v>
      </c>
      <c r="G109" s="11">
        <f>vlookup(A109,HitterProj!A:Z,7,false)</f>
        <v>26</v>
      </c>
      <c r="H109" s="11">
        <f>vlookup(A109,HitterProj!A:Z,8,false)</f>
        <v>1</v>
      </c>
      <c r="I109" s="11">
        <f>vlookup(A109,HitterProj!A:Z,9,false)</f>
        <v>22</v>
      </c>
      <c r="J109" s="11">
        <f>vlookup(A109,HitterProj!A:Z,10,false)</f>
        <v>69</v>
      </c>
      <c r="K109" s="11">
        <f>vlookup(A109,HitterProj!A:Z,11,false)</f>
        <v>83</v>
      </c>
      <c r="L109" s="11">
        <f>vlookup(A109,HitterProj!A:Z,12,false)</f>
        <v>39</v>
      </c>
      <c r="M109" s="13">
        <f>vlookup(A109,HitterProj!A:Z,13,false)</f>
        <v>0</v>
      </c>
      <c r="N109" s="11">
        <f>vlookup(A109,HitterProj!A:Z,14,false)</f>
        <v>111</v>
      </c>
      <c r="O109" s="11">
        <f>vlookup(A109,HitterProj!A:Z,15,false)</f>
        <v>0</v>
      </c>
      <c r="P109" s="11">
        <f>vlookup(A109,HitterProj!A:Z,16,false)</f>
        <v>3</v>
      </c>
      <c r="Q109" s="11">
        <f t="shared" si="1"/>
        <v>98</v>
      </c>
      <c r="R109" s="11"/>
      <c r="S109" s="11"/>
      <c r="T109" s="11"/>
    </row>
    <row r="110">
      <c r="A110" s="12" t="str">
        <f>HitterProj!A85</f>
        <v>Thairo Estrada</v>
      </c>
      <c r="B110" s="11" t="str">
        <f>HitterProj!B85</f>
        <v>SF</v>
      </c>
      <c r="C110" s="13">
        <f>(F110*Settings!$B$3)+(G110*Settings!$B$4)+(H110*Settings!$B$5)+(I110*Settings!$B$6)+(J110*Settings!$B$7)+(K110*Settings!$B$8)+(L110*Settings!$B$9)+(M110*Settings!$B$10)+(N110*Settings!$B$11)+(O110*Settings!$B$12)+(P110*Settings!$B$13)</f>
        <v>357.5</v>
      </c>
      <c r="D110" s="11">
        <f>vlookup(A110,HitterProj!A:Z,4,false)</f>
        <v>584</v>
      </c>
      <c r="E110" s="11">
        <f>vlookup(A110,HitterProj!A:Z,5,false)</f>
        <v>538</v>
      </c>
      <c r="F110" s="11">
        <f>vlookup(A110,HitterProj!A:Z,6,false)</f>
        <v>95</v>
      </c>
      <c r="G110" s="11">
        <f>vlookup(A110,HitterProj!A:Z,7,false)</f>
        <v>25</v>
      </c>
      <c r="H110" s="11">
        <f>vlookup(A110,HitterProj!A:Z,8,false)</f>
        <v>2</v>
      </c>
      <c r="I110" s="11">
        <f>vlookup(A110,HitterProj!A:Z,9,false)</f>
        <v>16</v>
      </c>
      <c r="J110" s="11">
        <f>vlookup(A110,HitterProj!A:Z,10,false)</f>
        <v>78</v>
      </c>
      <c r="K110" s="11">
        <f>vlookup(A110,HitterProj!A:Z,11,false)</f>
        <v>68</v>
      </c>
      <c r="L110" s="11">
        <f>vlookup(A110,HitterProj!A:Z,12,false)</f>
        <v>32</v>
      </c>
      <c r="M110" s="13">
        <f>vlookup(A110,HitterProj!A:Z,13,false)</f>
        <v>22</v>
      </c>
      <c r="N110" s="11">
        <f>vlookup(A110,HitterProj!A:Z,14,false)</f>
        <v>118</v>
      </c>
      <c r="O110" s="11">
        <f>vlookup(A110,HitterProj!A:Z,15,false)</f>
        <v>7</v>
      </c>
      <c r="P110" s="11">
        <f>vlookup(A110,HitterProj!A:Z,16,false)</f>
        <v>13</v>
      </c>
      <c r="Q110" s="11">
        <f t="shared" si="1"/>
        <v>99</v>
      </c>
      <c r="R110" s="11"/>
      <c r="S110" s="11"/>
      <c r="T110" s="11"/>
    </row>
    <row r="111">
      <c r="A111" s="12" t="str">
        <f>HitterProj!A149</f>
        <v>Jose Abreu</v>
      </c>
      <c r="B111" s="11" t="str">
        <f>HitterProj!B149</f>
        <v>HOU</v>
      </c>
      <c r="C111" s="13">
        <f>(F111*Settings!$B$3)+(G111*Settings!$B$4)+(H111*Settings!$B$5)+(I111*Settings!$B$6)+(J111*Settings!$B$7)+(K111*Settings!$B$8)+(L111*Settings!$B$9)+(M111*Settings!$B$10)+(N111*Settings!$B$11)+(O111*Settings!$B$12)+(P111*Settings!$B$13)</f>
        <v>356.05</v>
      </c>
      <c r="D111" s="11">
        <f>vlookup(A111,HitterProj!A:Z,4,false)</f>
        <v>596</v>
      </c>
      <c r="E111" s="11">
        <f>vlookup(A111,HitterProj!A:Z,5,false)</f>
        <v>534</v>
      </c>
      <c r="F111" s="11">
        <f>vlookup(A111,HitterProj!A:Z,6,false)</f>
        <v>90</v>
      </c>
      <c r="G111" s="11">
        <f>vlookup(A111,HitterProj!A:Z,7,false)</f>
        <v>26</v>
      </c>
      <c r="H111" s="11">
        <f>vlookup(A111,HitterProj!A:Z,8,false)</f>
        <v>1</v>
      </c>
      <c r="I111" s="11">
        <f>vlookup(A111,HitterProj!A:Z,9,false)</f>
        <v>18</v>
      </c>
      <c r="J111" s="11">
        <f>vlookup(A111,HitterProj!A:Z,10,false)</f>
        <v>71</v>
      </c>
      <c r="K111" s="11">
        <f>vlookup(A111,HitterProj!A:Z,11,false)</f>
        <v>81</v>
      </c>
      <c r="L111" s="11">
        <f>vlookup(A111,HitterProj!A:Z,12,false)</f>
        <v>47</v>
      </c>
      <c r="M111" s="13">
        <f>vlookup(A111,HitterProj!A:Z,13,false)</f>
        <v>0.3</v>
      </c>
      <c r="N111" s="11">
        <f>vlookup(A111,HitterProj!A:Z,14,false)</f>
        <v>123</v>
      </c>
      <c r="O111" s="11">
        <f>vlookup(A111,HitterProj!A:Z,15,false)</f>
        <v>2</v>
      </c>
      <c r="P111" s="11">
        <f>vlookup(A111,HitterProj!A:Z,16,false)</f>
        <v>13</v>
      </c>
      <c r="Q111" s="11">
        <f t="shared" si="1"/>
        <v>100</v>
      </c>
      <c r="R111" s="11"/>
      <c r="S111" s="11"/>
      <c r="T111" s="11"/>
    </row>
    <row r="112">
      <c r="A112" s="12" t="str">
        <f>HitterProj!A44</f>
        <v>Josh Jung</v>
      </c>
      <c r="B112" s="11" t="str">
        <f>HitterProj!B44</f>
        <v>TEX</v>
      </c>
      <c r="C112" s="13">
        <f>(F112*Settings!$B$3)+(G112*Settings!$B$4)+(H112*Settings!$B$5)+(I112*Settings!$B$6)+(J112*Settings!$B$7)+(K112*Settings!$B$8)+(L112*Settings!$B$9)+(M112*Settings!$B$10)+(N112*Settings!$B$11)+(O112*Settings!$B$12)+(P112*Settings!$B$13)</f>
        <v>352.4</v>
      </c>
      <c r="D112" s="11">
        <f>vlookup(A112,HitterProj!A:Z,4,false)</f>
        <v>608</v>
      </c>
      <c r="E112" s="11">
        <f>vlookup(A112,HitterProj!A:Z,5,false)</f>
        <v>565</v>
      </c>
      <c r="F112" s="11">
        <f>vlookup(A112,HitterProj!A:Z,6,false)</f>
        <v>83</v>
      </c>
      <c r="G112" s="11">
        <f>vlookup(A112,HitterProj!A:Z,7,false)</f>
        <v>28</v>
      </c>
      <c r="H112" s="11">
        <f>vlookup(A112,HitterProj!A:Z,8,false)</f>
        <v>2</v>
      </c>
      <c r="I112" s="11">
        <f>vlookup(A112,HitterProj!A:Z,9,false)</f>
        <v>27</v>
      </c>
      <c r="J112" s="11">
        <f>vlookup(A112,HitterProj!A:Z,10,false)</f>
        <v>78</v>
      </c>
      <c r="K112" s="11">
        <f>vlookup(A112,HitterProj!A:Z,11,false)</f>
        <v>86</v>
      </c>
      <c r="L112" s="11">
        <f>vlookup(A112,HitterProj!A:Z,12,false)</f>
        <v>36</v>
      </c>
      <c r="M112" s="13">
        <f>vlookup(A112,HitterProj!A:Z,13,false)</f>
        <v>1.9</v>
      </c>
      <c r="N112" s="11">
        <f>vlookup(A112,HitterProj!A:Z,14,false)</f>
        <v>182</v>
      </c>
      <c r="O112" s="11">
        <f>vlookup(A112,HitterProj!A:Z,15,false)</f>
        <v>5</v>
      </c>
      <c r="P112" s="11">
        <f>vlookup(A112,HitterProj!A:Z,16,false)</f>
        <v>5</v>
      </c>
      <c r="Q112" s="11">
        <f t="shared" si="1"/>
        <v>101</v>
      </c>
      <c r="R112" s="11"/>
      <c r="S112" s="11"/>
      <c r="T112" s="11"/>
    </row>
    <row r="113">
      <c r="A113" s="12" t="str">
        <f>HitterProj!A50</f>
        <v>Ezequiel Tovar</v>
      </c>
      <c r="B113" s="11" t="str">
        <f>HitterProj!B50</f>
        <v>COL</v>
      </c>
      <c r="C113" s="13">
        <f>(F113*Settings!$B$3)+(G113*Settings!$B$4)+(H113*Settings!$B$5)+(I113*Settings!$B$6)+(J113*Settings!$B$7)+(K113*Settings!$B$8)+(L113*Settings!$B$9)+(M113*Settings!$B$10)+(N113*Settings!$B$11)+(O113*Settings!$B$12)+(P113*Settings!$B$13)</f>
        <v>352.25</v>
      </c>
      <c r="D113" s="11">
        <f>vlookup(A113,HitterProj!A:Z,4,false)</f>
        <v>621</v>
      </c>
      <c r="E113" s="11">
        <f>vlookup(A113,HitterProj!A:Z,5,false)</f>
        <v>586</v>
      </c>
      <c r="F113" s="11">
        <f>vlookup(A113,HitterProj!A:Z,6,false)</f>
        <v>94</v>
      </c>
      <c r="G113" s="11">
        <f>vlookup(A113,HitterProj!A:Z,7,false)</f>
        <v>32</v>
      </c>
      <c r="H113" s="11">
        <f>vlookup(A113,HitterProj!A:Z,8,false)</f>
        <v>3</v>
      </c>
      <c r="I113" s="11">
        <f>vlookup(A113,HitterProj!A:Z,9,false)</f>
        <v>21</v>
      </c>
      <c r="J113" s="11">
        <f>vlookup(A113,HitterProj!A:Z,10,false)</f>
        <v>82</v>
      </c>
      <c r="K113" s="11">
        <f>vlookup(A113,HitterProj!A:Z,11,false)</f>
        <v>72</v>
      </c>
      <c r="L113" s="11">
        <f>vlookup(A113,HitterProj!A:Z,12,false)</f>
        <v>31</v>
      </c>
      <c r="M113" s="13">
        <f>vlookup(A113,HitterProj!A:Z,13,false)</f>
        <v>10</v>
      </c>
      <c r="N113" s="11">
        <f>vlookup(A113,HitterProj!A:Z,14,false)</f>
        <v>161</v>
      </c>
      <c r="O113" s="11">
        <f>vlookup(A113,HitterProj!A:Z,15,false)</f>
        <v>4</v>
      </c>
      <c r="P113" s="11">
        <f>vlookup(A113,HitterProj!A:Z,16,false)</f>
        <v>3</v>
      </c>
      <c r="Q113" s="11">
        <f t="shared" si="1"/>
        <v>102</v>
      </c>
      <c r="R113" s="11"/>
      <c r="S113" s="11"/>
      <c r="T113" s="11"/>
    </row>
    <row r="114">
      <c r="A114" s="12" t="str">
        <f>HitterProj!A68</f>
        <v>Ke'Bryan Hayes</v>
      </c>
      <c r="B114" s="11" t="str">
        <f>HitterProj!B68</f>
        <v>PIT</v>
      </c>
      <c r="C114" s="13">
        <f>(F114*Settings!$B$3)+(G114*Settings!$B$4)+(H114*Settings!$B$5)+(I114*Settings!$B$6)+(J114*Settings!$B$7)+(K114*Settings!$B$8)+(L114*Settings!$B$9)+(M114*Settings!$B$10)+(N114*Settings!$B$11)+(O114*Settings!$B$12)+(P114*Settings!$B$13)</f>
        <v>351.1</v>
      </c>
      <c r="D114" s="11">
        <f>vlookup(A114,HitterProj!A:Z,4,false)</f>
        <v>596</v>
      </c>
      <c r="E114" s="11">
        <f>vlookup(A114,HitterProj!A:Z,5,false)</f>
        <v>551</v>
      </c>
      <c r="F114" s="11">
        <f>vlookup(A114,HitterProj!A:Z,6,false)</f>
        <v>94</v>
      </c>
      <c r="G114" s="11">
        <f>vlookup(A114,HitterProj!A:Z,7,false)</f>
        <v>32</v>
      </c>
      <c r="H114" s="11">
        <f>vlookup(A114,HitterProj!A:Z,8,false)</f>
        <v>3</v>
      </c>
      <c r="I114" s="11">
        <f>vlookup(A114,HitterProj!A:Z,9,false)</f>
        <v>14</v>
      </c>
      <c r="J114" s="11">
        <f>vlookup(A114,HitterProj!A:Z,10,false)</f>
        <v>73</v>
      </c>
      <c r="K114" s="11">
        <f>vlookup(A114,HitterProj!A:Z,11,false)</f>
        <v>77</v>
      </c>
      <c r="L114" s="11">
        <f>vlookup(A114,HitterProj!A:Z,12,false)</f>
        <v>41</v>
      </c>
      <c r="M114" s="13">
        <f>vlookup(A114,HitterProj!A:Z,13,false)</f>
        <v>11.1</v>
      </c>
      <c r="N114" s="11">
        <f>vlookup(A114,HitterProj!A:Z,14,false)</f>
        <v>124</v>
      </c>
      <c r="O114" s="11">
        <f>vlookup(A114,HitterProj!A:Z,15,false)</f>
        <v>7</v>
      </c>
      <c r="P114" s="11">
        <f>vlookup(A114,HitterProj!A:Z,16,false)</f>
        <v>2</v>
      </c>
      <c r="Q114" s="11">
        <f t="shared" si="1"/>
        <v>103</v>
      </c>
      <c r="R114" s="11"/>
      <c r="S114" s="11"/>
      <c r="T114" s="11"/>
    </row>
    <row r="115">
      <c r="A115" s="12" t="str">
        <f>HitterProj!A106</f>
        <v>Bryan De La Cruz</v>
      </c>
      <c r="B115" s="11" t="str">
        <f>HitterProj!B106</f>
        <v>MIA</v>
      </c>
      <c r="C115" s="13">
        <f>(F115*Settings!$B$3)+(G115*Settings!$B$4)+(H115*Settings!$B$5)+(I115*Settings!$B$6)+(J115*Settings!$B$7)+(K115*Settings!$B$8)+(L115*Settings!$B$9)+(M115*Settings!$B$10)+(N115*Settings!$B$11)+(O115*Settings!$B$12)+(P115*Settings!$B$13)</f>
        <v>350.9</v>
      </c>
      <c r="D115" s="11">
        <f>vlookup(A115,HitterProj!A:Z,4,false)</f>
        <v>574</v>
      </c>
      <c r="E115" s="11">
        <f>vlookup(A115,HitterProj!A:Z,5,false)</f>
        <v>533</v>
      </c>
      <c r="F115" s="11">
        <f>vlookup(A115,HitterProj!A:Z,6,false)</f>
        <v>89</v>
      </c>
      <c r="G115" s="11">
        <f>vlookup(A115,HitterProj!A:Z,7,false)</f>
        <v>31</v>
      </c>
      <c r="H115" s="11">
        <f>vlookup(A115,HitterProj!A:Z,8,false)</f>
        <v>2</v>
      </c>
      <c r="I115" s="11">
        <f>vlookup(A115,HitterProj!A:Z,9,false)</f>
        <v>20</v>
      </c>
      <c r="J115" s="11">
        <f>vlookup(A115,HitterProj!A:Z,10,false)</f>
        <v>70</v>
      </c>
      <c r="K115" s="11">
        <f>vlookup(A115,HitterProj!A:Z,11,false)</f>
        <v>77</v>
      </c>
      <c r="L115" s="11">
        <f>vlookup(A115,HitterProj!A:Z,12,false)</f>
        <v>38</v>
      </c>
      <c r="M115" s="13">
        <f>vlookup(A115,HitterProj!A:Z,13,false)</f>
        <v>5.4</v>
      </c>
      <c r="N115" s="11">
        <f>vlookup(A115,HitterProj!A:Z,14,false)</f>
        <v>134</v>
      </c>
      <c r="O115" s="11">
        <f>vlookup(A115,HitterProj!A:Z,15,false)</f>
        <v>1</v>
      </c>
      <c r="P115" s="11">
        <f>vlookup(A115,HitterProj!A:Z,16,false)</f>
        <v>2</v>
      </c>
      <c r="Q115" s="11">
        <f t="shared" si="1"/>
        <v>104</v>
      </c>
      <c r="R115" s="11"/>
      <c r="S115" s="11"/>
      <c r="T115" s="11"/>
    </row>
    <row r="116">
      <c r="A116" s="12" t="str">
        <f>HitterProj!A96</f>
        <v>Cedric Mullins II</v>
      </c>
      <c r="B116" s="11" t="str">
        <f>HitterProj!B96</f>
        <v>BAL</v>
      </c>
      <c r="C116" s="13">
        <f>(F116*Settings!$B$3)+(G116*Settings!$B$4)+(H116*Settings!$B$5)+(I116*Settings!$B$6)+(J116*Settings!$B$7)+(K116*Settings!$B$8)+(L116*Settings!$B$9)+(M116*Settings!$B$10)+(N116*Settings!$B$11)+(O116*Settings!$B$12)+(P116*Settings!$B$13)</f>
        <v>349.55</v>
      </c>
      <c r="D116" s="11">
        <f>vlookup(A116,HitterProj!A:Z,4,false)</f>
        <v>580</v>
      </c>
      <c r="E116" s="11">
        <f>vlookup(A116,HitterProj!A:Z,5,false)</f>
        <v>523</v>
      </c>
      <c r="F116" s="11">
        <f>vlookup(A116,HitterProj!A:Z,6,false)</f>
        <v>80</v>
      </c>
      <c r="G116" s="11">
        <f>vlookup(A116,HitterProj!A:Z,7,false)</f>
        <v>26</v>
      </c>
      <c r="H116" s="11">
        <f>vlookup(A116,HitterProj!A:Z,8,false)</f>
        <v>2</v>
      </c>
      <c r="I116" s="11">
        <f>vlookup(A116,HitterProj!A:Z,9,false)</f>
        <v>17</v>
      </c>
      <c r="J116" s="11">
        <f>vlookup(A116,HitterProj!A:Z,10,false)</f>
        <v>68</v>
      </c>
      <c r="K116" s="11">
        <f>vlookup(A116,HitterProj!A:Z,11,false)</f>
        <v>69</v>
      </c>
      <c r="L116" s="11">
        <f>vlookup(A116,HitterProj!A:Z,12,false)</f>
        <v>50</v>
      </c>
      <c r="M116" s="13">
        <f>vlookup(A116,HitterProj!A:Z,13,false)</f>
        <v>20.8</v>
      </c>
      <c r="N116" s="11">
        <f>vlookup(A116,HitterProj!A:Z,14,false)</f>
        <v>119</v>
      </c>
      <c r="O116" s="11">
        <f>vlookup(A116,HitterProj!A:Z,15,false)</f>
        <v>5</v>
      </c>
      <c r="P116" s="11">
        <f>vlookup(A116,HitterProj!A:Z,16,false)</f>
        <v>6</v>
      </c>
      <c r="Q116" s="11">
        <f t="shared" si="1"/>
        <v>105</v>
      </c>
      <c r="R116" s="11"/>
      <c r="S116" s="11"/>
      <c r="T116" s="11"/>
    </row>
    <row r="117">
      <c r="A117" s="12" t="str">
        <f>HitterProj!A154</f>
        <v>Justin Turner</v>
      </c>
      <c r="B117" s="11" t="str">
        <f>HitterProj!B154</f>
        <v>TOR</v>
      </c>
      <c r="C117" s="13">
        <f>(F117*Settings!$B$3)+(G117*Settings!$B$4)+(H117*Settings!$B$5)+(I117*Settings!$B$6)+(J117*Settings!$B$7)+(K117*Settings!$B$8)+(L117*Settings!$B$9)+(M117*Settings!$B$10)+(N117*Settings!$B$11)+(O117*Settings!$B$12)+(P117*Settings!$B$13)</f>
        <v>348.55</v>
      </c>
      <c r="D117" s="11">
        <f>vlookup(A117,HitterProj!A:Z,4,false)</f>
        <v>537</v>
      </c>
      <c r="E117" s="11">
        <f>vlookup(A117,HitterProj!A:Z,5,false)</f>
        <v>480</v>
      </c>
      <c r="F117" s="11">
        <f>vlookup(A117,HitterProj!A:Z,6,false)</f>
        <v>81</v>
      </c>
      <c r="G117" s="11">
        <f>vlookup(A117,HitterProj!A:Z,7,false)</f>
        <v>27</v>
      </c>
      <c r="H117" s="11">
        <f>vlookup(A117,HitterProj!A:Z,8,false)</f>
        <v>1</v>
      </c>
      <c r="I117" s="11">
        <f>vlookup(A117,HitterProj!A:Z,9,false)</f>
        <v>17</v>
      </c>
      <c r="J117" s="11">
        <f>vlookup(A117,HitterProj!A:Z,10,false)</f>
        <v>65</v>
      </c>
      <c r="K117" s="11">
        <f>vlookup(A117,HitterProj!A:Z,11,false)</f>
        <v>74</v>
      </c>
      <c r="L117" s="11">
        <f>vlookup(A117,HitterProj!A:Z,12,false)</f>
        <v>46</v>
      </c>
      <c r="M117" s="13">
        <f>vlookup(A117,HitterProj!A:Z,13,false)</f>
        <v>3.8</v>
      </c>
      <c r="N117" s="11">
        <f>vlookup(A117,HitterProj!A:Z,14,false)</f>
        <v>99</v>
      </c>
      <c r="O117" s="11">
        <f>vlookup(A117,HitterProj!A:Z,15,false)</f>
        <v>1</v>
      </c>
      <c r="P117" s="11">
        <f>vlookup(A117,HitterProj!A:Z,16,false)</f>
        <v>10</v>
      </c>
      <c r="Q117" s="11">
        <f t="shared" si="1"/>
        <v>106</v>
      </c>
      <c r="R117" s="11"/>
      <c r="S117" s="11"/>
      <c r="T117" s="11"/>
    </row>
    <row r="118">
      <c r="A118" s="12" t="str">
        <f>HitterProj!A58</f>
        <v>Josh Lowe</v>
      </c>
      <c r="B118" s="11" t="str">
        <f>HitterProj!B58</f>
        <v>TB</v>
      </c>
      <c r="C118" s="13">
        <f>(F118*Settings!$B$3)+(G118*Settings!$B$4)+(H118*Settings!$B$5)+(I118*Settings!$B$6)+(J118*Settings!$B$7)+(K118*Settings!$B$8)+(L118*Settings!$B$9)+(M118*Settings!$B$10)+(N118*Settings!$B$11)+(O118*Settings!$B$12)+(P118*Settings!$B$13)</f>
        <v>348.25</v>
      </c>
      <c r="D118" s="11">
        <f>vlookup(A118,HitterProj!A:Z,4,false)</f>
        <v>536</v>
      </c>
      <c r="E118" s="11">
        <f>vlookup(A118,HitterProj!A:Z,5,false)</f>
        <v>496</v>
      </c>
      <c r="F118" s="11">
        <f>vlookup(A118,HitterProj!A:Z,6,false)</f>
        <v>74</v>
      </c>
      <c r="G118" s="11">
        <f>vlookup(A118,HitterProj!A:Z,7,false)</f>
        <v>29</v>
      </c>
      <c r="H118" s="11">
        <f>vlookup(A118,HitterProj!A:Z,8,false)</f>
        <v>3</v>
      </c>
      <c r="I118" s="11">
        <f>vlookup(A118,HitterProj!A:Z,9,false)</f>
        <v>19</v>
      </c>
      <c r="J118" s="11">
        <f>vlookup(A118,HitterProj!A:Z,10,false)</f>
        <v>74</v>
      </c>
      <c r="K118" s="11">
        <f>vlookup(A118,HitterProj!A:Z,11,false)</f>
        <v>76</v>
      </c>
      <c r="L118" s="11">
        <f>vlookup(A118,HitterProj!A:Z,12,false)</f>
        <v>38</v>
      </c>
      <c r="M118" s="13">
        <f>vlookup(A118,HitterProj!A:Z,13,false)</f>
        <v>27.5</v>
      </c>
      <c r="N118" s="11">
        <f>vlookup(A118,HitterProj!A:Z,14,false)</f>
        <v>143</v>
      </c>
      <c r="O118" s="11">
        <f>vlookup(A118,HitterProj!A:Z,15,false)</f>
        <v>3</v>
      </c>
      <c r="P118" s="11">
        <f>vlookup(A118,HitterProj!A:Z,16,false)</f>
        <v>1</v>
      </c>
      <c r="Q118" s="11">
        <f t="shared" si="1"/>
        <v>107</v>
      </c>
      <c r="R118" s="11"/>
      <c r="S118" s="11"/>
      <c r="T118" s="11"/>
    </row>
    <row r="119">
      <c r="A119" s="12" t="str">
        <f>HitterProj!A111</f>
        <v>Ryan McMahon</v>
      </c>
      <c r="B119" s="11" t="str">
        <f>HitterProj!B111</f>
        <v>COL</v>
      </c>
      <c r="C119" s="13">
        <f>(F119*Settings!$B$3)+(G119*Settings!$B$4)+(H119*Settings!$B$5)+(I119*Settings!$B$6)+(J119*Settings!$B$7)+(K119*Settings!$B$8)+(L119*Settings!$B$9)+(M119*Settings!$B$10)+(N119*Settings!$B$11)+(O119*Settings!$B$12)+(P119*Settings!$B$13)</f>
        <v>348.25</v>
      </c>
      <c r="D119" s="11">
        <f>vlookup(A119,HitterProj!A:Z,4,false)</f>
        <v>590</v>
      </c>
      <c r="E119" s="11">
        <f>vlookup(A119,HitterProj!A:Z,5,false)</f>
        <v>523</v>
      </c>
      <c r="F119" s="11">
        <f>vlookup(A119,HitterProj!A:Z,6,false)</f>
        <v>78</v>
      </c>
      <c r="G119" s="11">
        <f>vlookup(A119,HitterProj!A:Z,7,false)</f>
        <v>27</v>
      </c>
      <c r="H119" s="11">
        <f>vlookup(A119,HitterProj!A:Z,8,false)</f>
        <v>3</v>
      </c>
      <c r="I119" s="11">
        <f>vlookup(A119,HitterProj!A:Z,9,false)</f>
        <v>23</v>
      </c>
      <c r="J119" s="11">
        <f>vlookup(A119,HitterProj!A:Z,10,false)</f>
        <v>69</v>
      </c>
      <c r="K119" s="11">
        <f>vlookup(A119,HitterProj!A:Z,11,false)</f>
        <v>75</v>
      </c>
      <c r="L119" s="11">
        <f>vlookup(A119,HitterProj!A:Z,12,false)</f>
        <v>62</v>
      </c>
      <c r="M119" s="13">
        <f>vlookup(A119,HitterProj!A:Z,13,false)</f>
        <v>6</v>
      </c>
      <c r="N119" s="11">
        <f>vlookup(A119,HitterProj!A:Z,14,false)</f>
        <v>169</v>
      </c>
      <c r="O119" s="11">
        <f>vlookup(A119,HitterProj!A:Z,15,false)</f>
        <v>4</v>
      </c>
      <c r="P119" s="11">
        <f>vlookup(A119,HitterProj!A:Z,16,false)</f>
        <v>4</v>
      </c>
      <c r="Q119" s="11">
        <f t="shared" si="1"/>
        <v>107</v>
      </c>
      <c r="R119" s="11"/>
      <c r="S119" s="11"/>
      <c r="T119" s="11"/>
    </row>
    <row r="120">
      <c r="A120" s="12" t="str">
        <f>HitterProj!A141</f>
        <v>Luis Rengifo</v>
      </c>
      <c r="B120" s="11" t="str">
        <f>HitterProj!B141</f>
        <v>LAA</v>
      </c>
      <c r="C120" s="13">
        <f>(F120*Settings!$B$3)+(G120*Settings!$B$4)+(H120*Settings!$B$5)+(I120*Settings!$B$6)+(J120*Settings!$B$7)+(K120*Settings!$B$8)+(L120*Settings!$B$9)+(M120*Settings!$B$10)+(N120*Settings!$B$11)+(O120*Settings!$B$12)+(P120*Settings!$B$13)</f>
        <v>347.05</v>
      </c>
      <c r="D120" s="11">
        <f>vlookup(A120,HitterProj!A:Z,4,false)</f>
        <v>545</v>
      </c>
      <c r="E120" s="11">
        <f>vlookup(A120,HitterProj!A:Z,5,false)</f>
        <v>497</v>
      </c>
      <c r="F120" s="11">
        <f>vlookup(A120,HitterProj!A:Z,6,false)</f>
        <v>86</v>
      </c>
      <c r="G120" s="11">
        <f>vlookup(A120,HitterProj!A:Z,7,false)</f>
        <v>21</v>
      </c>
      <c r="H120" s="11">
        <f>vlookup(A120,HitterProj!A:Z,8,false)</f>
        <v>2</v>
      </c>
      <c r="I120" s="11">
        <f>vlookup(A120,HitterProj!A:Z,9,false)</f>
        <v>19</v>
      </c>
      <c r="J120" s="11">
        <f>vlookup(A120,HitterProj!A:Z,10,false)</f>
        <v>77</v>
      </c>
      <c r="K120" s="11">
        <f>vlookup(A120,HitterProj!A:Z,11,false)</f>
        <v>57</v>
      </c>
      <c r="L120" s="11">
        <f>vlookup(A120,HitterProj!A:Z,12,false)</f>
        <v>40</v>
      </c>
      <c r="M120" s="13">
        <f>vlookup(A120,HitterProj!A:Z,13,false)</f>
        <v>7.3</v>
      </c>
      <c r="N120" s="11">
        <f>vlookup(A120,HitterProj!A:Z,14,false)</f>
        <v>95</v>
      </c>
      <c r="O120" s="11">
        <f>vlookup(A120,HitterProj!A:Z,15,false)</f>
        <v>4</v>
      </c>
      <c r="P120" s="11">
        <f>vlookup(A120,HitterProj!A:Z,16,false)</f>
        <v>6</v>
      </c>
      <c r="Q120" s="11">
        <f t="shared" si="1"/>
        <v>109</v>
      </c>
      <c r="R120" s="11"/>
      <c r="S120" s="11"/>
      <c r="T120" s="11"/>
    </row>
    <row r="121">
      <c r="A121" s="12" t="str">
        <f>HitterProj!A102</f>
        <v>Riley Greene</v>
      </c>
      <c r="B121" s="11" t="str">
        <f>HitterProj!B102</f>
        <v>DET</v>
      </c>
      <c r="C121" s="13">
        <f>(F121*Settings!$B$3)+(G121*Settings!$B$4)+(H121*Settings!$B$5)+(I121*Settings!$B$6)+(J121*Settings!$B$7)+(K121*Settings!$B$8)+(L121*Settings!$B$9)+(M121*Settings!$B$10)+(N121*Settings!$B$11)+(O121*Settings!$B$12)+(P121*Settings!$B$13)</f>
        <v>344.35</v>
      </c>
      <c r="D121" s="11">
        <f>vlookup(A121,HitterProj!A:Z,4,false)</f>
        <v>604</v>
      </c>
      <c r="E121" s="11">
        <f>vlookup(A121,HitterProj!A:Z,5,false)</f>
        <v>546</v>
      </c>
      <c r="F121" s="11">
        <f>vlookup(A121,HitterProj!A:Z,6,false)</f>
        <v>91</v>
      </c>
      <c r="G121" s="11">
        <f>vlookup(A121,HitterProj!A:Z,7,false)</f>
        <v>28</v>
      </c>
      <c r="H121" s="11">
        <f>vlookup(A121,HitterProj!A:Z,8,false)</f>
        <v>5</v>
      </c>
      <c r="I121" s="11">
        <f>vlookup(A121,HitterProj!A:Z,9,false)</f>
        <v>17</v>
      </c>
      <c r="J121" s="11">
        <f>vlookup(A121,HitterProj!A:Z,10,false)</f>
        <v>80</v>
      </c>
      <c r="K121" s="11">
        <f>vlookup(A121,HitterProj!A:Z,11,false)</f>
        <v>69</v>
      </c>
      <c r="L121" s="11">
        <f>vlookup(A121,HitterProj!A:Z,12,false)</f>
        <v>53</v>
      </c>
      <c r="M121" s="13">
        <f>vlookup(A121,HitterProj!A:Z,13,false)</f>
        <v>9.6</v>
      </c>
      <c r="N121" s="11">
        <f>vlookup(A121,HitterProj!A:Z,14,false)</f>
        <v>163</v>
      </c>
      <c r="O121" s="11">
        <f>vlookup(A121,HitterProj!A:Z,15,false)</f>
        <v>0</v>
      </c>
      <c r="P121" s="11">
        <f>vlookup(A121,HitterProj!A:Z,16,false)</f>
        <v>3</v>
      </c>
      <c r="Q121" s="11">
        <f t="shared" si="1"/>
        <v>110</v>
      </c>
      <c r="R121" s="11"/>
      <c r="S121" s="11"/>
      <c r="T121" s="11"/>
    </row>
    <row r="122">
      <c r="A122" s="12" t="str">
        <f>HitterProj!A138</f>
        <v>Lourdes Gurriel Jr.</v>
      </c>
      <c r="B122" s="11" t="str">
        <f>HitterProj!B138</f>
        <v>ARI</v>
      </c>
      <c r="C122" s="13">
        <f>(F122*Settings!$B$3)+(G122*Settings!$B$4)+(H122*Settings!$B$5)+(I122*Settings!$B$6)+(J122*Settings!$B$7)+(K122*Settings!$B$8)+(L122*Settings!$B$9)+(M122*Settings!$B$10)+(N122*Settings!$B$11)+(O122*Settings!$B$12)+(P122*Settings!$B$13)</f>
        <v>343.5</v>
      </c>
      <c r="D122" s="11">
        <f>vlookup(A122,HitterProj!A:Z,4,false)</f>
        <v>529</v>
      </c>
      <c r="E122" s="11">
        <f>vlookup(A122,HitterProj!A:Z,5,false)</f>
        <v>490</v>
      </c>
      <c r="F122" s="11">
        <f>vlookup(A122,HitterProj!A:Z,6,false)</f>
        <v>84</v>
      </c>
      <c r="G122" s="11">
        <f>vlookup(A122,HitterProj!A:Z,7,false)</f>
        <v>29</v>
      </c>
      <c r="H122" s="11">
        <f>vlookup(A122,HitterProj!A:Z,8,false)</f>
        <v>3</v>
      </c>
      <c r="I122" s="11">
        <f>vlookup(A122,HitterProj!A:Z,9,false)</f>
        <v>16</v>
      </c>
      <c r="J122" s="11">
        <f>vlookup(A122,HitterProj!A:Z,10,false)</f>
        <v>68</v>
      </c>
      <c r="K122" s="11">
        <f>vlookup(A122,HitterProj!A:Z,11,false)</f>
        <v>68</v>
      </c>
      <c r="L122" s="11">
        <f>vlookup(A122,HitterProj!A:Z,12,false)</f>
        <v>33</v>
      </c>
      <c r="M122" s="13">
        <f>vlookup(A122,HitterProj!A:Z,13,false)</f>
        <v>6</v>
      </c>
      <c r="N122" s="11">
        <f>vlookup(A122,HitterProj!A:Z,14,false)</f>
        <v>94</v>
      </c>
      <c r="O122" s="11">
        <f>vlookup(A122,HitterProj!A:Z,15,false)</f>
        <v>0</v>
      </c>
      <c r="P122" s="11">
        <f>vlookup(A122,HitterProj!A:Z,16,false)</f>
        <v>5</v>
      </c>
      <c r="Q122" s="11">
        <f t="shared" si="1"/>
        <v>111</v>
      </c>
      <c r="R122" s="11"/>
      <c r="S122" s="11"/>
      <c r="T122" s="11"/>
    </row>
    <row r="123">
      <c r="A123" s="12" t="str">
        <f>HitterProj!A127</f>
        <v>Ryan Mountcastle</v>
      </c>
      <c r="B123" s="11" t="str">
        <f>HitterProj!B127</f>
        <v>BAL</v>
      </c>
      <c r="C123" s="13">
        <f>(F123*Settings!$B$3)+(G123*Settings!$B$4)+(H123*Settings!$B$5)+(I123*Settings!$B$6)+(J123*Settings!$B$7)+(K123*Settings!$B$8)+(L123*Settings!$B$9)+(M123*Settings!$B$10)+(N123*Settings!$B$11)+(O123*Settings!$B$12)+(P123*Settings!$B$13)</f>
        <v>342.45</v>
      </c>
      <c r="D123" s="11">
        <f>vlookup(A123,HitterProj!A:Z,4,false)</f>
        <v>531</v>
      </c>
      <c r="E123" s="11">
        <f>vlookup(A123,HitterProj!A:Z,5,false)</f>
        <v>484</v>
      </c>
      <c r="F123" s="11">
        <f>vlookup(A123,HitterProj!A:Z,6,false)</f>
        <v>78</v>
      </c>
      <c r="G123" s="11">
        <f>vlookup(A123,HitterProj!A:Z,7,false)</f>
        <v>25</v>
      </c>
      <c r="H123" s="11">
        <f>vlookup(A123,HitterProj!A:Z,8,false)</f>
        <v>1</v>
      </c>
      <c r="I123" s="11">
        <f>vlookup(A123,HitterProj!A:Z,9,false)</f>
        <v>23</v>
      </c>
      <c r="J123" s="11">
        <f>vlookup(A123,HitterProj!A:Z,10,false)</f>
        <v>69</v>
      </c>
      <c r="K123" s="11">
        <f>vlookup(A123,HitterProj!A:Z,11,false)</f>
        <v>73</v>
      </c>
      <c r="L123" s="11">
        <f>vlookup(A123,HitterProj!A:Z,12,false)</f>
        <v>42</v>
      </c>
      <c r="M123" s="13">
        <f>vlookup(A123,HitterProj!A:Z,13,false)</f>
        <v>3.7</v>
      </c>
      <c r="N123" s="11">
        <f>vlookup(A123,HitterProj!A:Z,14,false)</f>
        <v>127</v>
      </c>
      <c r="O123" s="11">
        <f>vlookup(A123,HitterProj!A:Z,15,false)</f>
        <v>1</v>
      </c>
      <c r="P123" s="11">
        <f>vlookup(A123,HitterProj!A:Z,16,false)</f>
        <v>3</v>
      </c>
      <c r="Q123" s="11">
        <f t="shared" si="1"/>
        <v>112</v>
      </c>
      <c r="R123" s="11"/>
      <c r="S123" s="11"/>
      <c r="T123" s="11"/>
    </row>
    <row r="124">
      <c r="A124" s="12" t="str">
        <f>HitterProj!A80</f>
        <v>Max Muncy</v>
      </c>
      <c r="B124" s="11" t="str">
        <f>HitterProj!B80</f>
        <v>LAD</v>
      </c>
      <c r="C124" s="13">
        <f>(F124*Settings!$B$3)+(G124*Settings!$B$4)+(H124*Settings!$B$5)+(I124*Settings!$B$6)+(J124*Settings!$B$7)+(K124*Settings!$B$8)+(L124*Settings!$B$9)+(M124*Settings!$B$10)+(N124*Settings!$B$11)+(O124*Settings!$B$12)+(P124*Settings!$B$13)</f>
        <v>340.85</v>
      </c>
      <c r="D124" s="11">
        <f>vlookup(A124,HitterProj!A:Z,4,false)</f>
        <v>541</v>
      </c>
      <c r="E124" s="11">
        <f>vlookup(A124,HitterProj!A:Z,5,false)</f>
        <v>454</v>
      </c>
      <c r="F124" s="11">
        <f>vlookup(A124,HitterProj!A:Z,6,false)</f>
        <v>52</v>
      </c>
      <c r="G124" s="11">
        <f>vlookup(A124,HitterProj!A:Z,7,false)</f>
        <v>21</v>
      </c>
      <c r="H124" s="11">
        <f>vlookup(A124,HitterProj!A:Z,8,false)</f>
        <v>2</v>
      </c>
      <c r="I124" s="11">
        <f>vlookup(A124,HitterProj!A:Z,9,false)</f>
        <v>24</v>
      </c>
      <c r="J124" s="11">
        <f>vlookup(A124,HitterProj!A:Z,10,false)</f>
        <v>66</v>
      </c>
      <c r="K124" s="11">
        <f>vlookup(A124,HitterProj!A:Z,11,false)</f>
        <v>72</v>
      </c>
      <c r="L124" s="11">
        <f>vlookup(A124,HitterProj!A:Z,12,false)</f>
        <v>79</v>
      </c>
      <c r="M124" s="13">
        <f>vlookup(A124,HitterProj!A:Z,13,false)</f>
        <v>1.6</v>
      </c>
      <c r="N124" s="11">
        <f>vlookup(A124,HitterProj!A:Z,14,false)</f>
        <v>141</v>
      </c>
      <c r="O124" s="11">
        <f>vlookup(A124,HitterProj!A:Z,15,false)</f>
        <v>2</v>
      </c>
      <c r="P124" s="11">
        <f>vlookup(A124,HitterProj!A:Z,16,false)</f>
        <v>6</v>
      </c>
      <c r="Q124" s="11">
        <f t="shared" si="1"/>
        <v>113</v>
      </c>
      <c r="R124" s="11"/>
      <c r="S124" s="11"/>
      <c r="T124" s="11"/>
    </row>
    <row r="125">
      <c r="A125" s="12" t="str">
        <f>HitterProj!A78</f>
        <v>Christopher Morel</v>
      </c>
      <c r="B125" s="11" t="str">
        <f>HitterProj!B78</f>
        <v>CHC</v>
      </c>
      <c r="C125" s="13">
        <f>(F125*Settings!$B$3)+(G125*Settings!$B$4)+(H125*Settings!$B$5)+(I125*Settings!$B$6)+(J125*Settings!$B$7)+(K125*Settings!$B$8)+(L125*Settings!$B$9)+(M125*Settings!$B$10)+(N125*Settings!$B$11)+(O125*Settings!$B$12)+(P125*Settings!$B$13)</f>
        <v>340.35</v>
      </c>
      <c r="D125" s="11">
        <f>vlookup(A125,HitterProj!A:Z,4,false)</f>
        <v>532</v>
      </c>
      <c r="E125" s="11">
        <f>vlookup(A125,HitterProj!A:Z,5,false)</f>
        <v>480</v>
      </c>
      <c r="F125" s="11">
        <f>vlookup(A125,HitterProj!A:Z,6,false)</f>
        <v>63</v>
      </c>
      <c r="G125" s="11">
        <f>vlookup(A125,HitterProj!A:Z,7,false)</f>
        <v>23</v>
      </c>
      <c r="H125" s="11">
        <f>vlookup(A125,HitterProj!A:Z,8,false)</f>
        <v>4</v>
      </c>
      <c r="I125" s="11">
        <f>vlookup(A125,HitterProj!A:Z,9,false)</f>
        <v>27</v>
      </c>
      <c r="J125" s="11">
        <f>vlookup(A125,HitterProj!A:Z,10,false)</f>
        <v>69</v>
      </c>
      <c r="K125" s="11">
        <f>vlookup(A125,HitterProj!A:Z,11,false)</f>
        <v>73</v>
      </c>
      <c r="L125" s="11">
        <f>vlookup(A125,HitterProj!A:Z,12,false)</f>
        <v>47</v>
      </c>
      <c r="M125" s="13">
        <f>vlookup(A125,HitterProj!A:Z,13,false)</f>
        <v>9.1</v>
      </c>
      <c r="N125" s="11">
        <f>vlookup(A125,HitterProj!A:Z,14,false)</f>
        <v>161</v>
      </c>
      <c r="O125" s="11">
        <f>vlookup(A125,HitterProj!A:Z,15,false)</f>
        <v>3</v>
      </c>
      <c r="P125" s="11">
        <f>vlookup(A125,HitterProj!A:Z,16,false)</f>
        <v>3</v>
      </c>
      <c r="Q125" s="11">
        <f t="shared" si="1"/>
        <v>114</v>
      </c>
      <c r="R125" s="11"/>
      <c r="S125" s="11"/>
      <c r="T125" s="11"/>
    </row>
    <row r="126">
      <c r="A126" s="12" t="str">
        <f>HitterProj!A41</f>
        <v>Anthony Volpe</v>
      </c>
      <c r="B126" s="11" t="str">
        <f>HitterProj!B41</f>
        <v>NYY</v>
      </c>
      <c r="C126" s="13">
        <f>(F126*Settings!$B$3)+(G126*Settings!$B$4)+(H126*Settings!$B$5)+(I126*Settings!$B$6)+(J126*Settings!$B$7)+(K126*Settings!$B$8)+(L126*Settings!$B$9)+(M126*Settings!$B$10)+(N126*Settings!$B$11)+(O126*Settings!$B$12)+(P126*Settings!$B$13)</f>
        <v>339.5</v>
      </c>
      <c r="D126" s="11">
        <f>vlookup(A126,HitterProj!A:Z,4,false)</f>
        <v>573</v>
      </c>
      <c r="E126" s="11">
        <f>vlookup(A126,HitterProj!A:Z,5,false)</f>
        <v>515</v>
      </c>
      <c r="F126" s="11">
        <f>vlookup(A126,HitterProj!A:Z,6,false)</f>
        <v>69</v>
      </c>
      <c r="G126" s="11">
        <f>vlookup(A126,HitterProj!A:Z,7,false)</f>
        <v>24</v>
      </c>
      <c r="H126" s="11">
        <f>vlookup(A126,HitterProj!A:Z,8,false)</f>
        <v>1</v>
      </c>
      <c r="I126" s="11">
        <f>vlookup(A126,HitterProj!A:Z,9,false)</f>
        <v>21</v>
      </c>
      <c r="J126" s="11">
        <f>vlookup(A126,HitterProj!A:Z,10,false)</f>
        <v>75</v>
      </c>
      <c r="K126" s="11">
        <f>vlookup(A126,HitterProj!A:Z,11,false)</f>
        <v>73</v>
      </c>
      <c r="L126" s="11">
        <f>vlookup(A126,HitterProj!A:Z,12,false)</f>
        <v>52</v>
      </c>
      <c r="M126" s="13">
        <f>vlookup(A126,HitterProj!A:Z,13,false)</f>
        <v>22.5</v>
      </c>
      <c r="N126" s="11">
        <f>vlookup(A126,HitterProj!A:Z,14,false)</f>
        <v>152</v>
      </c>
      <c r="O126" s="11">
        <f>vlookup(A126,HitterProj!A:Z,15,false)</f>
        <v>4</v>
      </c>
      <c r="P126" s="11">
        <f>vlookup(A126,HitterProj!A:Z,16,false)</f>
        <v>5</v>
      </c>
      <c r="Q126" s="11">
        <f t="shared" si="1"/>
        <v>115</v>
      </c>
      <c r="R126" s="11"/>
      <c r="S126" s="11"/>
      <c r="T126" s="11"/>
    </row>
    <row r="127">
      <c r="A127" s="12" t="str">
        <f>HitterProj!A359</f>
        <v>Brendan Rodgers</v>
      </c>
      <c r="B127" s="11" t="str">
        <f>HitterProj!B359</f>
        <v>COL</v>
      </c>
      <c r="C127" s="13">
        <f>(F127*Settings!$B$3)+(G127*Settings!$B$4)+(H127*Settings!$B$5)+(I127*Settings!$B$6)+(J127*Settings!$B$7)+(K127*Settings!$B$8)+(L127*Settings!$B$9)+(M127*Settings!$B$10)+(N127*Settings!$B$11)+(O127*Settings!$B$12)+(P127*Settings!$B$13)</f>
        <v>339.35</v>
      </c>
      <c r="D127" s="11">
        <f>vlookup(A127,HitterProj!A:Z,4,false)</f>
        <v>526</v>
      </c>
      <c r="E127" s="11">
        <f>vlookup(A127,HitterProj!A:Z,5,false)</f>
        <v>483</v>
      </c>
      <c r="F127" s="11">
        <f>vlookup(A127,HitterProj!A:Z,6,false)</f>
        <v>85</v>
      </c>
      <c r="G127" s="11">
        <f>vlookup(A127,HitterProj!A:Z,7,false)</f>
        <v>27</v>
      </c>
      <c r="H127" s="11">
        <f>vlookup(A127,HitterProj!A:Z,8,false)</f>
        <v>4</v>
      </c>
      <c r="I127" s="11">
        <f>vlookup(A127,HitterProj!A:Z,9,false)</f>
        <v>17</v>
      </c>
      <c r="J127" s="11">
        <f>vlookup(A127,HitterProj!A:Z,10,false)</f>
        <v>64</v>
      </c>
      <c r="K127" s="11">
        <f>vlookup(A127,HitterProj!A:Z,11,false)</f>
        <v>67</v>
      </c>
      <c r="L127" s="11">
        <f>vlookup(A127,HitterProj!A:Z,12,false)</f>
        <v>35</v>
      </c>
      <c r="M127" s="13">
        <f>vlookup(A127,HitterProj!A:Z,13,false)</f>
        <v>1.6</v>
      </c>
      <c r="N127" s="11">
        <f>vlookup(A127,HitterProj!A:Z,14,false)</f>
        <v>99</v>
      </c>
      <c r="O127" s="11">
        <f>vlookup(A127,HitterProj!A:Z,15,false)</f>
        <v>0</v>
      </c>
      <c r="P127" s="11">
        <f>vlookup(A127,HitterProj!A:Z,16,false)</f>
        <v>6</v>
      </c>
      <c r="Q127" s="11">
        <f t="shared" si="1"/>
        <v>116</v>
      </c>
      <c r="R127" s="11"/>
      <c r="S127" s="11"/>
      <c r="T127" s="11"/>
    </row>
    <row r="128">
      <c r="A128" s="12" t="str">
        <f>HitterProj!A365</f>
        <v>Andrew Benintendi</v>
      </c>
      <c r="B128" s="11" t="str">
        <f>HitterProj!B365</f>
        <v>CWS</v>
      </c>
      <c r="C128" s="13">
        <f>(F128*Settings!$B$3)+(G128*Settings!$B$4)+(H128*Settings!$B$5)+(I128*Settings!$B$6)+(J128*Settings!$B$7)+(K128*Settings!$B$8)+(L128*Settings!$B$9)+(M128*Settings!$B$10)+(N128*Settings!$B$11)+(O128*Settings!$B$12)+(P128*Settings!$B$13)</f>
        <v>338.85</v>
      </c>
      <c r="D128" s="11">
        <f>vlookup(A128,HitterProj!A:Z,4,false)</f>
        <v>594</v>
      </c>
      <c r="E128" s="11">
        <f>vlookup(A128,HitterProj!A:Z,5,false)</f>
        <v>538</v>
      </c>
      <c r="F128" s="11">
        <f>vlookup(A128,HitterProj!A:Z,6,false)</f>
        <v>107</v>
      </c>
      <c r="G128" s="11">
        <f>vlookup(A128,HitterProj!A:Z,7,false)</f>
        <v>26</v>
      </c>
      <c r="H128" s="11">
        <f>vlookup(A128,HitterProj!A:Z,8,false)</f>
        <v>2</v>
      </c>
      <c r="I128" s="11">
        <f>vlookup(A128,HitterProj!A:Z,9,false)</f>
        <v>10</v>
      </c>
      <c r="J128" s="11">
        <f>vlookup(A128,HitterProj!A:Z,10,false)</f>
        <v>72</v>
      </c>
      <c r="K128" s="11">
        <f>vlookup(A128,HitterProj!A:Z,11,false)</f>
        <v>51</v>
      </c>
      <c r="L128" s="11">
        <f>vlookup(A128,HitterProj!A:Z,12,false)</f>
        <v>52</v>
      </c>
      <c r="M128" s="13">
        <f>vlookup(A128,HitterProj!A:Z,13,false)</f>
        <v>12.1</v>
      </c>
      <c r="N128" s="11">
        <f>vlookup(A128,HitterProj!A:Z,14,false)</f>
        <v>91</v>
      </c>
      <c r="O128" s="11">
        <f>vlookup(A128,HitterProj!A:Z,15,false)</f>
        <v>2</v>
      </c>
      <c r="P128" s="11">
        <f>vlookup(A128,HitterProj!A:Z,16,false)</f>
        <v>3</v>
      </c>
      <c r="Q128" s="11">
        <f t="shared" si="1"/>
        <v>117</v>
      </c>
      <c r="R128" s="11"/>
      <c r="S128" s="11"/>
      <c r="T128" s="11"/>
    </row>
    <row r="129">
      <c r="A129" s="12" t="str">
        <f>HitterProj!A132</f>
        <v>Brandon Drury</v>
      </c>
      <c r="B129" s="11" t="str">
        <f>HitterProj!B132</f>
        <v>LAA</v>
      </c>
      <c r="C129" s="13">
        <f>(F129*Settings!$B$3)+(G129*Settings!$B$4)+(H129*Settings!$B$5)+(I129*Settings!$B$6)+(J129*Settings!$B$7)+(K129*Settings!$B$8)+(L129*Settings!$B$9)+(M129*Settings!$B$10)+(N129*Settings!$B$11)+(O129*Settings!$B$12)+(P129*Settings!$B$13)</f>
        <v>338.45</v>
      </c>
      <c r="D129" s="11">
        <f>vlookup(A129,HitterProj!A:Z,4,false)</f>
        <v>544</v>
      </c>
      <c r="E129" s="11">
        <f>vlookup(A129,HitterProj!A:Z,5,false)</f>
        <v>503</v>
      </c>
      <c r="F129" s="11">
        <f>vlookup(A129,HitterProj!A:Z,6,false)</f>
        <v>75</v>
      </c>
      <c r="G129" s="11">
        <f>vlookup(A129,HitterProj!A:Z,7,false)</f>
        <v>27</v>
      </c>
      <c r="H129" s="11">
        <f>vlookup(A129,HitterProj!A:Z,8,false)</f>
        <v>2</v>
      </c>
      <c r="I129" s="11">
        <f>vlookup(A129,HitterProj!A:Z,9,false)</f>
        <v>22</v>
      </c>
      <c r="J129" s="11">
        <f>vlookup(A129,HitterProj!A:Z,10,false)</f>
        <v>71</v>
      </c>
      <c r="K129" s="11">
        <f>vlookup(A129,HitterProj!A:Z,11,false)</f>
        <v>78</v>
      </c>
      <c r="L129" s="11">
        <f>vlookup(A129,HitterProj!A:Z,12,false)</f>
        <v>32</v>
      </c>
      <c r="M129" s="13">
        <f>vlookup(A129,HitterProj!A:Z,13,false)</f>
        <v>1.7</v>
      </c>
      <c r="N129" s="11">
        <f>vlookup(A129,HitterProj!A:Z,14,false)</f>
        <v>131</v>
      </c>
      <c r="O129" s="11">
        <f>vlookup(A129,HitterProj!A:Z,15,false)</f>
        <v>2</v>
      </c>
      <c r="P129" s="11">
        <f>vlookup(A129,HitterProj!A:Z,16,false)</f>
        <v>7</v>
      </c>
      <c r="Q129" s="11">
        <f t="shared" si="1"/>
        <v>118</v>
      </c>
      <c r="R129" s="11"/>
      <c r="S129" s="11"/>
      <c r="T129" s="11"/>
    </row>
    <row r="130">
      <c r="A130" s="12" t="str">
        <f>HitterProj!A77</f>
        <v>Salvador Perez</v>
      </c>
      <c r="B130" s="11" t="str">
        <f>HitterProj!B77</f>
        <v>KC</v>
      </c>
      <c r="C130" s="13">
        <f>(F130*Settings!$B$3)+(G130*Settings!$B$4)+(H130*Settings!$B$5)+(I130*Settings!$B$6)+(J130*Settings!$B$7)+(K130*Settings!$B$8)+(L130*Settings!$B$9)+(M130*Settings!$B$10)+(N130*Settings!$B$11)+(O130*Settings!$B$12)+(P130*Settings!$B$13)</f>
        <v>337.2</v>
      </c>
      <c r="D130" s="11">
        <f>vlookup(A130,HitterProj!A:Z,4,false)</f>
        <v>557</v>
      </c>
      <c r="E130" s="11">
        <f>vlookup(A130,HitterProj!A:Z,5,false)</f>
        <v>519</v>
      </c>
      <c r="F130" s="11">
        <f>vlookup(A130,HitterProj!A:Z,6,false)</f>
        <v>83</v>
      </c>
      <c r="G130" s="11">
        <f>vlookup(A130,HitterProj!A:Z,7,false)</f>
        <v>25</v>
      </c>
      <c r="H130" s="11">
        <f>vlookup(A130,HitterProj!A:Z,8,false)</f>
        <v>2</v>
      </c>
      <c r="I130" s="11">
        <f>vlookup(A130,HitterProj!A:Z,9,false)</f>
        <v>21</v>
      </c>
      <c r="J130" s="11">
        <f>vlookup(A130,HitterProj!A:Z,10,false)</f>
        <v>69</v>
      </c>
      <c r="K130" s="11">
        <f>vlookup(A130,HitterProj!A:Z,11,false)</f>
        <v>82</v>
      </c>
      <c r="L130" s="11">
        <f>vlookup(A130,HitterProj!A:Z,12,false)</f>
        <v>26</v>
      </c>
      <c r="M130" s="13">
        <f>vlookup(A130,HitterProj!A:Z,13,false)</f>
        <v>2.2</v>
      </c>
      <c r="N130" s="11">
        <f>vlookup(A130,HitterProj!A:Z,14,false)</f>
        <v>132</v>
      </c>
      <c r="O130" s="11">
        <f>vlookup(A130,HitterProj!A:Z,15,false)</f>
        <v>0</v>
      </c>
      <c r="P130" s="11">
        <f>vlookup(A130,HitterProj!A:Z,16,false)</f>
        <v>11</v>
      </c>
      <c r="Q130" s="11">
        <f t="shared" si="1"/>
        <v>119</v>
      </c>
      <c r="R130" s="11"/>
      <c r="S130" s="11"/>
      <c r="T130" s="11"/>
    </row>
    <row r="131">
      <c r="A131" s="12" t="str">
        <f>HitterProj!A123</f>
        <v>Tommy Edman</v>
      </c>
      <c r="B131" s="11" t="str">
        <f>HitterProj!B123</f>
        <v>STL</v>
      </c>
      <c r="C131" s="13">
        <f>(F131*Settings!$B$3)+(G131*Settings!$B$4)+(H131*Settings!$B$5)+(I131*Settings!$B$6)+(J131*Settings!$B$7)+(K131*Settings!$B$8)+(L131*Settings!$B$9)+(M131*Settings!$B$10)+(N131*Settings!$B$11)+(O131*Settings!$B$12)+(P131*Settings!$B$13)</f>
        <v>336.55</v>
      </c>
      <c r="D131" s="11">
        <f>vlookup(A131,HitterProj!A:Z,4,false)</f>
        <v>539</v>
      </c>
      <c r="E131" s="11">
        <f>vlookup(A131,HitterProj!A:Z,5,false)</f>
        <v>493</v>
      </c>
      <c r="F131" s="11">
        <f>vlookup(A131,HitterProj!A:Z,6,false)</f>
        <v>85</v>
      </c>
      <c r="G131" s="11">
        <f>vlookup(A131,HitterProj!A:Z,7,false)</f>
        <v>26</v>
      </c>
      <c r="H131" s="11">
        <f>vlookup(A131,HitterProj!A:Z,8,false)</f>
        <v>2</v>
      </c>
      <c r="I131" s="11">
        <f>vlookup(A131,HitterProj!A:Z,9,false)</f>
        <v>12</v>
      </c>
      <c r="J131" s="11">
        <f>vlookup(A131,HitterProj!A:Z,10,false)</f>
        <v>68</v>
      </c>
      <c r="K131" s="11">
        <f>vlookup(A131,HitterProj!A:Z,11,false)</f>
        <v>65</v>
      </c>
      <c r="L131" s="11">
        <f>vlookup(A131,HitterProj!A:Z,12,false)</f>
        <v>39</v>
      </c>
      <c r="M131" s="13">
        <f>vlookup(A131,HitterProj!A:Z,13,false)</f>
        <v>24.3</v>
      </c>
      <c r="N131" s="11">
        <f>vlookup(A131,HitterProj!A:Z,14,false)</f>
        <v>93</v>
      </c>
      <c r="O131" s="11">
        <f>vlookup(A131,HitterProj!A:Z,15,false)</f>
        <v>4</v>
      </c>
      <c r="P131" s="11">
        <f>vlookup(A131,HitterProj!A:Z,16,false)</f>
        <v>5</v>
      </c>
      <c r="Q131" s="11">
        <f t="shared" si="1"/>
        <v>120</v>
      </c>
      <c r="R131" s="11"/>
      <c r="S131" s="11"/>
      <c r="T131" s="11"/>
    </row>
    <row r="132">
      <c r="A132" s="12" t="str">
        <f>HitterProj!A144</f>
        <v>Keibert Ruiz</v>
      </c>
      <c r="B132" s="11" t="str">
        <f>HitterProj!B144</f>
        <v>WSH</v>
      </c>
      <c r="C132" s="13">
        <f>(F132*Settings!$B$3)+(G132*Settings!$B$4)+(H132*Settings!$B$5)+(I132*Settings!$B$6)+(J132*Settings!$B$7)+(K132*Settings!$B$8)+(L132*Settings!$B$9)+(M132*Settings!$B$10)+(N132*Settings!$B$11)+(O132*Settings!$B$12)+(P132*Settings!$B$13)</f>
        <v>335.85</v>
      </c>
      <c r="D132" s="11">
        <f>vlookup(A132,HitterProj!A:Z,4,false)</f>
        <v>512</v>
      </c>
      <c r="E132" s="11">
        <f>vlookup(A132,HitterProj!A:Z,5,false)</f>
        <v>471</v>
      </c>
      <c r="F132" s="11">
        <f>vlookup(A132,HitterProj!A:Z,6,false)</f>
        <v>86</v>
      </c>
      <c r="G132" s="11">
        <f>vlookup(A132,HitterProj!A:Z,7,false)</f>
        <v>24</v>
      </c>
      <c r="H132" s="11">
        <f>vlookup(A132,HitterProj!A:Z,8,false)</f>
        <v>1</v>
      </c>
      <c r="I132" s="11">
        <f>vlookup(A132,HitterProj!A:Z,9,false)</f>
        <v>16</v>
      </c>
      <c r="J132" s="11">
        <f>vlookup(A132,HitterProj!A:Z,10,false)</f>
        <v>59</v>
      </c>
      <c r="K132" s="11">
        <f>vlookup(A132,HitterProj!A:Z,11,false)</f>
        <v>64</v>
      </c>
      <c r="L132" s="11">
        <f>vlookup(A132,HitterProj!A:Z,12,false)</f>
        <v>33</v>
      </c>
      <c r="M132" s="13">
        <f>vlookup(A132,HitterProj!A:Z,13,false)</f>
        <v>1.6</v>
      </c>
      <c r="N132" s="11">
        <f>vlookup(A132,HitterProj!A:Z,14,false)</f>
        <v>61</v>
      </c>
      <c r="O132" s="11">
        <f>vlookup(A132,HitterProj!A:Z,15,false)</f>
        <v>3</v>
      </c>
      <c r="P132" s="11">
        <f>vlookup(A132,HitterProj!A:Z,16,false)</f>
        <v>6</v>
      </c>
      <c r="Q132" s="11">
        <f t="shared" si="1"/>
        <v>121</v>
      </c>
      <c r="R132" s="11"/>
      <c r="S132" s="11"/>
      <c r="T132" s="11"/>
    </row>
    <row r="133">
      <c r="A133" s="12" t="str">
        <f>HitterProj!A28</f>
        <v>Elly De La Cruz</v>
      </c>
      <c r="B133" s="11" t="str">
        <f>HitterProj!B28</f>
        <v>CIN</v>
      </c>
      <c r="C133" s="13">
        <f>(F133*Settings!$B$3)+(G133*Settings!$B$4)+(H133*Settings!$B$5)+(I133*Settings!$B$6)+(J133*Settings!$B$7)+(K133*Settings!$B$8)+(L133*Settings!$B$9)+(M133*Settings!$B$10)+(N133*Settings!$B$11)+(O133*Settings!$B$12)+(P133*Settings!$B$13)</f>
        <v>335.05</v>
      </c>
      <c r="D133" s="11">
        <f>vlookup(A133,HitterProj!A:Z,4,false)</f>
        <v>554</v>
      </c>
      <c r="E133" s="11">
        <f>vlookup(A133,HitterProj!A:Z,5,false)</f>
        <v>502</v>
      </c>
      <c r="F133" s="11">
        <f>vlookup(A133,HitterProj!A:Z,6,false)</f>
        <v>68</v>
      </c>
      <c r="G133" s="11">
        <f>vlookup(A133,HitterProj!A:Z,7,false)</f>
        <v>22</v>
      </c>
      <c r="H133" s="11">
        <f>vlookup(A133,HitterProj!A:Z,8,false)</f>
        <v>3</v>
      </c>
      <c r="I133" s="11">
        <f>vlookup(A133,HitterProj!A:Z,9,false)</f>
        <v>23</v>
      </c>
      <c r="J133" s="11">
        <f>vlookup(A133,HitterProj!A:Z,10,false)</f>
        <v>71</v>
      </c>
      <c r="K133" s="11">
        <f>vlookup(A133,HitterProj!A:Z,11,false)</f>
        <v>74</v>
      </c>
      <c r="L133" s="11">
        <f>vlookup(A133,HitterProj!A:Z,12,false)</f>
        <v>48</v>
      </c>
      <c r="M133" s="13">
        <f>vlookup(A133,HitterProj!A:Z,13,false)</f>
        <v>32.3</v>
      </c>
      <c r="N133" s="11">
        <f>vlookup(A133,HitterProj!A:Z,14,false)</f>
        <v>175</v>
      </c>
      <c r="O133" s="11">
        <f>vlookup(A133,HitterProj!A:Z,15,false)</f>
        <v>10</v>
      </c>
      <c r="P133" s="11">
        <f>vlookup(A133,HitterProj!A:Z,16,false)</f>
        <v>2</v>
      </c>
      <c r="Q133" s="11">
        <f t="shared" si="1"/>
        <v>122</v>
      </c>
      <c r="R133" s="11"/>
      <c r="S133" s="11"/>
      <c r="T133" s="11"/>
    </row>
    <row r="134">
      <c r="A134" s="12" t="str">
        <f>HitterProj!A82</f>
        <v>J.T. Realmuto</v>
      </c>
      <c r="B134" s="11" t="str">
        <f>HitterProj!B82</f>
        <v>PHI</v>
      </c>
      <c r="C134" s="13">
        <f>(F134*Settings!$B$3)+(G134*Settings!$B$4)+(H134*Settings!$B$5)+(I134*Settings!$B$6)+(J134*Settings!$B$7)+(K134*Settings!$B$8)+(L134*Settings!$B$9)+(M134*Settings!$B$10)+(N134*Settings!$B$11)+(O134*Settings!$B$12)+(P134*Settings!$B$13)</f>
        <v>333.4</v>
      </c>
      <c r="D134" s="11">
        <f>vlookup(A134,HitterProj!A:Z,4,false)</f>
        <v>514</v>
      </c>
      <c r="E134" s="11">
        <f>vlookup(A134,HitterProj!A:Z,5,false)</f>
        <v>464</v>
      </c>
      <c r="F134" s="11">
        <f>vlookup(A134,HitterProj!A:Z,6,false)</f>
        <v>72</v>
      </c>
      <c r="G134" s="11">
        <f>vlookup(A134,HitterProj!A:Z,7,false)</f>
        <v>25</v>
      </c>
      <c r="H134" s="11">
        <f>vlookup(A134,HitterProj!A:Z,8,false)</f>
        <v>3</v>
      </c>
      <c r="I134" s="11">
        <f>vlookup(A134,HitterProj!A:Z,9,false)</f>
        <v>20</v>
      </c>
      <c r="J134" s="11">
        <f>vlookup(A134,HitterProj!A:Z,10,false)</f>
        <v>65</v>
      </c>
      <c r="K134" s="11">
        <f>vlookup(A134,HitterProj!A:Z,11,false)</f>
        <v>67</v>
      </c>
      <c r="L134" s="11">
        <f>vlookup(A134,HitterProj!A:Z,12,false)</f>
        <v>38</v>
      </c>
      <c r="M134" s="13">
        <f>vlookup(A134,HitterProj!A:Z,13,false)</f>
        <v>12.4</v>
      </c>
      <c r="N134" s="11">
        <f>vlookup(A134,HitterProj!A:Z,14,false)</f>
        <v>124</v>
      </c>
      <c r="O134" s="11">
        <f>vlookup(A134,HitterProj!A:Z,15,false)</f>
        <v>4</v>
      </c>
      <c r="P134" s="11">
        <f>vlookup(A134,HitterProj!A:Z,16,false)</f>
        <v>10</v>
      </c>
      <c r="Q134" s="11">
        <f t="shared" si="1"/>
        <v>123</v>
      </c>
      <c r="R134" s="11"/>
      <c r="S134" s="11"/>
      <c r="T134" s="11"/>
    </row>
    <row r="135">
      <c r="A135" s="12" t="str">
        <f>HitterProj!A358</f>
        <v>Wilmer Flores</v>
      </c>
      <c r="B135" s="11" t="str">
        <f>HitterProj!B358</f>
        <v>SF</v>
      </c>
      <c r="C135" s="13">
        <f>(F135*Settings!$B$3)+(G135*Settings!$B$4)+(H135*Settings!$B$5)+(I135*Settings!$B$6)+(J135*Settings!$B$7)+(K135*Settings!$B$8)+(L135*Settings!$B$9)+(M135*Settings!$B$10)+(N135*Settings!$B$11)+(O135*Settings!$B$12)+(P135*Settings!$B$13)</f>
        <v>332.75</v>
      </c>
      <c r="D135" s="11">
        <f>vlookup(A135,HitterProj!A:Z,4,false)</f>
        <v>504</v>
      </c>
      <c r="E135" s="11">
        <f>vlookup(A135,HitterProj!A:Z,5,false)</f>
        <v>449</v>
      </c>
      <c r="F135" s="11">
        <f>vlookup(A135,HitterProj!A:Z,6,false)</f>
        <v>73</v>
      </c>
      <c r="G135" s="11">
        <f>vlookup(A135,HitterProj!A:Z,7,false)</f>
        <v>23</v>
      </c>
      <c r="H135" s="11">
        <f>vlookup(A135,HitterProj!A:Z,8,false)</f>
        <v>1</v>
      </c>
      <c r="I135" s="11">
        <f>vlookup(A135,HitterProj!A:Z,9,false)</f>
        <v>17</v>
      </c>
      <c r="J135" s="11">
        <f>vlookup(A135,HitterProj!A:Z,10,false)</f>
        <v>62</v>
      </c>
      <c r="K135" s="11">
        <f>vlookup(A135,HitterProj!A:Z,11,false)</f>
        <v>71</v>
      </c>
      <c r="L135" s="11">
        <f>vlookup(A135,HitterProj!A:Z,12,false)</f>
        <v>47</v>
      </c>
      <c r="M135" s="13">
        <f>vlookup(A135,HitterProj!A:Z,13,false)</f>
        <v>0</v>
      </c>
      <c r="N135" s="11">
        <f>vlookup(A135,HitterProj!A:Z,14,false)</f>
        <v>83</v>
      </c>
      <c r="O135" s="11">
        <f>vlookup(A135,HitterProj!A:Z,15,false)</f>
        <v>0</v>
      </c>
      <c r="P135" s="11">
        <f>vlookup(A135,HitterProj!A:Z,16,false)</f>
        <v>7</v>
      </c>
      <c r="Q135" s="11">
        <f t="shared" si="1"/>
        <v>124</v>
      </c>
      <c r="R135" s="11"/>
      <c r="S135" s="11"/>
      <c r="T135" s="11"/>
    </row>
    <row r="136">
      <c r="A136" s="12" t="str">
        <f>HitterProj!A72</f>
        <v>Jeremy Pena</v>
      </c>
      <c r="B136" s="11" t="str">
        <f>HitterProj!B72</f>
        <v>HOU</v>
      </c>
      <c r="C136" s="13">
        <f>(F136*Settings!$B$3)+(G136*Settings!$B$4)+(H136*Settings!$B$5)+(I136*Settings!$B$6)+(J136*Settings!$B$7)+(K136*Settings!$B$8)+(L136*Settings!$B$9)+(M136*Settings!$B$10)+(N136*Settings!$B$11)+(O136*Settings!$B$12)+(P136*Settings!$B$13)</f>
        <v>331.7</v>
      </c>
      <c r="D136" s="11">
        <f>vlookup(A136,HitterProj!A:Z,4,false)</f>
        <v>600</v>
      </c>
      <c r="E136" s="11">
        <f>vlookup(A136,HitterProj!A:Z,5,false)</f>
        <v>554</v>
      </c>
      <c r="F136" s="11">
        <f>vlookup(A136,HitterProj!A:Z,6,false)</f>
        <v>94</v>
      </c>
      <c r="G136" s="11">
        <f>vlookup(A136,HitterProj!A:Z,7,false)</f>
        <v>25</v>
      </c>
      <c r="H136" s="11">
        <f>vlookup(A136,HitterProj!A:Z,8,false)</f>
        <v>2</v>
      </c>
      <c r="I136" s="11">
        <f>vlookup(A136,HitterProj!A:Z,9,false)</f>
        <v>16</v>
      </c>
      <c r="J136" s="11">
        <f>vlookup(A136,HitterProj!A:Z,10,false)</f>
        <v>72</v>
      </c>
      <c r="K136" s="11">
        <f>vlookup(A136,HitterProj!A:Z,11,false)</f>
        <v>71</v>
      </c>
      <c r="L136" s="11">
        <f>vlookup(A136,HitterProj!A:Z,12,false)</f>
        <v>38</v>
      </c>
      <c r="M136" s="13">
        <f>vlookup(A136,HitterProj!A:Z,13,false)</f>
        <v>10.7</v>
      </c>
      <c r="N136" s="11">
        <f>vlookup(A136,HitterProj!A:Z,14,false)</f>
        <v>132</v>
      </c>
      <c r="O136" s="11">
        <f>vlookup(A136,HitterProj!A:Z,15,false)</f>
        <v>6</v>
      </c>
      <c r="P136" s="11">
        <f>vlookup(A136,HitterProj!A:Z,16,false)</f>
        <v>7</v>
      </c>
      <c r="Q136" s="11">
        <f t="shared" si="1"/>
        <v>125</v>
      </c>
      <c r="R136" s="11"/>
      <c r="S136" s="11"/>
      <c r="T136" s="11"/>
    </row>
    <row r="137">
      <c r="A137" s="12" t="str">
        <f>HitterProj!A129</f>
        <v>MJ Melendez</v>
      </c>
      <c r="B137" s="11" t="str">
        <f>HitterProj!B129</f>
        <v>KC</v>
      </c>
      <c r="C137" s="13">
        <f>(F137*Settings!$B$3)+(G137*Settings!$B$4)+(H137*Settings!$B$5)+(I137*Settings!$B$6)+(J137*Settings!$B$7)+(K137*Settings!$B$8)+(L137*Settings!$B$9)+(M137*Settings!$B$10)+(N137*Settings!$B$11)+(O137*Settings!$B$12)+(P137*Settings!$B$13)</f>
        <v>330.75</v>
      </c>
      <c r="D137" s="11">
        <f>vlookup(A137,HitterProj!A:Z,4,false)</f>
        <v>571</v>
      </c>
      <c r="E137" s="11">
        <f>vlookup(A137,HitterProj!A:Z,5,false)</f>
        <v>505</v>
      </c>
      <c r="F137" s="11">
        <f>vlookup(A137,HitterProj!A:Z,6,false)</f>
        <v>70</v>
      </c>
      <c r="G137" s="11">
        <f>vlookup(A137,HitterProj!A:Z,7,false)</f>
        <v>26</v>
      </c>
      <c r="H137" s="11">
        <f>vlookup(A137,HitterProj!A:Z,8,false)</f>
        <v>3</v>
      </c>
      <c r="I137" s="11">
        <f>vlookup(A137,HitterProj!A:Z,9,false)</f>
        <v>20</v>
      </c>
      <c r="J137" s="11">
        <f>vlookup(A137,HitterProj!A:Z,10,false)</f>
        <v>75</v>
      </c>
      <c r="K137" s="11">
        <f>vlookup(A137,HitterProj!A:Z,11,false)</f>
        <v>63</v>
      </c>
      <c r="L137" s="11">
        <f>vlookup(A137,HitterProj!A:Z,12,false)</f>
        <v>63</v>
      </c>
      <c r="M137" s="13">
        <f>vlookup(A137,HitterProj!A:Z,13,false)</f>
        <v>7</v>
      </c>
      <c r="N137" s="11">
        <f>vlookup(A137,HitterProj!A:Z,14,false)</f>
        <v>151</v>
      </c>
      <c r="O137" s="11">
        <f>vlookup(A137,HitterProj!A:Z,15,false)</f>
        <v>4</v>
      </c>
      <c r="P137" s="11">
        <f>vlookup(A137,HitterProj!A:Z,16,false)</f>
        <v>2</v>
      </c>
      <c r="Q137" s="11">
        <f t="shared" si="1"/>
        <v>126</v>
      </c>
      <c r="R137" s="11"/>
      <c r="S137" s="11"/>
      <c r="T137" s="11"/>
    </row>
    <row r="138">
      <c r="A138" s="12" t="str">
        <f>HitterProj!A112</f>
        <v>Kerry Carpenter</v>
      </c>
      <c r="B138" s="11" t="str">
        <f>HitterProj!B112</f>
        <v>DET</v>
      </c>
      <c r="C138" s="13">
        <f>(F138*Settings!$B$3)+(G138*Settings!$B$4)+(H138*Settings!$B$5)+(I138*Settings!$B$6)+(J138*Settings!$B$7)+(K138*Settings!$B$8)+(L138*Settings!$B$9)+(M138*Settings!$B$10)+(N138*Settings!$B$11)+(O138*Settings!$B$12)+(P138*Settings!$B$13)</f>
        <v>330.55</v>
      </c>
      <c r="D138" s="11">
        <f>vlookup(A138,HitterProj!A:Z,4,false)</f>
        <v>534</v>
      </c>
      <c r="E138" s="11">
        <f>vlookup(A138,HitterProj!A:Z,5,false)</f>
        <v>487</v>
      </c>
      <c r="F138" s="11">
        <f>vlookup(A138,HitterProj!A:Z,6,false)</f>
        <v>78</v>
      </c>
      <c r="G138" s="11">
        <f>vlookup(A138,HitterProj!A:Z,7,false)</f>
        <v>22</v>
      </c>
      <c r="H138" s="11">
        <f>vlookup(A138,HitterProj!A:Z,8,false)</f>
        <v>4</v>
      </c>
      <c r="I138" s="11">
        <f>vlookup(A138,HitterProj!A:Z,9,false)</f>
        <v>20</v>
      </c>
      <c r="J138" s="11">
        <f>vlookup(A138,HitterProj!A:Z,10,false)</f>
        <v>66</v>
      </c>
      <c r="K138" s="11">
        <f>vlookup(A138,HitterProj!A:Z,11,false)</f>
        <v>77</v>
      </c>
      <c r="L138" s="11">
        <f>vlookup(A138,HitterProj!A:Z,12,false)</f>
        <v>36</v>
      </c>
      <c r="M138" s="13">
        <f>vlookup(A138,HitterProj!A:Z,13,false)</f>
        <v>5.8</v>
      </c>
      <c r="N138" s="11">
        <f>vlookup(A138,HitterProj!A:Z,14,false)</f>
        <v>135</v>
      </c>
      <c r="O138" s="11">
        <f>vlookup(A138,HitterProj!A:Z,15,false)</f>
        <v>0</v>
      </c>
      <c r="P138" s="11">
        <f>vlookup(A138,HitterProj!A:Z,16,false)</f>
        <v>9</v>
      </c>
      <c r="Q138" s="11">
        <f t="shared" si="1"/>
        <v>127</v>
      </c>
      <c r="R138" s="11"/>
      <c r="S138" s="11"/>
      <c r="T138" s="11"/>
    </row>
    <row r="139">
      <c r="A139" s="12" t="str">
        <f>HitterProj!A104</f>
        <v>Chas McCormick</v>
      </c>
      <c r="B139" s="11" t="str">
        <f>HitterProj!B104</f>
        <v>HOU</v>
      </c>
      <c r="C139" s="13">
        <f>(F139*Settings!$B$3)+(G139*Settings!$B$4)+(H139*Settings!$B$5)+(I139*Settings!$B$6)+(J139*Settings!$B$7)+(K139*Settings!$B$8)+(L139*Settings!$B$9)+(M139*Settings!$B$10)+(N139*Settings!$B$11)+(O139*Settings!$B$12)+(P139*Settings!$B$13)</f>
        <v>328.05</v>
      </c>
      <c r="D139" s="11">
        <f>vlookup(A139,HitterProj!A:Z,4,false)</f>
        <v>503</v>
      </c>
      <c r="E139" s="11">
        <f>vlookup(A139,HitterProj!A:Z,5,false)</f>
        <v>447</v>
      </c>
      <c r="F139" s="11">
        <f>vlookup(A139,HitterProj!A:Z,6,false)</f>
        <v>68</v>
      </c>
      <c r="G139" s="11">
        <f>vlookup(A139,HitterProj!A:Z,7,false)</f>
        <v>21</v>
      </c>
      <c r="H139" s="11">
        <f>vlookup(A139,HitterProj!A:Z,8,false)</f>
        <v>2</v>
      </c>
      <c r="I139" s="11">
        <f>vlookup(A139,HitterProj!A:Z,9,false)</f>
        <v>21</v>
      </c>
      <c r="J139" s="11">
        <f>vlookup(A139,HitterProj!A:Z,10,false)</f>
        <v>65</v>
      </c>
      <c r="K139" s="11">
        <f>vlookup(A139,HitterProj!A:Z,11,false)</f>
        <v>67</v>
      </c>
      <c r="L139" s="11">
        <f>vlookup(A139,HitterProj!A:Z,12,false)</f>
        <v>47</v>
      </c>
      <c r="M139" s="13">
        <f>vlookup(A139,HitterProj!A:Z,13,false)</f>
        <v>14.3</v>
      </c>
      <c r="N139" s="11">
        <f>vlookup(A139,HitterProj!A:Z,14,false)</f>
        <v>127</v>
      </c>
      <c r="O139" s="11">
        <f>vlookup(A139,HitterProj!A:Z,15,false)</f>
        <v>5</v>
      </c>
      <c r="P139" s="11">
        <f>vlookup(A139,HitterProj!A:Z,16,false)</f>
        <v>7</v>
      </c>
      <c r="Q139" s="11">
        <f t="shared" si="1"/>
        <v>128</v>
      </c>
      <c r="R139" s="11"/>
      <c r="S139" s="11"/>
      <c r="T139" s="11"/>
    </row>
    <row r="140">
      <c r="A140" s="12" t="str">
        <f>HitterProj!A362</f>
        <v>LaMonte Wade Jr</v>
      </c>
      <c r="B140" s="11" t="str">
        <f>HitterProj!B362</f>
        <v>SF</v>
      </c>
      <c r="C140" s="13">
        <f>(F140*Settings!$B$3)+(G140*Settings!$B$4)+(H140*Settings!$B$5)+(I140*Settings!$B$6)+(J140*Settings!$B$7)+(K140*Settings!$B$8)+(L140*Settings!$B$9)+(M140*Settings!$B$10)+(N140*Settings!$B$11)+(O140*Settings!$B$12)+(P140*Settings!$B$13)</f>
        <v>328.05</v>
      </c>
      <c r="D140" s="11">
        <f>vlookup(A140,HitterProj!A:Z,4,false)</f>
        <v>516</v>
      </c>
      <c r="E140" s="11">
        <f>vlookup(A140,HitterProj!A:Z,5,false)</f>
        <v>448</v>
      </c>
      <c r="F140" s="11">
        <f>vlookup(A140,HitterProj!A:Z,6,false)</f>
        <v>71</v>
      </c>
      <c r="G140" s="11">
        <f>vlookup(A140,HitterProj!A:Z,7,false)</f>
        <v>21</v>
      </c>
      <c r="H140" s="11">
        <f>vlookup(A140,HitterProj!A:Z,8,false)</f>
        <v>2</v>
      </c>
      <c r="I140" s="11">
        <f>vlookup(A140,HitterProj!A:Z,9,false)</f>
        <v>17</v>
      </c>
      <c r="J140" s="11">
        <f>vlookup(A140,HitterProj!A:Z,10,false)</f>
        <v>63</v>
      </c>
      <c r="K140" s="11">
        <f>vlookup(A140,HitterProj!A:Z,11,false)</f>
        <v>66</v>
      </c>
      <c r="L140" s="11">
        <f>vlookup(A140,HitterProj!A:Z,12,false)</f>
        <v>59</v>
      </c>
      <c r="M140" s="13">
        <f>vlookup(A140,HitterProj!A:Z,13,false)</f>
        <v>3.3</v>
      </c>
      <c r="N140" s="11">
        <f>vlookup(A140,HitterProj!A:Z,14,false)</f>
        <v>103</v>
      </c>
      <c r="O140" s="11">
        <f>vlookup(A140,HitterProj!A:Z,15,false)</f>
        <v>0</v>
      </c>
      <c r="P140" s="11">
        <f>vlookup(A140,HitterProj!A:Z,16,false)</f>
        <v>8</v>
      </c>
      <c r="Q140" s="11">
        <f t="shared" si="1"/>
        <v>128</v>
      </c>
      <c r="R140" s="11"/>
      <c r="S140" s="11"/>
      <c r="T140" s="11"/>
    </row>
    <row r="141">
      <c r="A141" s="12" t="str">
        <f>HitterProj!A168</f>
        <v>Alex Verdugo</v>
      </c>
      <c r="B141" s="11" t="str">
        <f>HitterProj!B168</f>
        <v>NYY</v>
      </c>
      <c r="C141" s="13">
        <f>(F141*Settings!$B$3)+(G141*Settings!$B$4)+(H141*Settings!$B$5)+(I141*Settings!$B$6)+(J141*Settings!$B$7)+(K141*Settings!$B$8)+(L141*Settings!$B$9)+(M141*Settings!$B$10)+(N141*Settings!$B$11)+(O141*Settings!$B$12)+(P141*Settings!$B$13)</f>
        <v>327.75</v>
      </c>
      <c r="D141" s="11">
        <f>vlookup(A141,HitterProj!A:Z,4,false)</f>
        <v>519</v>
      </c>
      <c r="E141" s="11">
        <f>vlookup(A141,HitterProj!A:Z,5,false)</f>
        <v>473</v>
      </c>
      <c r="F141" s="11">
        <f>vlookup(A141,HitterProj!A:Z,6,false)</f>
        <v>83</v>
      </c>
      <c r="G141" s="11">
        <f>vlookup(A141,HitterProj!A:Z,7,false)</f>
        <v>24</v>
      </c>
      <c r="H141" s="11">
        <f>vlookup(A141,HitterProj!A:Z,8,false)</f>
        <v>2</v>
      </c>
      <c r="I141" s="11">
        <f>vlookup(A141,HitterProj!A:Z,9,false)</f>
        <v>15</v>
      </c>
      <c r="J141" s="11">
        <f>vlookup(A141,HitterProj!A:Z,10,false)</f>
        <v>63</v>
      </c>
      <c r="K141" s="11">
        <f>vlookup(A141,HitterProj!A:Z,11,false)</f>
        <v>60</v>
      </c>
      <c r="L141" s="11">
        <f>vlookup(A141,HitterProj!A:Z,12,false)</f>
        <v>41</v>
      </c>
      <c r="M141" s="13">
        <f>vlookup(A141,HitterProj!A:Z,13,false)</f>
        <v>5</v>
      </c>
      <c r="N141" s="11">
        <f>vlookup(A141,HitterProj!A:Z,14,false)</f>
        <v>79</v>
      </c>
      <c r="O141" s="11">
        <f>vlookup(A141,HitterProj!A:Z,15,false)</f>
        <v>3</v>
      </c>
      <c r="P141" s="11">
        <f>vlookup(A141,HitterProj!A:Z,16,false)</f>
        <v>4</v>
      </c>
      <c r="Q141" s="11">
        <f t="shared" si="1"/>
        <v>130</v>
      </c>
      <c r="R141" s="11"/>
      <c r="S141" s="11"/>
      <c r="T141" s="11"/>
    </row>
    <row r="142">
      <c r="A142" s="12" t="str">
        <f>HitterProj!A351</f>
        <v>Jake Cronenworth</v>
      </c>
      <c r="B142" s="11" t="str">
        <f>HitterProj!B351</f>
        <v>SD</v>
      </c>
      <c r="C142" s="13">
        <f>(F142*Settings!$B$3)+(G142*Settings!$B$4)+(H142*Settings!$B$5)+(I142*Settings!$B$6)+(J142*Settings!$B$7)+(K142*Settings!$B$8)+(L142*Settings!$B$9)+(M142*Settings!$B$10)+(N142*Settings!$B$11)+(O142*Settings!$B$12)+(P142*Settings!$B$13)</f>
        <v>327.55</v>
      </c>
      <c r="D142" s="11">
        <f>vlookup(A142,HitterProj!A:Z,4,false)</f>
        <v>596</v>
      </c>
      <c r="E142" s="11">
        <f>vlookup(A142,HitterProj!A:Z,5,false)</f>
        <v>525</v>
      </c>
      <c r="F142" s="11">
        <f>vlookup(A142,HitterProj!A:Z,6,false)</f>
        <v>78</v>
      </c>
      <c r="G142" s="11">
        <f>vlookup(A142,HitterProj!A:Z,7,false)</f>
        <v>27</v>
      </c>
      <c r="H142" s="11">
        <f>vlookup(A142,HitterProj!A:Z,8,false)</f>
        <v>2</v>
      </c>
      <c r="I142" s="11">
        <f>vlookup(A142,HitterProj!A:Z,9,false)</f>
        <v>14</v>
      </c>
      <c r="J142" s="11">
        <f>vlookup(A142,HitterProj!A:Z,10,false)</f>
        <v>62</v>
      </c>
      <c r="K142" s="11">
        <f>vlookup(A142,HitterProj!A:Z,11,false)</f>
        <v>66</v>
      </c>
      <c r="L142" s="11">
        <f>vlookup(A142,HitterProj!A:Z,12,false)</f>
        <v>58</v>
      </c>
      <c r="M142" s="13">
        <f>vlookup(A142,HitterProj!A:Z,13,false)</f>
        <v>6.8</v>
      </c>
      <c r="N142" s="11">
        <f>vlookup(A142,HitterProj!A:Z,14,false)</f>
        <v>115</v>
      </c>
      <c r="O142" s="11">
        <f>vlookup(A142,HitterProj!A:Z,15,false)</f>
        <v>2</v>
      </c>
      <c r="P142" s="11">
        <f>vlookup(A142,HitterProj!A:Z,16,false)</f>
        <v>11</v>
      </c>
      <c r="Q142" s="11">
        <f t="shared" si="1"/>
        <v>131</v>
      </c>
      <c r="R142" s="11"/>
      <c r="S142" s="11"/>
      <c r="T142" s="11"/>
    </row>
    <row r="143">
      <c r="A143" s="12" t="str">
        <f>HitterProj!A48</f>
        <v>Trevor Story</v>
      </c>
      <c r="B143" s="11" t="str">
        <f>HitterProj!B48</f>
        <v>BOS</v>
      </c>
      <c r="C143" s="13">
        <f>(F143*Settings!$B$3)+(G143*Settings!$B$4)+(H143*Settings!$B$5)+(I143*Settings!$B$6)+(J143*Settings!$B$7)+(K143*Settings!$B$8)+(L143*Settings!$B$9)+(M143*Settings!$B$10)+(N143*Settings!$B$11)+(O143*Settings!$B$12)+(P143*Settings!$B$13)</f>
        <v>327</v>
      </c>
      <c r="D143" s="11">
        <f>vlookup(A143,HitterProj!A:Z,4,false)</f>
        <v>549</v>
      </c>
      <c r="E143" s="11">
        <f>vlookup(A143,HitterProj!A:Z,5,false)</f>
        <v>495</v>
      </c>
      <c r="F143" s="11">
        <f>vlookup(A143,HitterProj!A:Z,6,false)</f>
        <v>68</v>
      </c>
      <c r="G143" s="11">
        <f>vlookup(A143,HitterProj!A:Z,7,false)</f>
        <v>28</v>
      </c>
      <c r="H143" s="11">
        <f>vlookup(A143,HitterProj!A:Z,8,false)</f>
        <v>2</v>
      </c>
      <c r="I143" s="11">
        <f>vlookup(A143,HitterProj!A:Z,9,false)</f>
        <v>18</v>
      </c>
      <c r="J143" s="11">
        <f>vlookup(A143,HitterProj!A:Z,10,false)</f>
        <v>70</v>
      </c>
      <c r="K143" s="11">
        <f>vlookup(A143,HitterProj!A:Z,11,false)</f>
        <v>79</v>
      </c>
      <c r="L143" s="11">
        <f>vlookup(A143,HitterProj!A:Z,12,false)</f>
        <v>46</v>
      </c>
      <c r="M143" s="13">
        <f>vlookup(A143,HitterProj!A:Z,13,false)</f>
        <v>21.5</v>
      </c>
      <c r="N143" s="11">
        <f>vlookup(A143,HitterProj!A:Z,14,false)</f>
        <v>158</v>
      </c>
      <c r="O143" s="11">
        <f>vlookup(A143,HitterProj!A:Z,15,false)</f>
        <v>3</v>
      </c>
      <c r="P143" s="11">
        <f>vlookup(A143,HitterProj!A:Z,16,false)</f>
        <v>7</v>
      </c>
      <c r="Q143" s="11">
        <f t="shared" si="1"/>
        <v>132</v>
      </c>
      <c r="R143" s="11"/>
      <c r="S143" s="11"/>
      <c r="T143" s="11"/>
    </row>
    <row r="144">
      <c r="A144" s="12" t="str">
        <f>HitterProj!A169</f>
        <v>Anthony Rizzo</v>
      </c>
      <c r="B144" s="11" t="str">
        <f>HitterProj!B169</f>
        <v>NYY</v>
      </c>
      <c r="C144" s="13">
        <f>(F144*Settings!$B$3)+(G144*Settings!$B$4)+(H144*Settings!$B$5)+(I144*Settings!$B$6)+(J144*Settings!$B$7)+(K144*Settings!$B$8)+(L144*Settings!$B$9)+(M144*Settings!$B$10)+(N144*Settings!$B$11)+(O144*Settings!$B$12)+(P144*Settings!$B$13)</f>
        <v>327</v>
      </c>
      <c r="D144" s="11">
        <f>vlookup(A144,HitterProj!A:Z,4,false)</f>
        <v>525</v>
      </c>
      <c r="E144" s="11">
        <f>vlookup(A144,HitterProj!A:Z,5,false)</f>
        <v>453</v>
      </c>
      <c r="F144" s="11">
        <f>vlookup(A144,HitterProj!A:Z,6,false)</f>
        <v>64</v>
      </c>
      <c r="G144" s="11">
        <f>vlookup(A144,HitterProj!A:Z,7,false)</f>
        <v>20</v>
      </c>
      <c r="H144" s="11">
        <f>vlookup(A144,HitterProj!A:Z,8,false)</f>
        <v>1</v>
      </c>
      <c r="I144" s="11">
        <f>vlookup(A144,HitterProj!A:Z,9,false)</f>
        <v>19</v>
      </c>
      <c r="J144" s="11">
        <f>vlookup(A144,HitterProj!A:Z,10,false)</f>
        <v>64</v>
      </c>
      <c r="K144" s="11">
        <f>vlookup(A144,HitterProj!A:Z,11,false)</f>
        <v>74</v>
      </c>
      <c r="L144" s="11">
        <f>vlookup(A144,HitterProj!A:Z,12,false)</f>
        <v>51</v>
      </c>
      <c r="M144" s="13">
        <f>vlookup(A144,HitterProj!A:Z,13,false)</f>
        <v>0.5</v>
      </c>
      <c r="N144" s="11">
        <f>vlookup(A144,HitterProj!A:Z,14,false)</f>
        <v>114</v>
      </c>
      <c r="O144" s="11">
        <f>vlookup(A144,HitterProj!A:Z,15,false)</f>
        <v>3</v>
      </c>
      <c r="P144" s="11">
        <f>vlookup(A144,HitterProj!A:Z,16,false)</f>
        <v>20</v>
      </c>
      <c r="Q144" s="11">
        <f t="shared" si="1"/>
        <v>132</v>
      </c>
      <c r="R144" s="11"/>
      <c r="S144" s="11"/>
      <c r="T144" s="11"/>
    </row>
    <row r="145">
      <c r="A145" s="12" t="str">
        <f>HitterProj!A318</f>
        <v>Joc Pederson</v>
      </c>
      <c r="B145" s="11" t="str">
        <f>HitterProj!B318</f>
        <v>ARI</v>
      </c>
      <c r="C145" s="13">
        <f>(F145*Settings!$B$3)+(G145*Settings!$B$4)+(H145*Settings!$B$5)+(I145*Settings!$B$6)+(J145*Settings!$B$7)+(K145*Settings!$B$8)+(L145*Settings!$B$9)+(M145*Settings!$B$10)+(N145*Settings!$B$11)+(O145*Settings!$B$12)+(P145*Settings!$B$13)</f>
        <v>327</v>
      </c>
      <c r="D145" s="11">
        <f>vlookup(A145,HitterProj!A:Z,4,false)</f>
        <v>446</v>
      </c>
      <c r="E145" s="11">
        <f>vlookup(A145,HitterProj!A:Z,5,false)</f>
        <v>383</v>
      </c>
      <c r="F145" s="11">
        <f>vlookup(A145,HitterProj!A:Z,6,false)</f>
        <v>57</v>
      </c>
      <c r="G145" s="11">
        <f>vlookup(A145,HitterProj!A:Z,7,false)</f>
        <v>21</v>
      </c>
      <c r="H145" s="11">
        <f>vlookup(A145,HitterProj!A:Z,8,false)</f>
        <v>4</v>
      </c>
      <c r="I145" s="11">
        <f>vlookup(A145,HitterProj!A:Z,9,false)</f>
        <v>19</v>
      </c>
      <c r="J145" s="11">
        <f>vlookup(A145,HitterProj!A:Z,10,false)</f>
        <v>59</v>
      </c>
      <c r="K145" s="11">
        <f>vlookup(A145,HitterProj!A:Z,11,false)</f>
        <v>68</v>
      </c>
      <c r="L145" s="11">
        <f>vlookup(A145,HitterProj!A:Z,12,false)</f>
        <v>54</v>
      </c>
      <c r="M145" s="13">
        <f>vlookup(A145,HitterProj!A:Z,13,false)</f>
        <v>2.5</v>
      </c>
      <c r="N145" s="11">
        <f>vlookup(A145,HitterProj!A:Z,14,false)</f>
        <v>98</v>
      </c>
      <c r="O145" s="11">
        <f>vlookup(A145,HitterProj!A:Z,15,false)</f>
        <v>0</v>
      </c>
      <c r="P145" s="11">
        <f>vlookup(A145,HitterProj!A:Z,16,false)</f>
        <v>7</v>
      </c>
      <c r="Q145" s="11">
        <f t="shared" si="1"/>
        <v>132</v>
      </c>
      <c r="R145" s="11"/>
      <c r="S145" s="11"/>
      <c r="T145" s="11"/>
    </row>
    <row r="146">
      <c r="A146" s="12" t="str">
        <f>HitterProj!A374</f>
        <v>Joey Meneses</v>
      </c>
      <c r="B146" s="11" t="str">
        <f>HitterProj!B374</f>
        <v>WSH</v>
      </c>
      <c r="C146" s="13">
        <f>(F146*Settings!$B$3)+(G146*Settings!$B$4)+(H146*Settings!$B$5)+(I146*Settings!$B$6)+(J146*Settings!$B$7)+(K146*Settings!$B$8)+(L146*Settings!$B$9)+(M146*Settings!$B$10)+(N146*Settings!$B$11)+(O146*Settings!$B$12)+(P146*Settings!$B$13)</f>
        <v>326.55</v>
      </c>
      <c r="D146" s="11">
        <f>vlookup(A146,HitterProj!A:Z,4,false)</f>
        <v>581</v>
      </c>
      <c r="E146" s="11">
        <f>vlookup(A146,HitterProj!A:Z,5,false)</f>
        <v>539</v>
      </c>
      <c r="F146" s="11">
        <f>vlookup(A146,HitterProj!A:Z,6,false)</f>
        <v>99</v>
      </c>
      <c r="G146" s="11">
        <f>vlookup(A146,HitterProj!A:Z,7,false)</f>
        <v>27</v>
      </c>
      <c r="H146" s="11">
        <f>vlookup(A146,HitterProj!A:Z,8,false)</f>
        <v>1</v>
      </c>
      <c r="I146" s="11">
        <f>vlookup(A146,HitterProj!A:Z,9,false)</f>
        <v>15</v>
      </c>
      <c r="J146" s="11">
        <f>vlookup(A146,HitterProj!A:Z,10,false)</f>
        <v>65</v>
      </c>
      <c r="K146" s="11">
        <f>vlookup(A146,HitterProj!A:Z,11,false)</f>
        <v>76</v>
      </c>
      <c r="L146" s="11">
        <f>vlookup(A146,HitterProj!A:Z,12,false)</f>
        <v>36</v>
      </c>
      <c r="M146" s="13">
        <f>vlookup(A146,HitterProj!A:Z,13,false)</f>
        <v>2.8</v>
      </c>
      <c r="N146" s="11">
        <f>vlookup(A146,HitterProj!A:Z,14,false)</f>
        <v>119</v>
      </c>
      <c r="O146" s="11">
        <f>vlookup(A146,HitterProj!A:Z,15,false)</f>
        <v>0</v>
      </c>
      <c r="P146" s="11">
        <f>vlookup(A146,HitterProj!A:Z,16,false)</f>
        <v>4</v>
      </c>
      <c r="Q146" s="11">
        <f t="shared" si="1"/>
        <v>135</v>
      </c>
      <c r="R146" s="11"/>
      <c r="S146" s="11"/>
      <c r="T146" s="11"/>
    </row>
    <row r="147">
      <c r="A147" s="12" t="str">
        <f>HitterProj!A105</f>
        <v>Nolan Gorman</v>
      </c>
      <c r="B147" s="11" t="str">
        <f>HitterProj!B105</f>
        <v>STL</v>
      </c>
      <c r="C147" s="13">
        <f>(F147*Settings!$B$3)+(G147*Settings!$B$4)+(H147*Settings!$B$5)+(I147*Settings!$B$6)+(J147*Settings!$B$7)+(K147*Settings!$B$8)+(L147*Settings!$B$9)+(M147*Settings!$B$10)+(N147*Settings!$B$11)+(O147*Settings!$B$12)+(P147*Settings!$B$13)</f>
        <v>325.85</v>
      </c>
      <c r="D147" s="11">
        <f>vlookup(A147,HitterProj!A:Z,4,false)</f>
        <v>511</v>
      </c>
      <c r="E147" s="11">
        <f>vlookup(A147,HitterProj!A:Z,5,false)</f>
        <v>450</v>
      </c>
      <c r="F147" s="11">
        <f>vlookup(A147,HitterProj!A:Z,6,false)</f>
        <v>58</v>
      </c>
      <c r="G147" s="11">
        <f>vlookup(A147,HitterProj!A:Z,7,false)</f>
        <v>23</v>
      </c>
      <c r="H147" s="11">
        <f>vlookup(A147,HitterProj!A:Z,8,false)</f>
        <v>1</v>
      </c>
      <c r="I147" s="11">
        <f>vlookup(A147,HitterProj!A:Z,9,false)</f>
        <v>26</v>
      </c>
      <c r="J147" s="11">
        <f>vlookup(A147,HitterProj!A:Z,10,false)</f>
        <v>67</v>
      </c>
      <c r="K147" s="11">
        <f>vlookup(A147,HitterProj!A:Z,11,false)</f>
        <v>72</v>
      </c>
      <c r="L147" s="11">
        <f>vlookup(A147,HitterProj!A:Z,12,false)</f>
        <v>56</v>
      </c>
      <c r="M147" s="13">
        <f>vlookup(A147,HitterProj!A:Z,13,false)</f>
        <v>7.6</v>
      </c>
      <c r="N147" s="11">
        <f>vlookup(A147,HitterProj!A:Z,14,false)</f>
        <v>157</v>
      </c>
      <c r="O147" s="11">
        <f>vlookup(A147,HitterProj!A:Z,15,false)</f>
        <v>2</v>
      </c>
      <c r="P147" s="11">
        <f>vlookup(A147,HitterProj!A:Z,16,false)</f>
        <v>3</v>
      </c>
      <c r="Q147" s="11">
        <f t="shared" si="1"/>
        <v>136</v>
      </c>
      <c r="R147" s="11"/>
      <c r="S147" s="11"/>
      <c r="T147" s="11"/>
    </row>
    <row r="148">
      <c r="A148" s="12" t="str">
        <f>HitterProj!A110</f>
        <v>Willson Contreras</v>
      </c>
      <c r="B148" s="11" t="str">
        <f>HitterProj!B110</f>
        <v>STL</v>
      </c>
      <c r="C148" s="13">
        <f>(F148*Settings!$B$3)+(G148*Settings!$B$4)+(H148*Settings!$B$5)+(I148*Settings!$B$6)+(J148*Settings!$B$7)+(K148*Settings!$B$8)+(L148*Settings!$B$9)+(M148*Settings!$B$10)+(N148*Settings!$B$11)+(O148*Settings!$B$12)+(P148*Settings!$B$13)</f>
        <v>325.7</v>
      </c>
      <c r="D148" s="11">
        <f>vlookup(A148,HitterProj!A:Z,4,false)</f>
        <v>484</v>
      </c>
      <c r="E148" s="11">
        <f>vlookup(A148,HitterProj!A:Z,5,false)</f>
        <v>419</v>
      </c>
      <c r="F148" s="11">
        <f>vlookup(A148,HitterProj!A:Z,6,false)</f>
        <v>64</v>
      </c>
      <c r="G148" s="11">
        <f>vlookup(A148,HitterProj!A:Z,7,false)</f>
        <v>21</v>
      </c>
      <c r="H148" s="11">
        <f>vlookup(A148,HitterProj!A:Z,8,false)</f>
        <v>1</v>
      </c>
      <c r="I148" s="11">
        <f>vlookup(A148,HitterProj!A:Z,9,false)</f>
        <v>19</v>
      </c>
      <c r="J148" s="11">
        <f>vlookup(A148,HitterProj!A:Z,10,false)</f>
        <v>62</v>
      </c>
      <c r="K148" s="11">
        <f>vlookup(A148,HitterProj!A:Z,11,false)</f>
        <v>67</v>
      </c>
      <c r="L148" s="11">
        <f>vlookup(A148,HitterProj!A:Z,12,false)</f>
        <v>47</v>
      </c>
      <c r="M148" s="13">
        <f>vlookup(A148,HitterProj!A:Z,13,false)</f>
        <v>7.2</v>
      </c>
      <c r="N148" s="11">
        <f>vlookup(A148,HitterProj!A:Z,14,false)</f>
        <v>106</v>
      </c>
      <c r="O148" s="11">
        <f>vlookup(A148,HitterProj!A:Z,15,false)</f>
        <v>2</v>
      </c>
      <c r="P148" s="11">
        <f>vlookup(A148,HitterProj!A:Z,16,false)</f>
        <v>17</v>
      </c>
      <c r="Q148" s="11">
        <f t="shared" si="1"/>
        <v>137</v>
      </c>
      <c r="R148" s="11"/>
      <c r="S148" s="11"/>
      <c r="T148" s="11"/>
    </row>
    <row r="149">
      <c r="A149" s="12" t="str">
        <f>HitterProj!A184</f>
        <v>Brendan Donovan</v>
      </c>
      <c r="B149" s="11" t="str">
        <f>HitterProj!B184</f>
        <v>STL</v>
      </c>
      <c r="C149" s="13">
        <f>(F149*Settings!$B$3)+(G149*Settings!$B$4)+(H149*Settings!$B$5)+(I149*Settings!$B$6)+(J149*Settings!$B$7)+(K149*Settings!$B$8)+(L149*Settings!$B$9)+(M149*Settings!$B$10)+(N149*Settings!$B$11)+(O149*Settings!$B$12)+(P149*Settings!$B$13)</f>
        <v>323.2</v>
      </c>
      <c r="D149" s="11">
        <f>vlookup(A149,HitterProj!A:Z,4,false)</f>
        <v>495</v>
      </c>
      <c r="E149" s="11">
        <f>vlookup(A149,HitterProj!A:Z,5,false)</f>
        <v>429</v>
      </c>
      <c r="F149" s="11">
        <f>vlookup(A149,HitterProj!A:Z,6,false)</f>
        <v>82</v>
      </c>
      <c r="G149" s="11">
        <f>vlookup(A149,HitterProj!A:Z,7,false)</f>
        <v>22</v>
      </c>
      <c r="H149" s="11">
        <f>vlookup(A149,HitterProj!A:Z,8,false)</f>
        <v>2</v>
      </c>
      <c r="I149" s="11">
        <f>vlookup(A149,HitterProj!A:Z,9,false)</f>
        <v>11</v>
      </c>
      <c r="J149" s="11">
        <f>vlookup(A149,HitterProj!A:Z,10,false)</f>
        <v>72</v>
      </c>
      <c r="K149" s="11">
        <f>vlookup(A149,HitterProj!A:Z,11,false)</f>
        <v>48</v>
      </c>
      <c r="L149" s="11">
        <f>vlookup(A149,HitterProj!A:Z,12,false)</f>
        <v>52</v>
      </c>
      <c r="M149" s="13">
        <f>vlookup(A149,HitterProj!A:Z,13,false)</f>
        <v>6.2</v>
      </c>
      <c r="N149" s="11">
        <f>vlookup(A149,HitterProj!A:Z,14,false)</f>
        <v>76</v>
      </c>
      <c r="O149" s="11">
        <f>vlookup(A149,HitterProj!A:Z,15,false)</f>
        <v>1</v>
      </c>
      <c r="P149" s="11">
        <f>vlookup(A149,HitterProj!A:Z,16,false)</f>
        <v>13</v>
      </c>
      <c r="Q149" s="11">
        <f t="shared" si="1"/>
        <v>138</v>
      </c>
      <c r="R149" s="11"/>
      <c r="S149" s="11"/>
      <c r="T149" s="11"/>
    </row>
    <row r="150">
      <c r="A150" s="12" t="str">
        <f>HitterProj!A89</f>
        <v>Zach Neto</v>
      </c>
      <c r="B150" s="11" t="str">
        <f>HitterProj!B89</f>
        <v>LAA</v>
      </c>
      <c r="C150" s="13">
        <f>(F150*Settings!$B$3)+(G150*Settings!$B$4)+(H150*Settings!$B$5)+(I150*Settings!$B$6)+(J150*Settings!$B$7)+(K150*Settings!$B$8)+(L150*Settings!$B$9)+(M150*Settings!$B$10)+(N150*Settings!$B$11)+(O150*Settings!$B$12)+(P150*Settings!$B$13)</f>
        <v>323.1</v>
      </c>
      <c r="D150" s="11">
        <f>vlookup(A150,HitterProj!A:Z,4,false)</f>
        <v>534</v>
      </c>
      <c r="E150" s="11">
        <f>vlookup(A150,HitterProj!A:Z,5,false)</f>
        <v>471</v>
      </c>
      <c r="F150" s="11">
        <f>vlookup(A150,HitterProj!A:Z,6,false)</f>
        <v>67</v>
      </c>
      <c r="G150" s="11">
        <f>vlookup(A150,HitterProj!A:Z,7,false)</f>
        <v>24</v>
      </c>
      <c r="H150" s="11">
        <f>vlookup(A150,HitterProj!A:Z,8,false)</f>
        <v>1</v>
      </c>
      <c r="I150" s="11">
        <f>vlookup(A150,HitterProj!A:Z,9,false)</f>
        <v>19</v>
      </c>
      <c r="J150" s="11">
        <f>vlookup(A150,HitterProj!A:Z,10,false)</f>
        <v>69</v>
      </c>
      <c r="K150" s="11">
        <f>vlookup(A150,HitterProj!A:Z,11,false)</f>
        <v>61</v>
      </c>
      <c r="L150" s="11">
        <f>vlookup(A150,HitterProj!A:Z,12,false)</f>
        <v>36</v>
      </c>
      <c r="M150" s="13">
        <f>vlookup(A150,HitterProj!A:Z,13,false)</f>
        <v>8.1</v>
      </c>
      <c r="N150" s="11">
        <f>vlookup(A150,HitterProj!A:Z,14,false)</f>
        <v>120</v>
      </c>
      <c r="O150" s="11">
        <f>vlookup(A150,HitterProj!A:Z,15,false)</f>
        <v>1</v>
      </c>
      <c r="P150" s="11">
        <f>vlookup(A150,HitterProj!A:Z,16,false)</f>
        <v>25</v>
      </c>
      <c r="Q150" s="11">
        <f t="shared" si="1"/>
        <v>139</v>
      </c>
      <c r="R150" s="11"/>
      <c r="S150" s="11"/>
      <c r="T150" s="11"/>
    </row>
    <row r="151">
      <c r="A151" s="12" t="str">
        <f>HitterProj!A116</f>
        <v>Daulton Varsho</v>
      </c>
      <c r="B151" s="11" t="str">
        <f>HitterProj!B116</f>
        <v>TOR</v>
      </c>
      <c r="C151" s="13">
        <f>(F151*Settings!$B$3)+(G151*Settings!$B$4)+(H151*Settings!$B$5)+(I151*Settings!$B$6)+(J151*Settings!$B$7)+(K151*Settings!$B$8)+(L151*Settings!$B$9)+(M151*Settings!$B$10)+(N151*Settings!$B$11)+(O151*Settings!$B$12)+(P151*Settings!$B$13)</f>
        <v>322.95</v>
      </c>
      <c r="D151" s="11">
        <f>vlookup(A151,HitterProj!A:Z,4,false)</f>
        <v>552</v>
      </c>
      <c r="E151" s="11">
        <f>vlookup(A151,HitterProj!A:Z,5,false)</f>
        <v>502</v>
      </c>
      <c r="F151" s="11">
        <f>vlookup(A151,HitterProj!A:Z,6,false)</f>
        <v>66</v>
      </c>
      <c r="G151" s="11">
        <f>vlookup(A151,HitterProj!A:Z,7,false)</f>
        <v>23</v>
      </c>
      <c r="H151" s="11">
        <f>vlookup(A151,HitterProj!A:Z,8,false)</f>
        <v>2</v>
      </c>
      <c r="I151" s="11">
        <f>vlookup(A151,HitterProj!A:Z,9,false)</f>
        <v>21</v>
      </c>
      <c r="J151" s="11">
        <f>vlookup(A151,HitterProj!A:Z,10,false)</f>
        <v>65</v>
      </c>
      <c r="K151" s="11">
        <f>vlookup(A151,HitterProj!A:Z,11,false)</f>
        <v>68</v>
      </c>
      <c r="L151" s="11">
        <f>vlookup(A151,HitterProj!A:Z,12,false)</f>
        <v>44</v>
      </c>
      <c r="M151" s="13">
        <f>vlookup(A151,HitterProj!A:Z,13,false)</f>
        <v>14.2</v>
      </c>
      <c r="N151" s="11">
        <f>vlookup(A151,HitterProj!A:Z,14,false)</f>
        <v>131</v>
      </c>
      <c r="O151" s="11">
        <f>vlookup(A151,HitterProj!A:Z,15,false)</f>
        <v>6</v>
      </c>
      <c r="P151" s="11">
        <f>vlookup(A151,HitterProj!A:Z,16,false)</f>
        <v>5</v>
      </c>
      <c r="Q151" s="11">
        <f t="shared" si="1"/>
        <v>140</v>
      </c>
      <c r="R151" s="11"/>
      <c r="S151" s="11"/>
      <c r="T151" s="11"/>
    </row>
    <row r="152">
      <c r="A152" s="12" t="str">
        <f>HitterProj!A46</f>
        <v>Oneil Cruz</v>
      </c>
      <c r="B152" s="11" t="str">
        <f>HitterProj!B46</f>
        <v>PIT</v>
      </c>
      <c r="C152" s="13">
        <f>(F152*Settings!$B$3)+(G152*Settings!$B$4)+(H152*Settings!$B$5)+(I152*Settings!$B$6)+(J152*Settings!$B$7)+(K152*Settings!$B$8)+(L152*Settings!$B$9)+(M152*Settings!$B$10)+(N152*Settings!$B$11)+(O152*Settings!$B$12)+(P152*Settings!$B$13)</f>
        <v>322.1</v>
      </c>
      <c r="D152" s="11">
        <f>vlookup(A152,HitterProj!A:Z,4,false)</f>
        <v>573</v>
      </c>
      <c r="E152" s="11">
        <f>vlookup(A152,HitterProj!A:Z,5,false)</f>
        <v>520</v>
      </c>
      <c r="F152" s="11">
        <f>vlookup(A152,HitterProj!A:Z,6,false)</f>
        <v>64</v>
      </c>
      <c r="G152" s="11">
        <f>vlookup(A152,HitterProj!A:Z,7,false)</f>
        <v>24</v>
      </c>
      <c r="H152" s="11">
        <f>vlookup(A152,HitterProj!A:Z,8,false)</f>
        <v>3</v>
      </c>
      <c r="I152" s="11">
        <f>vlookup(A152,HitterProj!A:Z,9,false)</f>
        <v>25</v>
      </c>
      <c r="J152" s="11">
        <f>vlookup(A152,HitterProj!A:Z,10,false)</f>
        <v>83</v>
      </c>
      <c r="K152" s="11">
        <f>vlookup(A152,HitterProj!A:Z,11,false)</f>
        <v>61</v>
      </c>
      <c r="L152" s="11">
        <f>vlookup(A152,HitterProj!A:Z,12,false)</f>
        <v>50</v>
      </c>
      <c r="M152" s="13">
        <f>vlookup(A152,HitterProj!A:Z,13,false)</f>
        <v>17.6</v>
      </c>
      <c r="N152" s="11">
        <f>vlookup(A152,HitterProj!A:Z,14,false)</f>
        <v>186</v>
      </c>
      <c r="O152" s="11">
        <f>vlookup(A152,HitterProj!A:Z,15,false)</f>
        <v>4</v>
      </c>
      <c r="P152" s="11">
        <f>vlookup(A152,HitterProj!A:Z,16,false)</f>
        <v>1</v>
      </c>
      <c r="Q152" s="11">
        <f t="shared" si="1"/>
        <v>141</v>
      </c>
      <c r="R152" s="11"/>
      <c r="S152" s="11"/>
      <c r="T152" s="11"/>
    </row>
    <row r="153">
      <c r="A153" s="12" t="str">
        <f>HitterProj!A183</f>
        <v>Byron Buxton</v>
      </c>
      <c r="B153" s="11" t="str">
        <f>HitterProj!B183</f>
        <v>MIN</v>
      </c>
      <c r="C153" s="13">
        <f>(F153*Settings!$B$3)+(G153*Settings!$B$4)+(H153*Settings!$B$5)+(I153*Settings!$B$6)+(J153*Settings!$B$7)+(K153*Settings!$B$8)+(L153*Settings!$B$9)+(M153*Settings!$B$10)+(N153*Settings!$B$11)+(O153*Settings!$B$12)+(P153*Settings!$B$13)</f>
        <v>319.15</v>
      </c>
      <c r="D153" s="11">
        <f>vlookup(A153,HitterProj!A:Z,4,false)</f>
        <v>482</v>
      </c>
      <c r="E153" s="11">
        <f>vlookup(A153,HitterProj!A:Z,5,false)</f>
        <v>426</v>
      </c>
      <c r="F153" s="11">
        <f>vlookup(A153,HitterProj!A:Z,6,false)</f>
        <v>46</v>
      </c>
      <c r="G153" s="11">
        <f>vlookup(A153,HitterProj!A:Z,7,false)</f>
        <v>23</v>
      </c>
      <c r="H153" s="11">
        <f>vlookup(A153,HitterProj!A:Z,8,false)</f>
        <v>1</v>
      </c>
      <c r="I153" s="11">
        <f>vlookup(A153,HitterProj!A:Z,9,false)</f>
        <v>25</v>
      </c>
      <c r="J153" s="11">
        <f>vlookup(A153,HitterProj!A:Z,10,false)</f>
        <v>68</v>
      </c>
      <c r="K153" s="11">
        <f>vlookup(A153,HitterProj!A:Z,11,false)</f>
        <v>74</v>
      </c>
      <c r="L153" s="11">
        <f>vlookup(A153,HitterProj!A:Z,12,false)</f>
        <v>46</v>
      </c>
      <c r="M153" s="13">
        <f>vlookup(A153,HitterProj!A:Z,13,false)</f>
        <v>10.9</v>
      </c>
      <c r="N153" s="11">
        <f>vlookup(A153,HitterProj!A:Z,14,false)</f>
        <v>145</v>
      </c>
      <c r="O153" s="11">
        <f>vlookup(A153,HitterProj!A:Z,15,false)</f>
        <v>0</v>
      </c>
      <c r="P153" s="11">
        <f>vlookup(A153,HitterProj!A:Z,16,false)</f>
        <v>8</v>
      </c>
      <c r="Q153" s="11">
        <f t="shared" si="1"/>
        <v>142</v>
      </c>
      <c r="R153" s="11"/>
      <c r="S153" s="11"/>
      <c r="T153" s="11"/>
    </row>
    <row r="154">
      <c r="A154" s="12" t="str">
        <f>HitterProj!A92</f>
        <v>Cal Raleigh</v>
      </c>
      <c r="B154" s="11" t="str">
        <f>HitterProj!B92</f>
        <v>SEA</v>
      </c>
      <c r="C154" s="13">
        <f>(F154*Settings!$B$3)+(G154*Settings!$B$4)+(H154*Settings!$B$5)+(I154*Settings!$B$6)+(J154*Settings!$B$7)+(K154*Settings!$B$8)+(L154*Settings!$B$9)+(M154*Settings!$B$10)+(N154*Settings!$B$11)+(O154*Settings!$B$12)+(P154*Settings!$B$13)</f>
        <v>318.75</v>
      </c>
      <c r="D154" s="11">
        <f>vlookup(A154,HitterProj!A:Z,4,false)</f>
        <v>515</v>
      </c>
      <c r="E154" s="11">
        <f>vlookup(A154,HitterProj!A:Z,5,false)</f>
        <v>464</v>
      </c>
      <c r="F154" s="11">
        <f>vlookup(A154,HitterProj!A:Z,6,false)</f>
        <v>55</v>
      </c>
      <c r="G154" s="11">
        <f>vlookup(A154,HitterProj!A:Z,7,false)</f>
        <v>24</v>
      </c>
      <c r="H154" s="11">
        <f>vlookup(A154,HitterProj!A:Z,8,false)</f>
        <v>1</v>
      </c>
      <c r="I154" s="11">
        <f>vlookup(A154,HitterProj!A:Z,9,false)</f>
        <v>26</v>
      </c>
      <c r="J154" s="11">
        <f>vlookup(A154,HitterProj!A:Z,10,false)</f>
        <v>66</v>
      </c>
      <c r="K154" s="11">
        <f>vlookup(A154,HitterProj!A:Z,11,false)</f>
        <v>73</v>
      </c>
      <c r="L154" s="11">
        <f>vlookup(A154,HitterProj!A:Z,12,false)</f>
        <v>48</v>
      </c>
      <c r="M154" s="13">
        <f>vlookup(A154,HitterProj!A:Z,13,false)</f>
        <v>0</v>
      </c>
      <c r="N154" s="11">
        <f>vlookup(A154,HitterProj!A:Z,14,false)</f>
        <v>143</v>
      </c>
      <c r="O154" s="11">
        <f>vlookup(A154,HitterProj!A:Z,15,false)</f>
        <v>0</v>
      </c>
      <c r="P154" s="11">
        <f>vlookup(A154,HitterProj!A:Z,16,false)</f>
        <v>2</v>
      </c>
      <c r="Q154" s="11">
        <f t="shared" si="1"/>
        <v>143</v>
      </c>
      <c r="R154" s="11"/>
      <c r="S154" s="11"/>
      <c r="T154" s="11"/>
    </row>
    <row r="155">
      <c r="A155" s="12" t="str">
        <f>HitterProj!A146</f>
        <v>Austin Hays</v>
      </c>
      <c r="B155" s="11" t="str">
        <f>HitterProj!B146</f>
        <v>BAL</v>
      </c>
      <c r="C155" s="13">
        <f>(F155*Settings!$B$3)+(G155*Settings!$B$4)+(H155*Settings!$B$5)+(I155*Settings!$B$6)+(J155*Settings!$B$7)+(K155*Settings!$B$8)+(L155*Settings!$B$9)+(M155*Settings!$B$10)+(N155*Settings!$B$11)+(O155*Settings!$B$12)+(P155*Settings!$B$13)</f>
        <v>318.7</v>
      </c>
      <c r="D155" s="11">
        <f>vlookup(A155,HitterProj!A:Z,4,false)</f>
        <v>558</v>
      </c>
      <c r="E155" s="11">
        <f>vlookup(A155,HitterProj!A:Z,5,false)</f>
        <v>512</v>
      </c>
      <c r="F155" s="11">
        <f>vlookup(A155,HitterProj!A:Z,6,false)</f>
        <v>82</v>
      </c>
      <c r="G155" s="11">
        <f>vlookup(A155,HitterProj!A:Z,7,false)</f>
        <v>27</v>
      </c>
      <c r="H155" s="11">
        <f>vlookup(A155,HitterProj!A:Z,8,false)</f>
        <v>2</v>
      </c>
      <c r="I155" s="11">
        <f>vlookup(A155,HitterProj!A:Z,9,false)</f>
        <v>16</v>
      </c>
      <c r="J155" s="11">
        <f>vlookup(A155,HitterProj!A:Z,10,false)</f>
        <v>66</v>
      </c>
      <c r="K155" s="11">
        <f>vlookup(A155,HitterProj!A:Z,11,false)</f>
        <v>72</v>
      </c>
      <c r="L155" s="11">
        <f>vlookup(A155,HitterProj!A:Z,12,false)</f>
        <v>38</v>
      </c>
      <c r="M155" s="13">
        <f>vlookup(A155,HitterProj!A:Z,13,false)</f>
        <v>5.2</v>
      </c>
      <c r="N155" s="11">
        <f>vlookup(A155,HitterProj!A:Z,14,false)</f>
        <v>126</v>
      </c>
      <c r="O155" s="11">
        <f>vlookup(A155,HitterProj!A:Z,15,false)</f>
        <v>1</v>
      </c>
      <c r="P155" s="11">
        <f>vlookup(A155,HitterProj!A:Z,16,false)</f>
        <v>8</v>
      </c>
      <c r="Q155" s="11">
        <f t="shared" si="1"/>
        <v>144</v>
      </c>
      <c r="R155" s="11"/>
      <c r="S155" s="11"/>
      <c r="T155" s="11"/>
    </row>
    <row r="156">
      <c r="A156" s="12" t="str">
        <f>HitterProj!A153</f>
        <v>Sal Frelick</v>
      </c>
      <c r="B156" s="11" t="str">
        <f>HitterProj!B153</f>
        <v>MIL</v>
      </c>
      <c r="C156" s="13">
        <f>(F156*Settings!$B$3)+(G156*Settings!$B$4)+(H156*Settings!$B$5)+(I156*Settings!$B$6)+(J156*Settings!$B$7)+(K156*Settings!$B$8)+(L156*Settings!$B$9)+(M156*Settings!$B$10)+(N156*Settings!$B$11)+(O156*Settings!$B$12)+(P156*Settings!$B$13)</f>
        <v>317.7</v>
      </c>
      <c r="D156" s="11">
        <f>vlookup(A156,HitterProj!A:Z,4,false)</f>
        <v>552</v>
      </c>
      <c r="E156" s="11">
        <f>vlookup(A156,HitterProj!A:Z,5,false)</f>
        <v>497</v>
      </c>
      <c r="F156" s="11">
        <f>vlookup(A156,HitterProj!A:Z,6,false)</f>
        <v>86</v>
      </c>
      <c r="G156" s="11">
        <f>vlookup(A156,HitterProj!A:Z,7,false)</f>
        <v>22</v>
      </c>
      <c r="H156" s="11">
        <f>vlookup(A156,HitterProj!A:Z,8,false)</f>
        <v>2</v>
      </c>
      <c r="I156" s="11">
        <f>vlookup(A156,HitterProj!A:Z,9,false)</f>
        <v>10</v>
      </c>
      <c r="J156" s="11">
        <f>vlookup(A156,HitterProj!A:Z,10,false)</f>
        <v>61</v>
      </c>
      <c r="K156" s="11">
        <f>vlookup(A156,HitterProj!A:Z,11,false)</f>
        <v>64</v>
      </c>
      <c r="L156" s="11">
        <f>vlookup(A156,HitterProj!A:Z,12,false)</f>
        <v>47</v>
      </c>
      <c r="M156" s="13">
        <f>vlookup(A156,HitterProj!A:Z,13,false)</f>
        <v>18.2</v>
      </c>
      <c r="N156" s="11">
        <f>vlookup(A156,HitterProj!A:Z,14,false)</f>
        <v>90</v>
      </c>
      <c r="O156" s="11">
        <f>vlookup(A156,HitterProj!A:Z,15,false)</f>
        <v>5</v>
      </c>
      <c r="P156" s="11">
        <f>vlookup(A156,HitterProj!A:Z,16,false)</f>
        <v>7</v>
      </c>
      <c r="Q156" s="11">
        <f t="shared" si="1"/>
        <v>145</v>
      </c>
      <c r="R156" s="11"/>
      <c r="S156" s="11"/>
      <c r="T156" s="11"/>
    </row>
    <row r="157">
      <c r="A157" s="12" t="str">
        <f>HitterProj!A101</f>
        <v>Vaughn Grissom</v>
      </c>
      <c r="B157" s="11" t="str">
        <f>HitterProj!B101</f>
        <v>BOS</v>
      </c>
      <c r="C157" s="13">
        <f>(F157*Settings!$B$3)+(G157*Settings!$B$4)+(H157*Settings!$B$5)+(I157*Settings!$B$6)+(J157*Settings!$B$7)+(K157*Settings!$B$8)+(L157*Settings!$B$9)+(M157*Settings!$B$10)+(N157*Settings!$B$11)+(O157*Settings!$B$12)+(P157*Settings!$B$13)</f>
        <v>317.1</v>
      </c>
      <c r="D157" s="11">
        <f>vlookup(A157,HitterProj!A:Z,4,false)</f>
        <v>514</v>
      </c>
      <c r="E157" s="11">
        <f>vlookup(A157,HitterProj!A:Z,5,false)</f>
        <v>465</v>
      </c>
      <c r="F157" s="11">
        <f>vlookup(A157,HitterProj!A:Z,6,false)</f>
        <v>89</v>
      </c>
      <c r="G157" s="11">
        <f>vlookup(A157,HitterProj!A:Z,7,false)</f>
        <v>24</v>
      </c>
      <c r="H157" s="11">
        <f>vlookup(A157,HitterProj!A:Z,8,false)</f>
        <v>2</v>
      </c>
      <c r="I157" s="11">
        <f>vlookup(A157,HitterProj!A:Z,9,false)</f>
        <v>14</v>
      </c>
      <c r="J157" s="11">
        <f>vlookup(A157,HitterProj!A:Z,10,false)</f>
        <v>64</v>
      </c>
      <c r="K157" s="11">
        <f>vlookup(A157,HitterProj!A:Z,11,false)</f>
        <v>58</v>
      </c>
      <c r="L157" s="11">
        <f>vlookup(A157,HitterProj!A:Z,12,false)</f>
        <v>34</v>
      </c>
      <c r="M157" s="13">
        <f>vlookup(A157,HitterProj!A:Z,13,false)</f>
        <v>10.1</v>
      </c>
      <c r="N157" s="11">
        <f>vlookup(A157,HitterProj!A:Z,14,false)</f>
        <v>104</v>
      </c>
      <c r="O157" s="11">
        <f>vlookup(A157,HitterProj!A:Z,15,false)</f>
        <v>2</v>
      </c>
      <c r="P157" s="11">
        <f>vlookup(A157,HitterProj!A:Z,16,false)</f>
        <v>14</v>
      </c>
      <c r="Q157" s="11">
        <f t="shared" si="1"/>
        <v>146</v>
      </c>
      <c r="R157" s="11"/>
      <c r="S157" s="11"/>
      <c r="T157" s="11"/>
    </row>
    <row r="158">
      <c r="A158" s="12" t="str">
        <f>HitterProj!A81</f>
        <v>Eugenio Suarez</v>
      </c>
      <c r="B158" s="11" t="str">
        <f>HitterProj!B81</f>
        <v>ARI</v>
      </c>
      <c r="C158" s="13">
        <f>(F158*Settings!$B$3)+(G158*Settings!$B$4)+(H158*Settings!$B$5)+(I158*Settings!$B$6)+(J158*Settings!$B$7)+(K158*Settings!$B$8)+(L158*Settings!$B$9)+(M158*Settings!$B$10)+(N158*Settings!$B$11)+(O158*Settings!$B$12)+(P158*Settings!$B$13)</f>
        <v>316.85</v>
      </c>
      <c r="D158" s="11">
        <f>vlookup(A158,HitterProj!A:Z,4,false)</f>
        <v>597</v>
      </c>
      <c r="E158" s="11">
        <f>vlookup(A158,HitterProj!A:Z,5,false)</f>
        <v>525</v>
      </c>
      <c r="F158" s="11">
        <f>vlookup(A158,HitterProj!A:Z,6,false)</f>
        <v>65</v>
      </c>
      <c r="G158" s="11">
        <f>vlookup(A158,HitterProj!A:Z,7,false)</f>
        <v>29</v>
      </c>
      <c r="H158" s="11">
        <f>vlookup(A158,HitterProj!A:Z,8,false)</f>
        <v>1</v>
      </c>
      <c r="I158" s="11">
        <f>vlookup(A158,HitterProj!A:Z,9,false)</f>
        <v>23</v>
      </c>
      <c r="J158" s="11">
        <f>vlookup(A158,HitterProj!A:Z,10,false)</f>
        <v>67</v>
      </c>
      <c r="K158" s="11">
        <f>vlookup(A158,HitterProj!A:Z,11,false)</f>
        <v>71</v>
      </c>
      <c r="L158" s="11">
        <f>vlookup(A158,HitterProj!A:Z,12,false)</f>
        <v>61</v>
      </c>
      <c r="M158" s="13">
        <f>vlookup(A158,HitterProj!A:Z,13,false)</f>
        <v>3.1</v>
      </c>
      <c r="N158" s="11">
        <f>vlookup(A158,HitterProj!A:Z,14,false)</f>
        <v>183</v>
      </c>
      <c r="O158" s="11">
        <f>vlookup(A158,HitterProj!A:Z,15,false)</f>
        <v>1</v>
      </c>
      <c r="P158" s="11">
        <f>vlookup(A158,HitterProj!A:Z,16,false)</f>
        <v>10</v>
      </c>
      <c r="Q158" s="11">
        <f t="shared" si="1"/>
        <v>147</v>
      </c>
      <c r="R158" s="11"/>
      <c r="S158" s="11"/>
      <c r="T158" s="11"/>
    </row>
    <row r="159">
      <c r="A159" s="12" t="str">
        <f>HitterProj!A147</f>
        <v>Brandon Lowe</v>
      </c>
      <c r="B159" s="11" t="str">
        <f>HitterProj!B147</f>
        <v>TB</v>
      </c>
      <c r="C159" s="13">
        <f>(F159*Settings!$B$3)+(G159*Settings!$B$4)+(H159*Settings!$B$5)+(I159*Settings!$B$6)+(J159*Settings!$B$7)+(K159*Settings!$B$8)+(L159*Settings!$B$9)+(M159*Settings!$B$10)+(N159*Settings!$B$11)+(O159*Settings!$B$12)+(P159*Settings!$B$13)</f>
        <v>315.55</v>
      </c>
      <c r="D159" s="11">
        <f>vlookup(A159,HitterProj!A:Z,4,false)</f>
        <v>498</v>
      </c>
      <c r="E159" s="11">
        <f>vlookup(A159,HitterProj!A:Z,5,false)</f>
        <v>439</v>
      </c>
      <c r="F159" s="11">
        <f>vlookup(A159,HitterProj!A:Z,6,false)</f>
        <v>58</v>
      </c>
      <c r="G159" s="11">
        <f>vlookup(A159,HitterProj!A:Z,7,false)</f>
        <v>22</v>
      </c>
      <c r="H159" s="11">
        <f>vlookup(A159,HitterProj!A:Z,8,false)</f>
        <v>2</v>
      </c>
      <c r="I159" s="11">
        <f>vlookup(A159,HitterProj!A:Z,9,false)</f>
        <v>21</v>
      </c>
      <c r="J159" s="11">
        <f>vlookup(A159,HitterProj!A:Z,10,false)</f>
        <v>70</v>
      </c>
      <c r="K159" s="11">
        <f>vlookup(A159,HitterProj!A:Z,11,false)</f>
        <v>61</v>
      </c>
      <c r="L159" s="11">
        <f>vlookup(A159,HitterProj!A:Z,12,false)</f>
        <v>51</v>
      </c>
      <c r="M159" s="13">
        <f>vlookup(A159,HitterProj!A:Z,13,false)</f>
        <v>6.8</v>
      </c>
      <c r="N159" s="11">
        <f>vlookup(A159,HitterProj!A:Z,14,false)</f>
        <v>127</v>
      </c>
      <c r="O159" s="11">
        <f>vlookup(A159,HitterProj!A:Z,15,false)</f>
        <v>0</v>
      </c>
      <c r="P159" s="11">
        <f>vlookup(A159,HitterProj!A:Z,16,false)</f>
        <v>7</v>
      </c>
      <c r="Q159" s="11">
        <f t="shared" si="1"/>
        <v>148</v>
      </c>
      <c r="R159" s="11"/>
      <c r="S159" s="11"/>
      <c r="T159" s="11"/>
    </row>
    <row r="160">
      <c r="A160" s="12" t="str">
        <f>HitterProj!A163</f>
        <v>Jonathan India</v>
      </c>
      <c r="B160" s="11" t="str">
        <f>HitterProj!B163</f>
        <v>CIN</v>
      </c>
      <c r="C160" s="13">
        <f>(F160*Settings!$B$3)+(G160*Settings!$B$4)+(H160*Settings!$B$5)+(I160*Settings!$B$6)+(J160*Settings!$B$7)+(K160*Settings!$B$8)+(L160*Settings!$B$9)+(M160*Settings!$B$10)+(N160*Settings!$B$11)+(O160*Settings!$B$12)+(P160*Settings!$B$13)</f>
        <v>315.05</v>
      </c>
      <c r="D160" s="11">
        <f>vlookup(A160,HitterProj!A:Z,4,false)</f>
        <v>498</v>
      </c>
      <c r="E160" s="11">
        <f>vlookup(A160,HitterProj!A:Z,5,false)</f>
        <v>434</v>
      </c>
      <c r="F160" s="11">
        <f>vlookup(A160,HitterProj!A:Z,6,false)</f>
        <v>70</v>
      </c>
      <c r="G160" s="11">
        <f>vlookup(A160,HitterProj!A:Z,7,false)</f>
        <v>23</v>
      </c>
      <c r="H160" s="11">
        <f>vlookup(A160,HitterProj!A:Z,8,false)</f>
        <v>1</v>
      </c>
      <c r="I160" s="11">
        <f>vlookup(A160,HitterProj!A:Z,9,false)</f>
        <v>16</v>
      </c>
      <c r="J160" s="11">
        <f>vlookup(A160,HitterProj!A:Z,10,false)</f>
        <v>60</v>
      </c>
      <c r="K160" s="11">
        <f>vlookup(A160,HitterProj!A:Z,11,false)</f>
        <v>59</v>
      </c>
      <c r="L160" s="11">
        <f>vlookup(A160,HitterProj!A:Z,12,false)</f>
        <v>46</v>
      </c>
      <c r="M160" s="13">
        <f>vlookup(A160,HitterProj!A:Z,13,false)</f>
        <v>11.8</v>
      </c>
      <c r="N160" s="11">
        <f>vlookup(A160,HitterProj!A:Z,14,false)</f>
        <v>105</v>
      </c>
      <c r="O160" s="11">
        <f>vlookup(A160,HitterProj!A:Z,15,false)</f>
        <v>2</v>
      </c>
      <c r="P160" s="11">
        <f>vlookup(A160,HitterProj!A:Z,16,false)</f>
        <v>17</v>
      </c>
      <c r="Q160" s="11">
        <f t="shared" si="1"/>
        <v>149</v>
      </c>
      <c r="R160" s="11"/>
      <c r="S160" s="11"/>
      <c r="T160" s="11"/>
    </row>
    <row r="161">
      <c r="A161" s="12" t="str">
        <f>HitterProj!A121</f>
        <v>Yainer Diaz</v>
      </c>
      <c r="B161" s="11" t="str">
        <f>HitterProj!B121</f>
        <v>HOU</v>
      </c>
      <c r="C161" s="13">
        <f>(F161*Settings!$B$3)+(G161*Settings!$B$4)+(H161*Settings!$B$5)+(I161*Settings!$B$6)+(J161*Settings!$B$7)+(K161*Settings!$B$8)+(L161*Settings!$B$9)+(M161*Settings!$B$10)+(N161*Settings!$B$11)+(O161*Settings!$B$12)+(P161*Settings!$B$13)</f>
        <v>315</v>
      </c>
      <c r="D161" s="11">
        <f>vlookup(A161,HitterProj!A:Z,4,false)</f>
        <v>441</v>
      </c>
      <c r="E161" s="11">
        <f>vlookup(A161,HitterProj!A:Z,5,false)</f>
        <v>417</v>
      </c>
      <c r="F161" s="11">
        <f>vlookup(A161,HitterProj!A:Z,6,false)</f>
        <v>64</v>
      </c>
      <c r="G161" s="11">
        <f>vlookup(A161,HitterProj!A:Z,7,false)</f>
        <v>24</v>
      </c>
      <c r="H161" s="11">
        <f>vlookup(A161,HitterProj!A:Z,8,false)</f>
        <v>2</v>
      </c>
      <c r="I161" s="11">
        <f>vlookup(A161,HitterProj!A:Z,9,false)</f>
        <v>23</v>
      </c>
      <c r="J161" s="11">
        <f>vlookup(A161,HitterProj!A:Z,10,false)</f>
        <v>57</v>
      </c>
      <c r="K161" s="11">
        <f>vlookup(A161,HitterProj!A:Z,11,false)</f>
        <v>67</v>
      </c>
      <c r="L161" s="11">
        <f>vlookup(A161,HitterProj!A:Z,12,false)</f>
        <v>17</v>
      </c>
      <c r="M161" s="13">
        <f>vlookup(A161,HitterProj!A:Z,13,false)</f>
        <v>0</v>
      </c>
      <c r="N161" s="11">
        <f>vlookup(A161,HitterProj!A:Z,14,false)</f>
        <v>88</v>
      </c>
      <c r="O161" s="11">
        <f>vlookup(A161,HitterProj!A:Z,15,false)</f>
        <v>0</v>
      </c>
      <c r="P161" s="11">
        <f>vlookup(A161,HitterProj!A:Z,16,false)</f>
        <v>5</v>
      </c>
      <c r="Q161" s="11">
        <f t="shared" si="1"/>
        <v>150</v>
      </c>
      <c r="R161" s="11"/>
      <c r="S161" s="11"/>
      <c r="T161" s="11"/>
    </row>
    <row r="162">
      <c r="A162" s="12" t="str">
        <f>HitterProj!A170</f>
        <v>Kris Bryant</v>
      </c>
      <c r="B162" s="11" t="str">
        <f>HitterProj!B170</f>
        <v>COL</v>
      </c>
      <c r="C162" s="13">
        <f>(F162*Settings!$B$3)+(G162*Settings!$B$4)+(H162*Settings!$B$5)+(I162*Settings!$B$6)+(J162*Settings!$B$7)+(K162*Settings!$B$8)+(L162*Settings!$B$9)+(M162*Settings!$B$10)+(N162*Settings!$B$11)+(O162*Settings!$B$12)+(P162*Settings!$B$13)</f>
        <v>312.25</v>
      </c>
      <c r="D162" s="11">
        <f>vlookup(A162,HitterProj!A:Z,4,false)</f>
        <v>506</v>
      </c>
      <c r="E162" s="11">
        <f>vlookup(A162,HitterProj!A:Z,5,false)</f>
        <v>451</v>
      </c>
      <c r="F162" s="11">
        <f>vlookup(A162,HitterProj!A:Z,6,false)</f>
        <v>71</v>
      </c>
      <c r="G162" s="11">
        <f>vlookup(A162,HitterProj!A:Z,7,false)</f>
        <v>25</v>
      </c>
      <c r="H162" s="11">
        <f>vlookup(A162,HitterProj!A:Z,8,false)</f>
        <v>2</v>
      </c>
      <c r="I162" s="11">
        <f>vlookup(A162,HitterProj!A:Z,9,false)</f>
        <v>14</v>
      </c>
      <c r="J162" s="11">
        <f>vlookup(A162,HitterProj!A:Z,10,false)</f>
        <v>64</v>
      </c>
      <c r="K162" s="11">
        <f>vlookup(A162,HitterProj!A:Z,11,false)</f>
        <v>71</v>
      </c>
      <c r="L162" s="11">
        <f>vlookup(A162,HitterProj!A:Z,12,false)</f>
        <v>46</v>
      </c>
      <c r="M162" s="13">
        <f>vlookup(A162,HitterProj!A:Z,13,false)</f>
        <v>0</v>
      </c>
      <c r="N162" s="11">
        <f>vlookup(A162,HitterProj!A:Z,14,false)</f>
        <v>101</v>
      </c>
      <c r="O162" s="11">
        <f>vlookup(A162,HitterProj!A:Z,15,false)</f>
        <v>0</v>
      </c>
      <c r="P162" s="11">
        <f>vlookup(A162,HitterProj!A:Z,16,false)</f>
        <v>8</v>
      </c>
      <c r="Q162" s="11">
        <f t="shared" si="1"/>
        <v>151</v>
      </c>
      <c r="R162" s="11"/>
      <c r="S162" s="11"/>
      <c r="T162" s="11"/>
    </row>
    <row r="163">
      <c r="A163" s="12" t="str">
        <f>HitterProj!A91</f>
        <v>Jarren Duran</v>
      </c>
      <c r="B163" s="11" t="str">
        <f>HitterProj!B91</f>
        <v>BOS</v>
      </c>
      <c r="C163" s="13">
        <f>(F163*Settings!$B$3)+(G163*Settings!$B$4)+(H163*Settings!$B$5)+(I163*Settings!$B$6)+(J163*Settings!$B$7)+(K163*Settings!$B$8)+(L163*Settings!$B$9)+(M163*Settings!$B$10)+(N163*Settings!$B$11)+(O163*Settings!$B$12)+(P163*Settings!$B$13)</f>
        <v>310.75</v>
      </c>
      <c r="D163" s="11">
        <f>vlookup(A163,HitterProj!A:Z,4,false)</f>
        <v>540</v>
      </c>
      <c r="E163" s="11">
        <f>vlookup(A163,HitterProj!A:Z,5,false)</f>
        <v>499</v>
      </c>
      <c r="F163" s="11">
        <f>vlookup(A163,HitterProj!A:Z,6,false)</f>
        <v>77</v>
      </c>
      <c r="G163" s="11">
        <f>vlookup(A163,HitterProj!A:Z,7,false)</f>
        <v>33</v>
      </c>
      <c r="H163" s="11">
        <f>vlookup(A163,HitterProj!A:Z,8,false)</f>
        <v>2</v>
      </c>
      <c r="I163" s="11">
        <f>vlookup(A163,HitterProj!A:Z,9,false)</f>
        <v>13</v>
      </c>
      <c r="J163" s="11">
        <f>vlookup(A163,HitterProj!A:Z,10,false)</f>
        <v>79</v>
      </c>
      <c r="K163" s="11">
        <f>vlookup(A163,HitterProj!A:Z,11,false)</f>
        <v>56</v>
      </c>
      <c r="L163" s="11">
        <f>vlookup(A163,HitterProj!A:Z,12,false)</f>
        <v>35</v>
      </c>
      <c r="M163" s="13">
        <f>vlookup(A163,HitterProj!A:Z,13,false)</f>
        <v>27</v>
      </c>
      <c r="N163" s="11">
        <f>vlookup(A163,HitterProj!A:Z,14,false)</f>
        <v>143</v>
      </c>
      <c r="O163" s="11">
        <f>vlookup(A163,HitterProj!A:Z,15,false)</f>
        <v>3</v>
      </c>
      <c r="P163" s="11">
        <f>vlookup(A163,HitterProj!A:Z,16,false)</f>
        <v>5</v>
      </c>
      <c r="Q163" s="11">
        <f t="shared" si="1"/>
        <v>152</v>
      </c>
      <c r="R163" s="11"/>
      <c r="S163" s="11"/>
      <c r="T163" s="11"/>
    </row>
    <row r="164">
      <c r="A164" s="12" t="str">
        <f>HitterProj!A114</f>
        <v>Starling Marte</v>
      </c>
      <c r="B164" s="11" t="str">
        <f>HitterProj!B114</f>
        <v>NYM</v>
      </c>
      <c r="C164" s="13">
        <f>(F164*Settings!$B$3)+(G164*Settings!$B$4)+(H164*Settings!$B$5)+(I164*Settings!$B$6)+(J164*Settings!$B$7)+(K164*Settings!$B$8)+(L164*Settings!$B$9)+(M164*Settings!$B$10)+(N164*Settings!$B$11)+(O164*Settings!$B$12)+(P164*Settings!$B$13)</f>
        <v>309.95</v>
      </c>
      <c r="D164" s="11">
        <f>vlookup(A164,HitterProj!A:Z,4,false)</f>
        <v>504</v>
      </c>
      <c r="E164" s="11">
        <f>vlookup(A164,HitterProj!A:Z,5,false)</f>
        <v>464</v>
      </c>
      <c r="F164" s="11">
        <f>vlookup(A164,HitterProj!A:Z,6,false)</f>
        <v>85</v>
      </c>
      <c r="G164" s="11">
        <f>vlookup(A164,HitterProj!A:Z,7,false)</f>
        <v>20</v>
      </c>
      <c r="H164" s="11">
        <f>vlookup(A164,HitterProj!A:Z,8,false)</f>
        <v>2</v>
      </c>
      <c r="I164" s="11">
        <f>vlookup(A164,HitterProj!A:Z,9,false)</f>
        <v>13</v>
      </c>
      <c r="J164" s="11">
        <f>vlookup(A164,HitterProj!A:Z,10,false)</f>
        <v>63</v>
      </c>
      <c r="K164" s="11">
        <f>vlookup(A164,HitterProj!A:Z,11,false)</f>
        <v>67</v>
      </c>
      <c r="L164" s="11">
        <f>vlookup(A164,HitterProj!A:Z,12,false)</f>
        <v>27</v>
      </c>
      <c r="M164" s="13">
        <f>vlookup(A164,HitterProj!A:Z,13,false)</f>
        <v>21.7</v>
      </c>
      <c r="N164" s="11">
        <f>vlookup(A164,HitterProj!A:Z,14,false)</f>
        <v>105</v>
      </c>
      <c r="O164" s="11">
        <f>vlookup(A164,HitterProj!A:Z,15,false)</f>
        <v>5</v>
      </c>
      <c r="P164" s="11">
        <f>vlookup(A164,HitterProj!A:Z,16,false)</f>
        <v>12</v>
      </c>
      <c r="Q164" s="11">
        <f t="shared" si="1"/>
        <v>153</v>
      </c>
      <c r="R164" s="11"/>
      <c r="S164" s="11"/>
      <c r="T164" s="11"/>
    </row>
    <row r="165">
      <c r="A165" s="12" t="str">
        <f>HitterProj!A150</f>
        <v>Jordan Walker</v>
      </c>
      <c r="B165" s="11" t="str">
        <f>HitterProj!B150</f>
        <v>STL</v>
      </c>
      <c r="C165" s="13">
        <f>(F165*Settings!$B$3)+(G165*Settings!$B$4)+(H165*Settings!$B$5)+(I165*Settings!$B$6)+(J165*Settings!$B$7)+(K165*Settings!$B$8)+(L165*Settings!$B$9)+(M165*Settings!$B$10)+(N165*Settings!$B$11)+(O165*Settings!$B$12)+(P165*Settings!$B$13)</f>
        <v>309.2</v>
      </c>
      <c r="D165" s="11">
        <f>vlookup(A165,HitterProj!A:Z,4,false)</f>
        <v>535</v>
      </c>
      <c r="E165" s="11">
        <f>vlookup(A165,HitterProj!A:Z,5,false)</f>
        <v>484</v>
      </c>
      <c r="F165" s="11">
        <f>vlookup(A165,HitterProj!A:Z,6,false)</f>
        <v>83</v>
      </c>
      <c r="G165" s="11">
        <f>vlookup(A165,HitterProj!A:Z,7,false)</f>
        <v>24</v>
      </c>
      <c r="H165" s="11">
        <f>vlookup(A165,HitterProj!A:Z,8,false)</f>
        <v>1</v>
      </c>
      <c r="I165" s="11">
        <f>vlookup(A165,HitterProj!A:Z,9,false)</f>
        <v>15</v>
      </c>
      <c r="J165" s="11">
        <f>vlookup(A165,HitterProj!A:Z,10,false)</f>
        <v>63</v>
      </c>
      <c r="K165" s="11">
        <f>vlookup(A165,HitterProj!A:Z,11,false)</f>
        <v>66</v>
      </c>
      <c r="L165" s="11">
        <f>vlookup(A165,HitterProj!A:Z,12,false)</f>
        <v>43</v>
      </c>
      <c r="M165" s="13">
        <f>vlookup(A165,HitterProj!A:Z,13,false)</f>
        <v>9.7</v>
      </c>
      <c r="N165" s="11">
        <f>vlookup(A165,HitterProj!A:Z,14,false)</f>
        <v>118</v>
      </c>
      <c r="O165" s="11">
        <f>vlookup(A165,HitterProj!A:Z,15,false)</f>
        <v>3</v>
      </c>
      <c r="P165" s="11">
        <f>vlookup(A165,HitterProj!A:Z,16,false)</f>
        <v>6</v>
      </c>
      <c r="Q165" s="11">
        <f t="shared" si="1"/>
        <v>154</v>
      </c>
      <c r="R165" s="11"/>
      <c r="S165" s="11"/>
      <c r="T165" s="11"/>
    </row>
    <row r="166">
      <c r="A166" s="12" t="str">
        <f>HitterProj!A349</f>
        <v>D.J. LeMahieu</v>
      </c>
      <c r="B166" s="11" t="str">
        <f>HitterProj!B349</f>
        <v>NYY</v>
      </c>
      <c r="C166" s="13">
        <f>(F166*Settings!$B$3)+(G166*Settings!$B$4)+(H166*Settings!$B$5)+(I166*Settings!$B$6)+(J166*Settings!$B$7)+(K166*Settings!$B$8)+(L166*Settings!$B$9)+(M166*Settings!$B$10)+(N166*Settings!$B$11)+(O166*Settings!$B$12)+(P166*Settings!$B$13)</f>
        <v>308.5</v>
      </c>
      <c r="D166" s="11">
        <f>vlookup(A166,HitterProj!A:Z,4,false)</f>
        <v>545</v>
      </c>
      <c r="E166" s="11">
        <f>vlookup(A166,HitterProj!A:Z,5,false)</f>
        <v>483</v>
      </c>
      <c r="F166" s="11">
        <f>vlookup(A166,HitterProj!A:Z,6,false)</f>
        <v>87</v>
      </c>
      <c r="G166" s="11">
        <f>vlookup(A166,HitterProj!A:Z,7,false)</f>
        <v>21</v>
      </c>
      <c r="H166" s="11">
        <f>vlookup(A166,HitterProj!A:Z,8,false)</f>
        <v>1</v>
      </c>
      <c r="I166" s="11">
        <f>vlookup(A166,HitterProj!A:Z,9,false)</f>
        <v>12</v>
      </c>
      <c r="J166" s="11">
        <f>vlookup(A166,HitterProj!A:Z,10,false)</f>
        <v>77</v>
      </c>
      <c r="K166" s="11">
        <f>vlookup(A166,HitterProj!A:Z,11,false)</f>
        <v>56</v>
      </c>
      <c r="L166" s="11">
        <f>vlookup(A166,HitterProj!A:Z,12,false)</f>
        <v>58</v>
      </c>
      <c r="M166" s="13">
        <f>vlookup(A166,HitterProj!A:Z,13,false)</f>
        <v>2.5</v>
      </c>
      <c r="N166" s="11">
        <f>vlookup(A166,HitterProj!A:Z,14,false)</f>
        <v>108</v>
      </c>
      <c r="O166" s="11">
        <f>vlookup(A166,HitterProj!A:Z,15,false)</f>
        <v>2</v>
      </c>
      <c r="P166" s="11">
        <f>vlookup(A166,HitterProj!A:Z,16,false)</f>
        <v>3</v>
      </c>
      <c r="Q166" s="11">
        <f t="shared" si="1"/>
        <v>155</v>
      </c>
      <c r="R166" s="11"/>
      <c r="S166" s="11"/>
      <c r="T166" s="11"/>
    </row>
    <row r="167">
      <c r="A167" s="12" t="str">
        <f>HitterProj!A113</f>
        <v>Orlando Arcia</v>
      </c>
      <c r="B167" s="11" t="str">
        <f>HitterProj!B113</f>
        <v>ATL</v>
      </c>
      <c r="C167" s="13">
        <f>(F167*Settings!$B$3)+(G167*Settings!$B$4)+(H167*Settings!$B$5)+(I167*Settings!$B$6)+(J167*Settings!$B$7)+(K167*Settings!$B$8)+(L167*Settings!$B$9)+(M167*Settings!$B$10)+(N167*Settings!$B$11)+(O167*Settings!$B$12)+(P167*Settings!$B$13)</f>
        <v>308.25</v>
      </c>
      <c r="D167" s="11">
        <f>vlookup(A167,HitterProj!A:Z,4,false)</f>
        <v>511</v>
      </c>
      <c r="E167" s="11">
        <f>vlookup(A167,HitterProj!A:Z,5,false)</f>
        <v>467</v>
      </c>
      <c r="F167" s="11">
        <f>vlookup(A167,HitterProj!A:Z,6,false)</f>
        <v>77</v>
      </c>
      <c r="G167" s="11">
        <f>vlookup(A167,HitterProj!A:Z,7,false)</f>
        <v>21</v>
      </c>
      <c r="H167" s="11">
        <f>vlookup(A167,HitterProj!A:Z,8,false)</f>
        <v>1</v>
      </c>
      <c r="I167" s="11">
        <f>vlookup(A167,HitterProj!A:Z,9,false)</f>
        <v>18</v>
      </c>
      <c r="J167" s="11">
        <f>vlookup(A167,HitterProj!A:Z,10,false)</f>
        <v>67</v>
      </c>
      <c r="K167" s="11">
        <f>vlookup(A167,HitterProj!A:Z,11,false)</f>
        <v>60</v>
      </c>
      <c r="L167" s="11">
        <f>vlookup(A167,HitterProj!A:Z,12,false)</f>
        <v>40</v>
      </c>
      <c r="M167" s="13">
        <f>vlookup(A167,HitterProj!A:Z,13,false)</f>
        <v>2.5</v>
      </c>
      <c r="N167" s="11">
        <f>vlookup(A167,HitterProj!A:Z,14,false)</f>
        <v>103</v>
      </c>
      <c r="O167" s="11">
        <f>vlookup(A167,HitterProj!A:Z,15,false)</f>
        <v>0</v>
      </c>
      <c r="P167" s="11">
        <f>vlookup(A167,HitterProj!A:Z,16,false)</f>
        <v>3</v>
      </c>
      <c r="Q167" s="11">
        <f t="shared" si="1"/>
        <v>156</v>
      </c>
      <c r="R167" s="11"/>
      <c r="S167" s="11"/>
      <c r="T167" s="11"/>
    </row>
    <row r="168">
      <c r="A168" s="12" t="str">
        <f>HitterProj!A137</f>
        <v>Tyler O'Neill</v>
      </c>
      <c r="B168" s="11" t="str">
        <f>HitterProj!B137</f>
        <v>BOS</v>
      </c>
      <c r="C168" s="13">
        <f>(F168*Settings!$B$3)+(G168*Settings!$B$4)+(H168*Settings!$B$5)+(I168*Settings!$B$6)+(J168*Settings!$B$7)+(K168*Settings!$B$8)+(L168*Settings!$B$9)+(M168*Settings!$B$10)+(N168*Settings!$B$11)+(O168*Settings!$B$12)+(P168*Settings!$B$13)</f>
        <v>304.9</v>
      </c>
      <c r="D168" s="11">
        <f>vlookup(A168,HitterProj!A:Z,4,false)</f>
        <v>501</v>
      </c>
      <c r="E168" s="11">
        <f>vlookup(A168,HitterProj!A:Z,5,false)</f>
        <v>449</v>
      </c>
      <c r="F168" s="11">
        <f>vlookup(A168,HitterProj!A:Z,6,false)</f>
        <v>68</v>
      </c>
      <c r="G168" s="11">
        <f>vlookup(A168,HitterProj!A:Z,7,false)</f>
        <v>23</v>
      </c>
      <c r="H168" s="11">
        <f>vlookup(A168,HitterProj!A:Z,8,false)</f>
        <v>1</v>
      </c>
      <c r="I168" s="11">
        <f>vlookup(A168,HitterProj!A:Z,9,false)</f>
        <v>20</v>
      </c>
      <c r="J168" s="11">
        <f>vlookup(A168,HitterProj!A:Z,10,false)</f>
        <v>63</v>
      </c>
      <c r="K168" s="11">
        <f>vlookup(A168,HitterProj!A:Z,11,false)</f>
        <v>66</v>
      </c>
      <c r="L168" s="11">
        <f>vlookup(A168,HitterProj!A:Z,12,false)</f>
        <v>44</v>
      </c>
      <c r="M168" s="13">
        <f>vlookup(A168,HitterProj!A:Z,13,false)</f>
        <v>7.4</v>
      </c>
      <c r="N168" s="11">
        <f>vlookup(A168,HitterProj!A:Z,14,false)</f>
        <v>134</v>
      </c>
      <c r="O168" s="11">
        <f>vlookup(A168,HitterProj!A:Z,15,false)</f>
        <v>2</v>
      </c>
      <c r="P168" s="11">
        <f>vlookup(A168,HitterProj!A:Z,16,false)</f>
        <v>7</v>
      </c>
      <c r="Q168" s="11">
        <f t="shared" si="1"/>
        <v>157</v>
      </c>
      <c r="R168" s="11"/>
      <c r="S168" s="11"/>
      <c r="T168" s="11"/>
    </row>
    <row r="169">
      <c r="A169" s="12" t="str">
        <f>HitterProj!A298</f>
        <v>Charlie Blackmon</v>
      </c>
      <c r="B169" s="11" t="str">
        <f>HitterProj!B298</f>
        <v>COL</v>
      </c>
      <c r="C169" s="13">
        <f>(F169*Settings!$B$3)+(G169*Settings!$B$4)+(H169*Settings!$B$5)+(I169*Settings!$B$6)+(J169*Settings!$B$7)+(K169*Settings!$B$8)+(L169*Settings!$B$9)+(M169*Settings!$B$10)+(N169*Settings!$B$11)+(O169*Settings!$B$12)+(P169*Settings!$B$13)</f>
        <v>303.9</v>
      </c>
      <c r="D169" s="11">
        <f>vlookup(A169,HitterProj!A:Z,4,false)</f>
        <v>503</v>
      </c>
      <c r="E169" s="11">
        <f>vlookup(A169,HitterProj!A:Z,5,false)</f>
        <v>452</v>
      </c>
      <c r="F169" s="11">
        <f>vlookup(A169,HitterProj!A:Z,6,false)</f>
        <v>79</v>
      </c>
      <c r="G169" s="11">
        <f>vlookup(A169,HitterProj!A:Z,7,false)</f>
        <v>23</v>
      </c>
      <c r="H169" s="11">
        <f>vlookup(A169,HitterProj!A:Z,8,false)</f>
        <v>3</v>
      </c>
      <c r="I169" s="11">
        <f>vlookup(A169,HitterProj!A:Z,9,false)</f>
        <v>11</v>
      </c>
      <c r="J169" s="11">
        <f>vlookup(A169,HitterProj!A:Z,10,false)</f>
        <v>72</v>
      </c>
      <c r="K169" s="11">
        <f>vlookup(A169,HitterProj!A:Z,11,false)</f>
        <v>53</v>
      </c>
      <c r="L169" s="11">
        <f>vlookup(A169,HitterProj!A:Z,12,false)</f>
        <v>40</v>
      </c>
      <c r="M169" s="13">
        <f>vlookup(A169,HitterProj!A:Z,13,false)</f>
        <v>4.4</v>
      </c>
      <c r="N169" s="11">
        <f>vlookup(A169,HitterProj!A:Z,14,false)</f>
        <v>90</v>
      </c>
      <c r="O169" s="11">
        <f>vlookup(A169,HitterProj!A:Z,15,false)</f>
        <v>1</v>
      </c>
      <c r="P169" s="11">
        <f>vlookup(A169,HitterProj!A:Z,16,false)</f>
        <v>10</v>
      </c>
      <c r="Q169" s="11">
        <f t="shared" si="1"/>
        <v>158</v>
      </c>
      <c r="R169" s="11"/>
      <c r="S169" s="11"/>
      <c r="T169" s="11"/>
    </row>
    <row r="170">
      <c r="A170" s="12" t="str">
        <f>HitterProj!A126</f>
        <v>Jack Suwinski</v>
      </c>
      <c r="B170" s="11" t="str">
        <f>HitterProj!B126</f>
        <v>PIT</v>
      </c>
      <c r="C170" s="13">
        <f>(F170*Settings!$B$3)+(G170*Settings!$B$4)+(H170*Settings!$B$5)+(I170*Settings!$B$6)+(J170*Settings!$B$7)+(K170*Settings!$B$8)+(L170*Settings!$B$9)+(M170*Settings!$B$10)+(N170*Settings!$B$11)+(O170*Settings!$B$12)+(P170*Settings!$B$13)</f>
        <v>301.35</v>
      </c>
      <c r="D170" s="11">
        <f>vlookup(A170,HitterProj!A:Z,4,false)</f>
        <v>505</v>
      </c>
      <c r="E170" s="11">
        <f>vlookup(A170,HitterProj!A:Z,5,false)</f>
        <v>431</v>
      </c>
      <c r="F170" s="11">
        <f>vlookup(A170,HitterProj!A:Z,6,false)</f>
        <v>48</v>
      </c>
      <c r="G170" s="11">
        <f>vlookup(A170,HitterProj!A:Z,7,false)</f>
        <v>20</v>
      </c>
      <c r="H170" s="11">
        <f>vlookup(A170,HitterProj!A:Z,8,false)</f>
        <v>1</v>
      </c>
      <c r="I170" s="11">
        <f>vlookup(A170,HitterProj!A:Z,9,false)</f>
        <v>23</v>
      </c>
      <c r="J170" s="11">
        <f>vlookup(A170,HitterProj!A:Z,10,false)</f>
        <v>61</v>
      </c>
      <c r="K170" s="11">
        <f>vlookup(A170,HitterProj!A:Z,11,false)</f>
        <v>66</v>
      </c>
      <c r="L170" s="11">
        <f>vlookup(A170,HitterProj!A:Z,12,false)</f>
        <v>67</v>
      </c>
      <c r="M170" s="13">
        <f>vlookup(A170,HitterProj!A:Z,13,false)</f>
        <v>11.6</v>
      </c>
      <c r="N170" s="11">
        <f>vlookup(A170,HitterProj!A:Z,14,false)</f>
        <v>155</v>
      </c>
      <c r="O170" s="11">
        <f>vlookup(A170,HitterProj!A:Z,15,false)</f>
        <v>2</v>
      </c>
      <c r="P170" s="11">
        <f>vlookup(A170,HitterProj!A:Z,16,false)</f>
        <v>5</v>
      </c>
      <c r="Q170" s="11">
        <f t="shared" si="1"/>
        <v>159</v>
      </c>
      <c r="R170" s="11"/>
      <c r="S170" s="11"/>
      <c r="T170" s="11"/>
    </row>
    <row r="171">
      <c r="A171" s="12" t="str">
        <f>HitterProj!A166</f>
        <v>Edouard Julien</v>
      </c>
      <c r="B171" s="11" t="str">
        <f>HitterProj!B166</f>
        <v>MIN</v>
      </c>
      <c r="C171" s="13">
        <f>(F171*Settings!$B$3)+(G171*Settings!$B$4)+(H171*Settings!$B$5)+(I171*Settings!$B$6)+(J171*Settings!$B$7)+(K171*Settings!$B$8)+(L171*Settings!$B$9)+(M171*Settings!$B$10)+(N171*Settings!$B$11)+(O171*Settings!$B$12)+(P171*Settings!$B$13)</f>
        <v>299.85</v>
      </c>
      <c r="D171" s="11">
        <f>vlookup(A171,HitterProj!A:Z,4,false)</f>
        <v>534</v>
      </c>
      <c r="E171" s="11">
        <f>vlookup(A171,HitterProj!A:Z,5,false)</f>
        <v>449</v>
      </c>
      <c r="F171" s="11">
        <f>vlookup(A171,HitterProj!A:Z,6,false)</f>
        <v>63</v>
      </c>
      <c r="G171" s="11">
        <f>vlookup(A171,HitterProj!A:Z,7,false)</f>
        <v>20</v>
      </c>
      <c r="H171" s="11">
        <f>vlookup(A171,HitterProj!A:Z,8,false)</f>
        <v>2</v>
      </c>
      <c r="I171" s="11">
        <f>vlookup(A171,HitterProj!A:Z,9,false)</f>
        <v>20</v>
      </c>
      <c r="J171" s="11">
        <f>vlookup(A171,HitterProj!A:Z,10,false)</f>
        <v>71</v>
      </c>
      <c r="K171" s="11">
        <f>vlookup(A171,HitterProj!A:Z,11,false)</f>
        <v>50</v>
      </c>
      <c r="L171" s="11">
        <f>vlookup(A171,HitterProj!A:Z,12,false)</f>
        <v>80</v>
      </c>
      <c r="M171" s="13">
        <f>vlookup(A171,HitterProj!A:Z,13,false)</f>
        <v>6.6</v>
      </c>
      <c r="N171" s="11">
        <f>vlookup(A171,HitterProj!A:Z,14,false)</f>
        <v>161</v>
      </c>
      <c r="O171" s="11">
        <f>vlookup(A171,HitterProj!A:Z,15,false)</f>
        <v>0</v>
      </c>
      <c r="P171" s="11">
        <f>vlookup(A171,HitterProj!A:Z,16,false)</f>
        <v>2</v>
      </c>
      <c r="Q171" s="11">
        <f t="shared" si="1"/>
        <v>160</v>
      </c>
      <c r="R171" s="11"/>
      <c r="S171" s="11"/>
      <c r="T171" s="11"/>
    </row>
    <row r="172">
      <c r="A172" s="12" t="str">
        <f>HitterProj!A369</f>
        <v>Mark Canha</v>
      </c>
      <c r="B172" s="11" t="str">
        <f>HitterProj!B369</f>
        <v>DET</v>
      </c>
      <c r="C172" s="13">
        <f>(F172*Settings!$B$3)+(G172*Settings!$B$4)+(H172*Settings!$B$5)+(I172*Settings!$B$6)+(J172*Settings!$B$7)+(K172*Settings!$B$8)+(L172*Settings!$B$9)+(M172*Settings!$B$10)+(N172*Settings!$B$11)+(O172*Settings!$B$12)+(P172*Settings!$B$13)</f>
        <v>298.4</v>
      </c>
      <c r="D172" s="11">
        <f>vlookup(A172,HitterProj!A:Z,4,false)</f>
        <v>514</v>
      </c>
      <c r="E172" s="11">
        <f>vlookup(A172,HitterProj!A:Z,5,false)</f>
        <v>446</v>
      </c>
      <c r="F172" s="11">
        <f>vlookup(A172,HitterProj!A:Z,6,false)</f>
        <v>76</v>
      </c>
      <c r="G172" s="11">
        <f>vlookup(A172,HitterProj!A:Z,7,false)</f>
        <v>21</v>
      </c>
      <c r="H172" s="11">
        <f>vlookup(A172,HitterProj!A:Z,8,false)</f>
        <v>2</v>
      </c>
      <c r="I172" s="11">
        <f>vlookup(A172,HitterProj!A:Z,9,false)</f>
        <v>11</v>
      </c>
      <c r="J172" s="11">
        <f>vlookup(A172,HitterProj!A:Z,10,false)</f>
        <v>54</v>
      </c>
      <c r="K172" s="11">
        <f>vlookup(A172,HitterProj!A:Z,11,false)</f>
        <v>57</v>
      </c>
      <c r="L172" s="11">
        <f>vlookup(A172,HitterProj!A:Z,12,false)</f>
        <v>47</v>
      </c>
      <c r="M172" s="13">
        <f>vlookup(A172,HitterProj!A:Z,13,false)</f>
        <v>7.4</v>
      </c>
      <c r="N172" s="11">
        <f>vlookup(A172,HitterProj!A:Z,14,false)</f>
        <v>92</v>
      </c>
      <c r="O172" s="11">
        <f>vlookup(A172,HitterProj!A:Z,15,false)</f>
        <v>1</v>
      </c>
      <c r="P172" s="11">
        <f>vlookup(A172,HitterProj!A:Z,16,false)</f>
        <v>21</v>
      </c>
      <c r="Q172" s="11">
        <f t="shared" si="1"/>
        <v>161</v>
      </c>
      <c r="R172" s="11"/>
      <c r="S172" s="11"/>
      <c r="T172" s="11"/>
    </row>
    <row r="173">
      <c r="A173" s="12" t="str">
        <f>HitterProj!A323</f>
        <v>Michael Conforto</v>
      </c>
      <c r="B173" s="11" t="str">
        <f>HitterProj!B323</f>
        <v>SF</v>
      </c>
      <c r="C173" s="13">
        <f>(F173*Settings!$B$3)+(G173*Settings!$B$4)+(H173*Settings!$B$5)+(I173*Settings!$B$6)+(J173*Settings!$B$7)+(K173*Settings!$B$8)+(L173*Settings!$B$9)+(M173*Settings!$B$10)+(N173*Settings!$B$11)+(O173*Settings!$B$12)+(P173*Settings!$B$13)</f>
        <v>298.25</v>
      </c>
      <c r="D173" s="11">
        <f>vlookup(A173,HitterProj!A:Z,4,false)</f>
        <v>507</v>
      </c>
      <c r="E173" s="11">
        <f>vlookup(A173,HitterProj!A:Z,5,false)</f>
        <v>437</v>
      </c>
      <c r="F173" s="11">
        <f>vlookup(A173,HitterProj!A:Z,6,false)</f>
        <v>69</v>
      </c>
      <c r="G173" s="11">
        <f>vlookup(A173,HitterProj!A:Z,7,false)</f>
        <v>23</v>
      </c>
      <c r="H173" s="11">
        <f>vlookup(A173,HitterProj!A:Z,8,false)</f>
        <v>1</v>
      </c>
      <c r="I173" s="11">
        <f>vlookup(A173,HitterProj!A:Z,9,false)</f>
        <v>14</v>
      </c>
      <c r="J173" s="11">
        <f>vlookup(A173,HitterProj!A:Z,10,false)</f>
        <v>58</v>
      </c>
      <c r="K173" s="11">
        <f>vlookup(A173,HitterProj!A:Z,11,false)</f>
        <v>62</v>
      </c>
      <c r="L173" s="11">
        <f>vlookup(A173,HitterProj!A:Z,12,false)</f>
        <v>58</v>
      </c>
      <c r="M173" s="13">
        <f>vlookup(A173,HitterProj!A:Z,13,false)</f>
        <v>5</v>
      </c>
      <c r="N173" s="11">
        <f>vlookup(A173,HitterProj!A:Z,14,false)</f>
        <v>113</v>
      </c>
      <c r="O173" s="11">
        <f>vlookup(A173,HitterProj!A:Z,15,false)</f>
        <v>0</v>
      </c>
      <c r="P173" s="11">
        <f>vlookup(A173,HitterProj!A:Z,16,false)</f>
        <v>11</v>
      </c>
      <c r="Q173" s="11">
        <f t="shared" si="1"/>
        <v>162</v>
      </c>
      <c r="R173" s="11"/>
      <c r="S173" s="11"/>
      <c r="T173" s="11"/>
    </row>
    <row r="174">
      <c r="A174" s="12" t="str">
        <f>HitterProj!A347</f>
        <v>Anthony Rendon</v>
      </c>
      <c r="B174" s="11" t="str">
        <f>HitterProj!B347</f>
        <v>LAA</v>
      </c>
      <c r="C174" s="13">
        <f>(F174*Settings!$B$3)+(G174*Settings!$B$4)+(H174*Settings!$B$5)+(I174*Settings!$B$6)+(J174*Settings!$B$7)+(K174*Settings!$B$8)+(L174*Settings!$B$9)+(M174*Settings!$B$10)+(N174*Settings!$B$11)+(O174*Settings!$B$12)+(P174*Settings!$B$13)</f>
        <v>298.25</v>
      </c>
      <c r="D174" s="11">
        <f>vlookup(A174,HitterProj!A:Z,4,false)</f>
        <v>474</v>
      </c>
      <c r="E174" s="11">
        <f>vlookup(A174,HitterProj!A:Z,5,false)</f>
        <v>412</v>
      </c>
      <c r="F174" s="11">
        <f>vlookup(A174,HitterProj!A:Z,6,false)</f>
        <v>66</v>
      </c>
      <c r="G174" s="11">
        <f>vlookup(A174,HitterProj!A:Z,7,false)</f>
        <v>20</v>
      </c>
      <c r="H174" s="11">
        <f>vlookup(A174,HitterProj!A:Z,8,false)</f>
        <v>1</v>
      </c>
      <c r="I174" s="11">
        <f>vlookup(A174,HitterProj!A:Z,9,false)</f>
        <v>12</v>
      </c>
      <c r="J174" s="11">
        <f>vlookup(A174,HitterProj!A:Z,10,false)</f>
        <v>62</v>
      </c>
      <c r="K174" s="11">
        <f>vlookup(A174,HitterProj!A:Z,11,false)</f>
        <v>67</v>
      </c>
      <c r="L174" s="11">
        <f>vlookup(A174,HitterProj!A:Z,12,false)</f>
        <v>54</v>
      </c>
      <c r="M174" s="13">
        <f>vlookup(A174,HitterProj!A:Z,13,false)</f>
        <v>3.5</v>
      </c>
      <c r="N174" s="11">
        <f>vlookup(A174,HitterProj!A:Z,14,false)</f>
        <v>87</v>
      </c>
      <c r="O174" s="11">
        <f>vlookup(A174,HitterProj!A:Z,15,false)</f>
        <v>1</v>
      </c>
      <c r="P174" s="11">
        <f>vlookup(A174,HitterProj!A:Z,16,false)</f>
        <v>7</v>
      </c>
      <c r="Q174" s="11">
        <f t="shared" si="1"/>
        <v>162</v>
      </c>
      <c r="R174" s="11"/>
      <c r="S174" s="11"/>
      <c r="T174" s="11"/>
    </row>
    <row r="175">
      <c r="A175" s="12" t="str">
        <f>HitterProj!A159</f>
        <v>Sean Murphy</v>
      </c>
      <c r="B175" s="11" t="str">
        <f>HitterProj!B159</f>
        <v>ATL</v>
      </c>
      <c r="C175" s="13">
        <f>(F175*Settings!$B$3)+(G175*Settings!$B$4)+(H175*Settings!$B$5)+(I175*Settings!$B$6)+(J175*Settings!$B$7)+(K175*Settings!$B$8)+(L175*Settings!$B$9)+(M175*Settings!$B$10)+(N175*Settings!$B$11)+(O175*Settings!$B$12)+(P175*Settings!$B$13)</f>
        <v>297</v>
      </c>
      <c r="D175" s="11">
        <f>vlookup(A175,HitterProj!A:Z,4,false)</f>
        <v>450</v>
      </c>
      <c r="E175" s="11">
        <f>vlookup(A175,HitterProj!A:Z,5,false)</f>
        <v>390</v>
      </c>
      <c r="F175" s="11">
        <f>vlookup(A175,HitterProj!A:Z,6,false)</f>
        <v>57</v>
      </c>
      <c r="G175" s="11">
        <f>vlookup(A175,HitterProj!A:Z,7,false)</f>
        <v>21</v>
      </c>
      <c r="H175" s="11">
        <f>vlookup(A175,HitterProj!A:Z,8,false)</f>
        <v>1</v>
      </c>
      <c r="I175" s="11">
        <f>vlookup(A175,HitterProj!A:Z,9,false)</f>
        <v>19</v>
      </c>
      <c r="J175" s="11">
        <f>vlookup(A175,HitterProj!A:Z,10,false)</f>
        <v>56</v>
      </c>
      <c r="K175" s="11">
        <f>vlookup(A175,HitterProj!A:Z,11,false)</f>
        <v>57</v>
      </c>
      <c r="L175" s="11">
        <f>vlookup(A175,HitterProj!A:Z,12,false)</f>
        <v>46</v>
      </c>
      <c r="M175" s="13">
        <f>vlookup(A175,HitterProj!A:Z,13,false)</f>
        <v>0</v>
      </c>
      <c r="N175" s="11">
        <f>vlookup(A175,HitterProj!A:Z,14,false)</f>
        <v>96</v>
      </c>
      <c r="O175" s="11">
        <f>vlookup(A175,HitterProj!A:Z,15,false)</f>
        <v>0</v>
      </c>
      <c r="P175" s="11">
        <f>vlookup(A175,HitterProj!A:Z,16,false)</f>
        <v>12</v>
      </c>
      <c r="Q175" s="11">
        <f t="shared" si="1"/>
        <v>164</v>
      </c>
      <c r="R175" s="11"/>
      <c r="S175" s="11"/>
      <c r="T175" s="11"/>
    </row>
    <row r="176">
      <c r="A176" s="12" t="str">
        <f>HitterProj!A152</f>
        <v>Parker Meadows</v>
      </c>
      <c r="B176" s="11" t="str">
        <f>HitterProj!B152</f>
        <v>DET</v>
      </c>
      <c r="C176" s="13">
        <f>(F176*Settings!$B$3)+(G176*Settings!$B$4)+(H176*Settings!$B$5)+(I176*Settings!$B$6)+(J176*Settings!$B$7)+(K176*Settings!$B$8)+(L176*Settings!$B$9)+(M176*Settings!$B$10)+(N176*Settings!$B$11)+(O176*Settings!$B$12)+(P176*Settings!$B$13)</f>
        <v>295.65</v>
      </c>
      <c r="D176" s="11">
        <f>vlookup(A176,HitterProj!A:Z,4,false)</f>
        <v>533</v>
      </c>
      <c r="E176" s="11">
        <f>vlookup(A176,HitterProj!A:Z,5,false)</f>
        <v>471</v>
      </c>
      <c r="F176" s="11">
        <f>vlookup(A176,HitterProj!A:Z,6,false)</f>
        <v>65</v>
      </c>
      <c r="G176" s="11">
        <f>vlookup(A176,HitterProj!A:Z,7,false)</f>
        <v>21</v>
      </c>
      <c r="H176" s="11">
        <f>vlookup(A176,HitterProj!A:Z,8,false)</f>
        <v>3</v>
      </c>
      <c r="I176" s="11">
        <f>vlookup(A176,HitterProj!A:Z,9,false)</f>
        <v>16</v>
      </c>
      <c r="J176" s="11">
        <f>vlookup(A176,HitterProj!A:Z,10,false)</f>
        <v>69</v>
      </c>
      <c r="K176" s="11">
        <f>vlookup(A176,HitterProj!A:Z,11,false)</f>
        <v>49</v>
      </c>
      <c r="L176" s="11">
        <f>vlookup(A176,HitterProj!A:Z,12,false)</f>
        <v>56</v>
      </c>
      <c r="M176" s="13">
        <f>vlookup(A176,HitterProj!A:Z,13,false)</f>
        <v>17.4</v>
      </c>
      <c r="N176" s="11">
        <f>vlookup(A176,HitterProj!A:Z,14,false)</f>
        <v>133</v>
      </c>
      <c r="O176" s="11">
        <f>vlookup(A176,HitterProj!A:Z,15,false)</f>
        <v>2</v>
      </c>
      <c r="P176" s="11">
        <f>vlookup(A176,HitterProj!A:Z,16,false)</f>
        <v>5</v>
      </c>
      <c r="Q176" s="11">
        <f t="shared" si="1"/>
        <v>165</v>
      </c>
      <c r="R176" s="11"/>
      <c r="S176" s="11"/>
      <c r="T176" s="11"/>
    </row>
    <row r="177">
      <c r="A177" s="12" t="str">
        <f>HitterProj!A134</f>
        <v>Brent Rooker</v>
      </c>
      <c r="B177" s="11" t="str">
        <f>HitterProj!B134</f>
        <v>OAK</v>
      </c>
      <c r="C177" s="13">
        <f>(F177*Settings!$B$3)+(G177*Settings!$B$4)+(H177*Settings!$B$5)+(I177*Settings!$B$6)+(J177*Settings!$B$7)+(K177*Settings!$B$8)+(L177*Settings!$B$9)+(M177*Settings!$B$10)+(N177*Settings!$B$11)+(O177*Settings!$B$12)+(P177*Settings!$B$13)</f>
        <v>295.4</v>
      </c>
      <c r="D177" s="11">
        <f>vlookup(A177,HitterProj!A:Z,4,false)</f>
        <v>532</v>
      </c>
      <c r="E177" s="11">
        <f>vlookup(A177,HitterProj!A:Z,5,false)</f>
        <v>472</v>
      </c>
      <c r="F177" s="11">
        <f>vlookup(A177,HitterProj!A:Z,6,false)</f>
        <v>59</v>
      </c>
      <c r="G177" s="11">
        <f>vlookup(A177,HitterProj!A:Z,7,false)</f>
        <v>22</v>
      </c>
      <c r="H177" s="11">
        <f>vlookup(A177,HitterProj!A:Z,8,false)</f>
        <v>1</v>
      </c>
      <c r="I177" s="11">
        <f>vlookup(A177,HitterProj!A:Z,9,false)</f>
        <v>24</v>
      </c>
      <c r="J177" s="11">
        <f>vlookup(A177,HitterProj!A:Z,10,false)</f>
        <v>63</v>
      </c>
      <c r="K177" s="11">
        <f>vlookup(A177,HitterProj!A:Z,11,false)</f>
        <v>69</v>
      </c>
      <c r="L177" s="11">
        <f>vlookup(A177,HitterProj!A:Z,12,false)</f>
        <v>45</v>
      </c>
      <c r="M177" s="13">
        <f>vlookup(A177,HitterProj!A:Z,13,false)</f>
        <v>4.4</v>
      </c>
      <c r="N177" s="11">
        <f>vlookup(A177,HitterProj!A:Z,14,false)</f>
        <v>168</v>
      </c>
      <c r="O177" s="11">
        <f>vlookup(A177,HitterProj!A:Z,15,false)</f>
        <v>1</v>
      </c>
      <c r="P177" s="11">
        <f>vlookup(A177,HitterProj!A:Z,16,false)</f>
        <v>13</v>
      </c>
      <c r="Q177" s="11">
        <f t="shared" si="1"/>
        <v>166</v>
      </c>
      <c r="R177" s="11"/>
      <c r="S177" s="11"/>
      <c r="T177" s="11"/>
    </row>
    <row r="178">
      <c r="A178" s="12" t="str">
        <f>HitterProj!A348</f>
        <v>Yoan Moncada</v>
      </c>
      <c r="B178" s="11" t="str">
        <f>HitterProj!B348</f>
        <v>CWS</v>
      </c>
      <c r="C178" s="13">
        <f>(F178*Settings!$B$3)+(G178*Settings!$B$4)+(H178*Settings!$B$5)+(I178*Settings!$B$6)+(J178*Settings!$B$7)+(K178*Settings!$B$8)+(L178*Settings!$B$9)+(M178*Settings!$B$10)+(N178*Settings!$B$11)+(O178*Settings!$B$12)+(P178*Settings!$B$13)</f>
        <v>295.05</v>
      </c>
      <c r="D178" s="11">
        <f>vlookup(A178,HitterProj!A:Z,4,false)</f>
        <v>567</v>
      </c>
      <c r="E178" s="11">
        <f>vlookup(A178,HitterProj!A:Z,5,false)</f>
        <v>521</v>
      </c>
      <c r="F178" s="11">
        <f>vlookup(A178,HitterProj!A:Z,6,false)</f>
        <v>78</v>
      </c>
      <c r="G178" s="11">
        <f>vlookup(A178,HitterProj!A:Z,7,false)</f>
        <v>28</v>
      </c>
      <c r="H178" s="11">
        <f>vlookup(A178,HitterProj!A:Z,8,false)</f>
        <v>1</v>
      </c>
      <c r="I178" s="11">
        <f>vlookup(A178,HitterProj!A:Z,9,false)</f>
        <v>18</v>
      </c>
      <c r="J178" s="11">
        <f>vlookup(A178,HitterProj!A:Z,10,false)</f>
        <v>64</v>
      </c>
      <c r="K178" s="11">
        <f>vlookup(A178,HitterProj!A:Z,11,false)</f>
        <v>73</v>
      </c>
      <c r="L178" s="11">
        <f>vlookup(A178,HitterProj!A:Z,12,false)</f>
        <v>39</v>
      </c>
      <c r="M178" s="13">
        <f>vlookup(A178,HitterProj!A:Z,13,false)</f>
        <v>2.8</v>
      </c>
      <c r="N178" s="11">
        <f>vlookup(A178,HitterProj!A:Z,14,false)</f>
        <v>157</v>
      </c>
      <c r="O178" s="11">
        <f>vlookup(A178,HitterProj!A:Z,15,false)</f>
        <v>0</v>
      </c>
      <c r="P178" s="11">
        <f>vlookup(A178,HitterProj!A:Z,16,false)</f>
        <v>6</v>
      </c>
      <c r="Q178" s="11">
        <f t="shared" si="1"/>
        <v>167</v>
      </c>
      <c r="R178" s="11"/>
      <c r="S178" s="11"/>
      <c r="T178" s="11"/>
    </row>
    <row r="179">
      <c r="A179" s="12" t="str">
        <f>HitterProj!A133</f>
        <v>Logan O'Hoppe</v>
      </c>
      <c r="B179" s="11" t="str">
        <f>HitterProj!B133</f>
        <v>LAA</v>
      </c>
      <c r="C179" s="13">
        <f>(F179*Settings!$B$3)+(G179*Settings!$B$4)+(H179*Settings!$B$5)+(I179*Settings!$B$6)+(J179*Settings!$B$7)+(K179*Settings!$B$8)+(L179*Settings!$B$9)+(M179*Settings!$B$10)+(N179*Settings!$B$11)+(O179*Settings!$B$12)+(P179*Settings!$B$13)</f>
        <v>292.75</v>
      </c>
      <c r="D179" s="11">
        <f>vlookup(A179,HitterProj!A:Z,4,false)</f>
        <v>433</v>
      </c>
      <c r="E179" s="11">
        <f>vlookup(A179,HitterProj!A:Z,5,false)</f>
        <v>394</v>
      </c>
      <c r="F179" s="11">
        <f>vlookup(A179,HitterProj!A:Z,6,false)</f>
        <v>54</v>
      </c>
      <c r="G179" s="11">
        <f>vlookup(A179,HitterProj!A:Z,7,false)</f>
        <v>18</v>
      </c>
      <c r="H179" s="11">
        <f>vlookup(A179,HitterProj!A:Z,8,false)</f>
        <v>1</v>
      </c>
      <c r="I179" s="11">
        <f>vlookup(A179,HitterProj!A:Z,9,false)</f>
        <v>25</v>
      </c>
      <c r="J179" s="11">
        <f>vlookup(A179,HitterProj!A:Z,10,false)</f>
        <v>53</v>
      </c>
      <c r="K179" s="11">
        <f>vlookup(A179,HitterProj!A:Z,11,false)</f>
        <v>60</v>
      </c>
      <c r="L179" s="11">
        <f>vlookup(A179,HitterProj!A:Z,12,false)</f>
        <v>29</v>
      </c>
      <c r="M179" s="13">
        <f>vlookup(A179,HitterProj!A:Z,13,false)</f>
        <v>2.5</v>
      </c>
      <c r="N179" s="11">
        <f>vlookup(A179,HitterProj!A:Z,14,false)</f>
        <v>105</v>
      </c>
      <c r="O179" s="11">
        <f>vlookup(A179,HitterProj!A:Z,15,false)</f>
        <v>2</v>
      </c>
      <c r="P179" s="11">
        <f>vlookup(A179,HitterProj!A:Z,16,false)</f>
        <v>8</v>
      </c>
      <c r="Q179" s="11">
        <f t="shared" si="1"/>
        <v>168</v>
      </c>
      <c r="R179" s="11"/>
      <c r="S179" s="11"/>
      <c r="T179" s="11"/>
    </row>
    <row r="180">
      <c r="A180" s="12" t="str">
        <f>HitterProj!A139</f>
        <v>Mitch Garver</v>
      </c>
      <c r="B180" s="11" t="str">
        <f>HitterProj!B139</f>
        <v>SEA</v>
      </c>
      <c r="C180" s="13">
        <f>(F180*Settings!$B$3)+(G180*Settings!$B$4)+(H180*Settings!$B$5)+(I180*Settings!$B$6)+(J180*Settings!$B$7)+(K180*Settings!$B$8)+(L180*Settings!$B$9)+(M180*Settings!$B$10)+(N180*Settings!$B$11)+(O180*Settings!$B$12)+(P180*Settings!$B$13)</f>
        <v>291.5</v>
      </c>
      <c r="D180" s="11">
        <f>vlookup(A180,HitterProj!A:Z,4,false)</f>
        <v>453</v>
      </c>
      <c r="E180" s="11">
        <f>vlookup(A180,HitterProj!A:Z,5,false)</f>
        <v>394</v>
      </c>
      <c r="F180" s="11">
        <f>vlookup(A180,HitterProj!A:Z,6,false)</f>
        <v>53</v>
      </c>
      <c r="G180" s="11">
        <f>vlookup(A180,HitterProj!A:Z,7,false)</f>
        <v>19</v>
      </c>
      <c r="H180" s="11">
        <f>vlookup(A180,HitterProj!A:Z,8,false)</f>
        <v>1</v>
      </c>
      <c r="I180" s="11">
        <f>vlookup(A180,HitterProj!A:Z,9,false)</f>
        <v>19</v>
      </c>
      <c r="J180" s="11">
        <f>vlookup(A180,HitterProj!A:Z,10,false)</f>
        <v>61</v>
      </c>
      <c r="K180" s="11">
        <f>vlookup(A180,HitterProj!A:Z,11,false)</f>
        <v>69</v>
      </c>
      <c r="L180" s="11">
        <f>vlookup(A180,HitterProj!A:Z,12,false)</f>
        <v>53</v>
      </c>
      <c r="M180" s="13">
        <f>vlookup(A180,HitterProj!A:Z,13,false)</f>
        <v>0</v>
      </c>
      <c r="N180" s="11">
        <f>vlookup(A180,HitterProj!A:Z,14,false)</f>
        <v>114</v>
      </c>
      <c r="O180" s="11">
        <f>vlookup(A180,HitterProj!A:Z,15,false)</f>
        <v>0</v>
      </c>
      <c r="P180" s="11">
        <f>vlookup(A180,HitterProj!A:Z,16,false)</f>
        <v>4</v>
      </c>
      <c r="Q180" s="11">
        <f t="shared" si="1"/>
        <v>169</v>
      </c>
      <c r="R180" s="11"/>
      <c r="S180" s="11"/>
      <c r="T180" s="11"/>
    </row>
    <row r="181">
      <c r="A181" s="12" t="str">
        <f>HitterProj!A128</f>
        <v>Francisco Alvarez</v>
      </c>
      <c r="B181" s="11" t="str">
        <f>HitterProj!B128</f>
        <v>NYM</v>
      </c>
      <c r="C181" s="13">
        <f>(F181*Settings!$B$3)+(G181*Settings!$B$4)+(H181*Settings!$B$5)+(I181*Settings!$B$6)+(J181*Settings!$B$7)+(K181*Settings!$B$8)+(L181*Settings!$B$9)+(M181*Settings!$B$10)+(N181*Settings!$B$11)+(O181*Settings!$B$12)+(P181*Settings!$B$13)</f>
        <v>290.65</v>
      </c>
      <c r="D181" s="11">
        <f>vlookup(A181,HitterProj!A:Z,4,false)</f>
        <v>470</v>
      </c>
      <c r="E181" s="11">
        <f>vlookup(A181,HitterProj!A:Z,5,false)</f>
        <v>420</v>
      </c>
      <c r="F181" s="11">
        <f>vlookup(A181,HitterProj!A:Z,6,false)</f>
        <v>50</v>
      </c>
      <c r="G181" s="11">
        <f>vlookup(A181,HitterProj!A:Z,7,false)</f>
        <v>19</v>
      </c>
      <c r="H181" s="11">
        <f>vlookup(A181,HitterProj!A:Z,8,false)</f>
        <v>1</v>
      </c>
      <c r="I181" s="11">
        <f>vlookup(A181,HitterProj!A:Z,9,false)</f>
        <v>23</v>
      </c>
      <c r="J181" s="11">
        <f>vlookup(A181,HitterProj!A:Z,10,false)</f>
        <v>59</v>
      </c>
      <c r="K181" s="11">
        <f>vlookup(A181,HitterProj!A:Z,11,false)</f>
        <v>62</v>
      </c>
      <c r="L181" s="11">
        <f>vlookup(A181,HitterProj!A:Z,12,false)</f>
        <v>41</v>
      </c>
      <c r="M181" s="13">
        <f>vlookup(A181,HitterProj!A:Z,13,false)</f>
        <v>3.9</v>
      </c>
      <c r="N181" s="11">
        <f>vlookup(A181,HitterProj!A:Z,14,false)</f>
        <v>119</v>
      </c>
      <c r="O181" s="11">
        <f>vlookup(A181,HitterProj!A:Z,15,false)</f>
        <v>0</v>
      </c>
      <c r="P181" s="11">
        <f>vlookup(A181,HitterProj!A:Z,16,false)</f>
        <v>7</v>
      </c>
      <c r="Q181" s="11">
        <f t="shared" si="1"/>
        <v>170</v>
      </c>
      <c r="R181" s="11"/>
      <c r="S181" s="11"/>
      <c r="T181" s="11"/>
    </row>
    <row r="182">
      <c r="A182" s="12" t="str">
        <f>HitterProj!A156</f>
        <v>Jonah Heim</v>
      </c>
      <c r="B182" s="11" t="str">
        <f>HitterProj!B156</f>
        <v>TEX</v>
      </c>
      <c r="C182" s="13">
        <f>(F182*Settings!$B$3)+(G182*Settings!$B$4)+(H182*Settings!$B$5)+(I182*Settings!$B$6)+(J182*Settings!$B$7)+(K182*Settings!$B$8)+(L182*Settings!$B$9)+(M182*Settings!$B$10)+(N182*Settings!$B$11)+(O182*Settings!$B$12)+(P182*Settings!$B$13)</f>
        <v>289.85</v>
      </c>
      <c r="D182" s="11">
        <f>vlookup(A182,HitterProj!A:Z,4,false)</f>
        <v>485</v>
      </c>
      <c r="E182" s="11">
        <f>vlookup(A182,HitterProj!A:Z,5,false)</f>
        <v>440</v>
      </c>
      <c r="F182" s="11">
        <f>vlookup(A182,HitterProj!A:Z,6,false)</f>
        <v>66</v>
      </c>
      <c r="G182" s="11">
        <f>vlookup(A182,HitterProj!A:Z,7,false)</f>
        <v>22</v>
      </c>
      <c r="H182" s="11">
        <f>vlookup(A182,HitterProj!A:Z,8,false)</f>
        <v>1</v>
      </c>
      <c r="I182" s="11">
        <f>vlookup(A182,HitterProj!A:Z,9,false)</f>
        <v>17</v>
      </c>
      <c r="J182" s="11">
        <f>vlookup(A182,HitterProj!A:Z,10,false)</f>
        <v>57</v>
      </c>
      <c r="K182" s="11">
        <f>vlookup(A182,HitterProj!A:Z,11,false)</f>
        <v>59</v>
      </c>
      <c r="L182" s="11">
        <f>vlookup(A182,HitterProj!A:Z,12,false)</f>
        <v>41</v>
      </c>
      <c r="M182" s="13">
        <f>vlookup(A182,HitterProj!A:Z,13,false)</f>
        <v>3.1</v>
      </c>
      <c r="N182" s="11">
        <f>vlookup(A182,HitterProj!A:Z,14,false)</f>
        <v>95</v>
      </c>
      <c r="O182" s="11">
        <f>vlookup(A182,HitterProj!A:Z,15,false)</f>
        <v>0</v>
      </c>
      <c r="P182" s="11">
        <f>vlookup(A182,HitterProj!A:Z,16,false)</f>
        <v>2</v>
      </c>
      <c r="Q182" s="11">
        <f t="shared" si="1"/>
        <v>171</v>
      </c>
      <c r="R182" s="11"/>
      <c r="S182" s="11"/>
      <c r="T182" s="11"/>
    </row>
    <row r="183">
      <c r="A183" s="12" t="str">
        <f>HitterProj!A158</f>
        <v>Gabriel Moreno</v>
      </c>
      <c r="B183" s="11" t="str">
        <f>HitterProj!B158</f>
        <v>ARI</v>
      </c>
      <c r="C183" s="13">
        <f>(F183*Settings!$B$3)+(G183*Settings!$B$4)+(H183*Settings!$B$5)+(I183*Settings!$B$6)+(J183*Settings!$B$7)+(K183*Settings!$B$8)+(L183*Settings!$B$9)+(M183*Settings!$B$10)+(N183*Settings!$B$11)+(O183*Settings!$B$12)+(P183*Settings!$B$13)</f>
        <v>289.7</v>
      </c>
      <c r="D183" s="11">
        <f>vlookup(A183,HitterProj!A:Z,4,false)</f>
        <v>479</v>
      </c>
      <c r="E183" s="11">
        <f>vlookup(A183,HitterProj!A:Z,5,false)</f>
        <v>437</v>
      </c>
      <c r="F183" s="11">
        <f>vlookup(A183,HitterProj!A:Z,6,false)</f>
        <v>83</v>
      </c>
      <c r="G183" s="11">
        <f>vlookup(A183,HitterProj!A:Z,7,false)</f>
        <v>24</v>
      </c>
      <c r="H183" s="11">
        <f>vlookup(A183,HitterProj!A:Z,8,false)</f>
        <v>2</v>
      </c>
      <c r="I183" s="11">
        <f>vlookup(A183,HitterProj!A:Z,9,false)</f>
        <v>10</v>
      </c>
      <c r="J183" s="11">
        <f>vlookup(A183,HitterProj!A:Z,10,false)</f>
        <v>57</v>
      </c>
      <c r="K183" s="11">
        <f>vlookup(A183,HitterProj!A:Z,11,false)</f>
        <v>61</v>
      </c>
      <c r="L183" s="11">
        <f>vlookup(A183,HitterProj!A:Z,12,false)</f>
        <v>37</v>
      </c>
      <c r="M183" s="13">
        <f>vlookup(A183,HitterProj!A:Z,13,false)</f>
        <v>6.7</v>
      </c>
      <c r="N183" s="11">
        <f>vlookup(A183,HitterProj!A:Z,14,false)</f>
        <v>88</v>
      </c>
      <c r="O183" s="11">
        <f>vlookup(A183,HitterProj!A:Z,15,false)</f>
        <v>2</v>
      </c>
      <c r="P183" s="11">
        <f>vlookup(A183,HitterProj!A:Z,16,false)</f>
        <v>5</v>
      </c>
      <c r="Q183" s="11">
        <f t="shared" si="1"/>
        <v>172</v>
      </c>
      <c r="R183" s="11"/>
      <c r="S183" s="11"/>
      <c r="T183" s="11"/>
    </row>
    <row r="184">
      <c r="A184" s="12" t="str">
        <f>HitterProj!A108</f>
        <v>Maikel Garcia</v>
      </c>
      <c r="B184" s="11" t="str">
        <f>HitterProj!B108</f>
        <v>KC</v>
      </c>
      <c r="C184" s="13">
        <f>(F184*Settings!$B$3)+(G184*Settings!$B$4)+(H184*Settings!$B$5)+(I184*Settings!$B$6)+(J184*Settings!$B$7)+(K184*Settings!$B$8)+(L184*Settings!$B$9)+(M184*Settings!$B$10)+(N184*Settings!$B$11)+(O184*Settings!$B$12)+(P184*Settings!$B$13)</f>
        <v>289.4</v>
      </c>
      <c r="D184" s="11">
        <f>vlookup(A184,HitterProj!A:Z,4,false)</f>
        <v>513</v>
      </c>
      <c r="E184" s="11">
        <f>vlookup(A184,HitterProj!A:Z,5,false)</f>
        <v>470</v>
      </c>
      <c r="F184" s="11">
        <f>vlookup(A184,HitterProj!A:Z,6,false)</f>
        <v>92</v>
      </c>
      <c r="G184" s="11">
        <f>vlookup(A184,HitterProj!A:Z,7,false)</f>
        <v>23</v>
      </c>
      <c r="H184" s="11">
        <f>vlookup(A184,HitterProj!A:Z,8,false)</f>
        <v>2</v>
      </c>
      <c r="I184" s="11">
        <f>vlookup(A184,HitterProj!A:Z,9,false)</f>
        <v>10</v>
      </c>
      <c r="J184" s="11">
        <f>vlookup(A184,HitterProj!A:Z,10,false)</f>
        <v>62</v>
      </c>
      <c r="K184" s="11">
        <f>vlookup(A184,HitterProj!A:Z,11,false)</f>
        <v>53</v>
      </c>
      <c r="L184" s="11">
        <f>vlookup(A184,HitterProj!A:Z,12,false)</f>
        <v>40</v>
      </c>
      <c r="M184" s="13">
        <f>vlookup(A184,HitterProj!A:Z,13,false)</f>
        <v>20.4</v>
      </c>
      <c r="N184" s="11">
        <f>vlookup(A184,HitterProj!A:Z,14,false)</f>
        <v>112</v>
      </c>
      <c r="O184" s="11">
        <f>vlookup(A184,HitterProj!A:Z,15,false)</f>
        <v>7</v>
      </c>
      <c r="P184" s="11">
        <f>vlookup(A184,HitterProj!A:Z,16,false)</f>
        <v>2</v>
      </c>
      <c r="Q184" s="11">
        <f t="shared" si="1"/>
        <v>173</v>
      </c>
      <c r="R184" s="11"/>
      <c r="S184" s="11"/>
      <c r="T184" s="11"/>
    </row>
    <row r="185">
      <c r="A185" s="12" t="str">
        <f>HitterProj!A157</f>
        <v>Leody Taveras</v>
      </c>
      <c r="B185" s="11" t="str">
        <f>HitterProj!B157</f>
        <v>TEX</v>
      </c>
      <c r="C185" s="13">
        <f>(F185*Settings!$B$3)+(G185*Settings!$B$4)+(H185*Settings!$B$5)+(I185*Settings!$B$6)+(J185*Settings!$B$7)+(K185*Settings!$B$8)+(L185*Settings!$B$9)+(M185*Settings!$B$10)+(N185*Settings!$B$11)+(O185*Settings!$B$12)+(P185*Settings!$B$13)</f>
        <v>286.75</v>
      </c>
      <c r="D185" s="11">
        <f>vlookup(A185,HitterProj!A:Z,4,false)</f>
        <v>502</v>
      </c>
      <c r="E185" s="11">
        <f>vlookup(A185,HitterProj!A:Z,5,false)</f>
        <v>466</v>
      </c>
      <c r="F185" s="11">
        <f>vlookup(A185,HitterProj!A:Z,6,false)</f>
        <v>79</v>
      </c>
      <c r="G185" s="11">
        <f>vlookup(A185,HitterProj!A:Z,7,false)</f>
        <v>24</v>
      </c>
      <c r="H185" s="11">
        <f>vlookup(A185,HitterProj!A:Z,8,false)</f>
        <v>2</v>
      </c>
      <c r="I185" s="11">
        <f>vlookup(A185,HitterProj!A:Z,9,false)</f>
        <v>13</v>
      </c>
      <c r="J185" s="11">
        <f>vlookup(A185,HitterProj!A:Z,10,false)</f>
        <v>65</v>
      </c>
      <c r="K185" s="11">
        <f>vlookup(A185,HitterProj!A:Z,11,false)</f>
        <v>58</v>
      </c>
      <c r="L185" s="11">
        <f>vlookup(A185,HitterProj!A:Z,12,false)</f>
        <v>34</v>
      </c>
      <c r="M185" s="13">
        <f>vlookup(A185,HitterProj!A:Z,13,false)</f>
        <v>12.5</v>
      </c>
      <c r="N185" s="11">
        <f>vlookup(A185,HitterProj!A:Z,14,false)</f>
        <v>113</v>
      </c>
      <c r="O185" s="11">
        <f>vlookup(A185,HitterProj!A:Z,15,false)</f>
        <v>3</v>
      </c>
      <c r="P185" s="11">
        <f>vlookup(A185,HitterProj!A:Z,16,false)</f>
        <v>2</v>
      </c>
      <c r="Q185" s="11">
        <f t="shared" si="1"/>
        <v>174</v>
      </c>
      <c r="R185" s="11"/>
      <c r="S185" s="11"/>
      <c r="T185" s="11"/>
    </row>
    <row r="186">
      <c r="A186" s="12" t="str">
        <f>HitterProj!A331</f>
        <v>Seth Brown</v>
      </c>
      <c r="B186" s="11" t="str">
        <f>HitterProj!B331</f>
        <v>OAK</v>
      </c>
      <c r="C186" s="13">
        <f>(F186*Settings!$B$3)+(G186*Settings!$B$4)+(H186*Settings!$B$5)+(I186*Settings!$B$6)+(J186*Settings!$B$7)+(K186*Settings!$B$8)+(L186*Settings!$B$9)+(M186*Settings!$B$10)+(N186*Settings!$B$11)+(O186*Settings!$B$12)+(P186*Settings!$B$13)</f>
        <v>286.3</v>
      </c>
      <c r="D186" s="11">
        <f>vlookup(A186,HitterProj!A:Z,4,false)</f>
        <v>468</v>
      </c>
      <c r="E186" s="11">
        <f>vlookup(A186,HitterProj!A:Z,5,false)</f>
        <v>422</v>
      </c>
      <c r="F186" s="11">
        <f>vlookup(A186,HitterProj!A:Z,6,false)</f>
        <v>55</v>
      </c>
      <c r="G186" s="11">
        <f>vlookup(A186,HitterProj!A:Z,7,false)</f>
        <v>22</v>
      </c>
      <c r="H186" s="11">
        <f>vlookup(A186,HitterProj!A:Z,8,false)</f>
        <v>2</v>
      </c>
      <c r="I186" s="11">
        <f>vlookup(A186,HitterProj!A:Z,9,false)</f>
        <v>20</v>
      </c>
      <c r="J186" s="11">
        <f>vlookup(A186,HitterProj!A:Z,10,false)</f>
        <v>56</v>
      </c>
      <c r="K186" s="11">
        <f>vlookup(A186,HitterProj!A:Z,11,false)</f>
        <v>66</v>
      </c>
      <c r="L186" s="11">
        <f>vlookup(A186,HitterProj!A:Z,12,false)</f>
        <v>42</v>
      </c>
      <c r="M186" s="13">
        <f>vlookup(A186,HitterProj!A:Z,13,false)</f>
        <v>4.8</v>
      </c>
      <c r="N186" s="11">
        <f>vlookup(A186,HitterProj!A:Z,14,false)</f>
        <v>122</v>
      </c>
      <c r="O186" s="11">
        <f>vlookup(A186,HitterProj!A:Z,15,false)</f>
        <v>1</v>
      </c>
      <c r="P186" s="11">
        <f>vlookup(A186,HitterProj!A:Z,16,false)</f>
        <v>2</v>
      </c>
      <c r="Q186" s="11">
        <f t="shared" si="1"/>
        <v>175</v>
      </c>
      <c r="R186" s="11"/>
      <c r="S186" s="11"/>
      <c r="T186" s="11"/>
    </row>
    <row r="187">
      <c r="A187" s="12" t="str">
        <f>HitterProj!A172</f>
        <v>Alek Thomas</v>
      </c>
      <c r="B187" s="11" t="str">
        <f>HitterProj!B172</f>
        <v>ARI</v>
      </c>
      <c r="C187" s="13">
        <f>(F187*Settings!$B$3)+(G187*Settings!$B$4)+(H187*Settings!$B$5)+(I187*Settings!$B$6)+(J187*Settings!$B$7)+(K187*Settings!$B$8)+(L187*Settings!$B$9)+(M187*Settings!$B$10)+(N187*Settings!$B$11)+(O187*Settings!$B$12)+(P187*Settings!$B$13)</f>
        <v>286.15</v>
      </c>
      <c r="D187" s="11">
        <f>vlookup(A187,HitterProj!A:Z,4,false)</f>
        <v>506</v>
      </c>
      <c r="E187" s="11">
        <f>vlookup(A187,HitterProj!A:Z,5,false)</f>
        <v>472</v>
      </c>
      <c r="F187" s="11">
        <f>vlookup(A187,HitterProj!A:Z,6,false)</f>
        <v>76</v>
      </c>
      <c r="G187" s="11">
        <f>vlookup(A187,HitterProj!A:Z,7,false)</f>
        <v>23</v>
      </c>
      <c r="H187" s="11">
        <f>vlookup(A187,HitterProj!A:Z,8,false)</f>
        <v>3</v>
      </c>
      <c r="I187" s="11">
        <f>vlookup(A187,HitterProj!A:Z,9,false)</f>
        <v>13</v>
      </c>
      <c r="J187" s="11">
        <f>vlookup(A187,HitterProj!A:Z,10,false)</f>
        <v>59</v>
      </c>
      <c r="K187" s="11">
        <f>vlookup(A187,HitterProj!A:Z,11,false)</f>
        <v>61</v>
      </c>
      <c r="L187" s="11">
        <f>vlookup(A187,HitterProj!A:Z,12,false)</f>
        <v>29</v>
      </c>
      <c r="M187" s="13">
        <f>vlookup(A187,HitterProj!A:Z,13,false)</f>
        <v>8.9</v>
      </c>
      <c r="N187" s="11">
        <f>vlookup(A187,HitterProj!A:Z,14,false)</f>
        <v>101</v>
      </c>
      <c r="O187" s="11">
        <f>vlookup(A187,HitterProj!A:Z,15,false)</f>
        <v>1</v>
      </c>
      <c r="P187" s="11">
        <f>vlookup(A187,HitterProj!A:Z,16,false)</f>
        <v>5</v>
      </c>
      <c r="Q187" s="11">
        <f t="shared" si="1"/>
        <v>176</v>
      </c>
      <c r="R187" s="11"/>
      <c r="S187" s="11"/>
      <c r="T187" s="11"/>
    </row>
    <row r="188">
      <c r="A188" s="12" t="str">
        <f>HitterProj!A151</f>
        <v>Jake Fraley</v>
      </c>
      <c r="B188" s="11" t="str">
        <f>HitterProj!B151</f>
        <v>CIN</v>
      </c>
      <c r="C188" s="13">
        <f>(F188*Settings!$B$3)+(G188*Settings!$B$4)+(H188*Settings!$B$5)+(I188*Settings!$B$6)+(J188*Settings!$B$7)+(K188*Settings!$B$8)+(L188*Settings!$B$9)+(M188*Settings!$B$10)+(N188*Settings!$B$11)+(O188*Settings!$B$12)+(P188*Settings!$B$13)</f>
        <v>282</v>
      </c>
      <c r="D188" s="11">
        <f>vlookup(A188,HitterProj!A:Z,4,false)</f>
        <v>411</v>
      </c>
      <c r="E188" s="11">
        <f>vlookup(A188,HitterProj!A:Z,5,false)</f>
        <v>358</v>
      </c>
      <c r="F188" s="11">
        <f>vlookup(A188,HitterProj!A:Z,6,false)</f>
        <v>55</v>
      </c>
      <c r="G188" s="11">
        <f>vlookup(A188,HitterProj!A:Z,7,false)</f>
        <v>17</v>
      </c>
      <c r="H188" s="11">
        <f>vlookup(A188,HitterProj!A:Z,8,false)</f>
        <v>1</v>
      </c>
      <c r="I188" s="11">
        <f>vlookup(A188,HitterProj!A:Z,9,false)</f>
        <v>14</v>
      </c>
      <c r="J188" s="11">
        <f>vlookup(A188,HitterProj!A:Z,10,false)</f>
        <v>55</v>
      </c>
      <c r="K188" s="11">
        <f>vlookup(A188,HitterProj!A:Z,11,false)</f>
        <v>54</v>
      </c>
      <c r="L188" s="11">
        <f>vlookup(A188,HitterProj!A:Z,12,false)</f>
        <v>48</v>
      </c>
      <c r="M188" s="13">
        <f>vlookup(A188,HitterProj!A:Z,13,false)</f>
        <v>21.5</v>
      </c>
      <c r="N188" s="11">
        <f>vlookup(A188,HitterProj!A:Z,14,false)</f>
        <v>86</v>
      </c>
      <c r="O188" s="11">
        <f>vlookup(A188,HitterProj!A:Z,15,false)</f>
        <v>4</v>
      </c>
      <c r="P188" s="11">
        <f>vlookup(A188,HitterProj!A:Z,16,false)</f>
        <v>5</v>
      </c>
      <c r="Q188" s="11">
        <f t="shared" si="1"/>
        <v>177</v>
      </c>
      <c r="R188" s="11"/>
      <c r="S188" s="11"/>
      <c r="T188" s="11"/>
    </row>
    <row r="189">
      <c r="A189" s="12" t="str">
        <f>HitterProj!A135</f>
        <v>Jarred Kelenic</v>
      </c>
      <c r="B189" s="11" t="str">
        <f>HitterProj!B135</f>
        <v>ATL</v>
      </c>
      <c r="C189" s="13">
        <f>(F189*Settings!$B$3)+(G189*Settings!$B$4)+(H189*Settings!$B$5)+(I189*Settings!$B$6)+(J189*Settings!$B$7)+(K189*Settings!$B$8)+(L189*Settings!$B$9)+(M189*Settings!$B$10)+(N189*Settings!$B$11)+(O189*Settings!$B$12)+(P189*Settings!$B$13)</f>
        <v>281.95</v>
      </c>
      <c r="D189" s="11">
        <f>vlookup(A189,HitterProj!A:Z,4,false)</f>
        <v>499</v>
      </c>
      <c r="E189" s="11">
        <f>vlookup(A189,HitterProj!A:Z,5,false)</f>
        <v>445</v>
      </c>
      <c r="F189" s="11">
        <f>vlookup(A189,HitterProj!A:Z,6,false)</f>
        <v>62</v>
      </c>
      <c r="G189" s="11">
        <f>vlookup(A189,HitterProj!A:Z,7,false)</f>
        <v>22</v>
      </c>
      <c r="H189" s="11">
        <f>vlookup(A189,HitterProj!A:Z,8,false)</f>
        <v>2</v>
      </c>
      <c r="I189" s="11">
        <f>vlookup(A189,HitterProj!A:Z,9,false)</f>
        <v>18</v>
      </c>
      <c r="J189" s="11">
        <f>vlookup(A189,HitterProj!A:Z,10,false)</f>
        <v>63</v>
      </c>
      <c r="K189" s="11">
        <f>vlookup(A189,HitterProj!A:Z,11,false)</f>
        <v>62</v>
      </c>
      <c r="L189" s="11">
        <f>vlookup(A189,HitterProj!A:Z,12,false)</f>
        <v>49</v>
      </c>
      <c r="M189" s="13">
        <f>vlookup(A189,HitterProj!A:Z,13,false)</f>
        <v>14.2</v>
      </c>
      <c r="N189" s="11">
        <f>vlookup(A189,HitterProj!A:Z,14,false)</f>
        <v>151</v>
      </c>
      <c r="O189" s="11">
        <f>vlookup(A189,HitterProj!A:Z,15,false)</f>
        <v>5</v>
      </c>
      <c r="P189" s="11">
        <f>vlookup(A189,HitterProj!A:Z,16,false)</f>
        <v>3</v>
      </c>
      <c r="Q189" s="11">
        <f t="shared" si="1"/>
        <v>178</v>
      </c>
      <c r="R189" s="11"/>
      <c r="S189" s="11"/>
      <c r="T189" s="11"/>
    </row>
    <row r="190">
      <c r="A190" s="12" t="str">
        <f>HitterProj!A174</f>
        <v>Christian Encarnacion-Strand</v>
      </c>
      <c r="B190" s="11" t="str">
        <f>HitterProj!B174</f>
        <v>CIN</v>
      </c>
      <c r="C190" s="13">
        <f>(F190*Settings!$B$3)+(G190*Settings!$B$4)+(H190*Settings!$B$5)+(I190*Settings!$B$6)+(J190*Settings!$B$7)+(K190*Settings!$B$8)+(L190*Settings!$B$9)+(M190*Settings!$B$10)+(N190*Settings!$B$11)+(O190*Settings!$B$12)+(P190*Settings!$B$13)</f>
        <v>281.9</v>
      </c>
      <c r="D190" s="11">
        <f>vlookup(A190,HitterProj!A:Z,4,false)</f>
        <v>438</v>
      </c>
      <c r="E190" s="11">
        <f>vlookup(A190,HitterProj!A:Z,5,false)</f>
        <v>405</v>
      </c>
      <c r="F190" s="11">
        <f>vlookup(A190,HitterProj!A:Z,6,false)</f>
        <v>66</v>
      </c>
      <c r="G190" s="11">
        <f>vlookup(A190,HitterProj!A:Z,7,false)</f>
        <v>22</v>
      </c>
      <c r="H190" s="11">
        <f>vlookup(A190,HitterProj!A:Z,8,false)</f>
        <v>1</v>
      </c>
      <c r="I190" s="11">
        <f>vlookup(A190,HitterProj!A:Z,9,false)</f>
        <v>20</v>
      </c>
      <c r="J190" s="11">
        <f>vlookup(A190,HitterProj!A:Z,10,false)</f>
        <v>56</v>
      </c>
      <c r="K190" s="11">
        <f>vlookup(A190,HitterProj!A:Z,11,false)</f>
        <v>62</v>
      </c>
      <c r="L190" s="11">
        <f>vlookup(A190,HitterProj!A:Z,12,false)</f>
        <v>25</v>
      </c>
      <c r="M190" s="13">
        <f>vlookup(A190,HitterProj!A:Z,13,false)</f>
        <v>3.4</v>
      </c>
      <c r="N190" s="11">
        <f>vlookup(A190,HitterProj!A:Z,14,false)</f>
        <v>114</v>
      </c>
      <c r="O190" s="11">
        <f>vlookup(A190,HitterProj!A:Z,15,false)</f>
        <v>0</v>
      </c>
      <c r="P190" s="11">
        <f>vlookup(A190,HitterProj!A:Z,16,false)</f>
        <v>7</v>
      </c>
      <c r="Q190" s="11">
        <f t="shared" si="1"/>
        <v>179</v>
      </c>
      <c r="R190" s="11"/>
      <c r="S190" s="11"/>
      <c r="T190" s="11"/>
    </row>
    <row r="191">
      <c r="A191" s="12" t="str">
        <f>HitterProj!A360</f>
        <v>Luis Garcia</v>
      </c>
      <c r="B191" s="11" t="str">
        <f>HitterProj!B360</f>
        <v>WSH</v>
      </c>
      <c r="C191" s="13">
        <f>(F191*Settings!$B$3)+(G191*Settings!$B$4)+(H191*Settings!$B$5)+(I191*Settings!$B$6)+(J191*Settings!$B$7)+(K191*Settings!$B$8)+(L191*Settings!$B$9)+(M191*Settings!$B$10)+(N191*Settings!$B$11)+(O191*Settings!$B$12)+(P191*Settings!$B$13)</f>
        <v>280.45</v>
      </c>
      <c r="D191" s="11">
        <f>vlookup(A191,HitterProj!A:Z,4,false)</f>
        <v>467</v>
      </c>
      <c r="E191" s="11">
        <f>vlookup(A191,HitterProj!A:Z,5,false)</f>
        <v>440</v>
      </c>
      <c r="F191" s="11">
        <f>vlookup(A191,HitterProj!A:Z,6,false)</f>
        <v>80</v>
      </c>
      <c r="G191" s="11">
        <f>vlookup(A191,HitterProj!A:Z,7,false)</f>
        <v>24</v>
      </c>
      <c r="H191" s="11">
        <f>vlookup(A191,HitterProj!A:Z,8,false)</f>
        <v>2</v>
      </c>
      <c r="I191" s="11">
        <f>vlookup(A191,HitterProj!A:Z,9,false)</f>
        <v>12</v>
      </c>
      <c r="J191" s="11">
        <f>vlookup(A191,HitterProj!A:Z,10,false)</f>
        <v>53</v>
      </c>
      <c r="K191" s="11">
        <f>vlookup(A191,HitterProj!A:Z,11,false)</f>
        <v>55</v>
      </c>
      <c r="L191" s="11">
        <f>vlookup(A191,HitterProj!A:Z,12,false)</f>
        <v>26</v>
      </c>
      <c r="M191" s="13">
        <f>vlookup(A191,HitterProj!A:Z,13,false)</f>
        <v>8.2</v>
      </c>
      <c r="N191" s="11">
        <f>vlookup(A191,HitterProj!A:Z,14,false)</f>
        <v>77</v>
      </c>
      <c r="O191" s="11">
        <f>vlookup(A191,HitterProj!A:Z,15,false)</f>
        <v>3</v>
      </c>
      <c r="P191" s="11">
        <f>vlookup(A191,HitterProj!A:Z,16,false)</f>
        <v>0</v>
      </c>
      <c r="Q191" s="11">
        <f t="shared" si="1"/>
        <v>180</v>
      </c>
      <c r="R191" s="11"/>
      <c r="S191" s="11"/>
      <c r="T191" s="11"/>
    </row>
    <row r="192">
      <c r="A192" s="12" t="str">
        <f>HitterProj!A182</f>
        <v>Amed Rosario</v>
      </c>
      <c r="B192" s="11" t="str">
        <f>HitterProj!B182</f>
        <v/>
      </c>
      <c r="C192" s="13">
        <f>(F192*Settings!$B$3)+(G192*Settings!$B$4)+(H192*Settings!$B$5)+(I192*Settings!$B$6)+(J192*Settings!$B$7)+(K192*Settings!$B$8)+(L192*Settings!$B$9)+(M192*Settings!$B$10)+(N192*Settings!$B$11)+(O192*Settings!$B$12)+(P192*Settings!$B$13)</f>
        <v>277.2</v>
      </c>
      <c r="D192" s="11">
        <f>vlookup(A192,HitterProj!A:Z,4,false)</f>
        <v>480</v>
      </c>
      <c r="E192" s="11">
        <f>vlookup(A192,HitterProj!A:Z,5,false)</f>
        <v>452</v>
      </c>
      <c r="F192" s="11">
        <f>vlookup(A192,HitterProj!A:Z,6,false)</f>
        <v>86</v>
      </c>
      <c r="G192" s="11">
        <f>vlookup(A192,HitterProj!A:Z,7,false)</f>
        <v>20</v>
      </c>
      <c r="H192" s="11">
        <f>vlookup(A192,HitterProj!A:Z,8,false)</f>
        <v>3</v>
      </c>
      <c r="I192" s="11">
        <f>vlookup(A192,HitterProj!A:Z,9,false)</f>
        <v>11</v>
      </c>
      <c r="J192" s="11">
        <f>vlookup(A192,HitterProj!A:Z,10,false)</f>
        <v>58</v>
      </c>
      <c r="K192" s="11">
        <f>vlookup(A192,HitterProj!A:Z,11,false)</f>
        <v>51</v>
      </c>
      <c r="L192" s="11">
        <f>vlookup(A192,HitterProj!A:Z,12,false)</f>
        <v>24</v>
      </c>
      <c r="M192" s="13">
        <f>vlookup(A192,HitterProj!A:Z,13,false)</f>
        <v>12.7</v>
      </c>
      <c r="N192" s="11">
        <f>vlookup(A192,HitterProj!A:Z,14,false)</f>
        <v>86</v>
      </c>
      <c r="O192" s="11">
        <f>vlookup(A192,HitterProj!A:Z,15,false)</f>
        <v>2</v>
      </c>
      <c r="P192" s="11">
        <f>vlookup(A192,HitterProj!A:Z,16,false)</f>
        <v>3</v>
      </c>
      <c r="Q192" s="11">
        <f t="shared" si="1"/>
        <v>181</v>
      </c>
      <c r="R192" s="11"/>
      <c r="S192" s="11"/>
      <c r="T192" s="11"/>
    </row>
    <row r="193">
      <c r="A193" s="12" t="str">
        <f>HitterProj!A155</f>
        <v>James Outman</v>
      </c>
      <c r="B193" s="11" t="str">
        <f>HitterProj!B155</f>
        <v>LAD</v>
      </c>
      <c r="C193" s="13">
        <f>(F193*Settings!$B$3)+(G193*Settings!$B$4)+(H193*Settings!$B$5)+(I193*Settings!$B$6)+(J193*Settings!$B$7)+(K193*Settings!$B$8)+(L193*Settings!$B$9)+(M193*Settings!$B$10)+(N193*Settings!$B$11)+(O193*Settings!$B$12)+(P193*Settings!$B$13)</f>
        <v>276.9</v>
      </c>
      <c r="D193" s="11">
        <f>vlookup(A193,HitterProj!A:Z,4,false)</f>
        <v>508</v>
      </c>
      <c r="E193" s="11">
        <f>vlookup(A193,HitterProj!A:Z,5,false)</f>
        <v>436</v>
      </c>
      <c r="F193" s="11">
        <f>vlookup(A193,HitterProj!A:Z,6,false)</f>
        <v>61</v>
      </c>
      <c r="G193" s="11">
        <f>vlookup(A193,HitterProj!A:Z,7,false)</f>
        <v>17</v>
      </c>
      <c r="H193" s="11">
        <f>vlookup(A193,HitterProj!A:Z,8,false)</f>
        <v>2</v>
      </c>
      <c r="I193" s="11">
        <f>vlookup(A193,HitterProj!A:Z,9,false)</f>
        <v>18</v>
      </c>
      <c r="J193" s="11">
        <f>vlookup(A193,HitterProj!A:Z,10,false)</f>
        <v>59</v>
      </c>
      <c r="K193" s="11">
        <f>vlookup(A193,HitterProj!A:Z,11,false)</f>
        <v>61</v>
      </c>
      <c r="L193" s="11">
        <f>vlookup(A193,HitterProj!A:Z,12,false)</f>
        <v>60</v>
      </c>
      <c r="M193" s="13">
        <f>vlookup(A193,HitterProj!A:Z,13,false)</f>
        <v>11.4</v>
      </c>
      <c r="N193" s="11">
        <f>vlookup(A193,HitterProj!A:Z,14,false)</f>
        <v>158</v>
      </c>
      <c r="O193" s="11">
        <f>vlookup(A193,HitterProj!A:Z,15,false)</f>
        <v>2</v>
      </c>
      <c r="P193" s="11">
        <f>vlookup(A193,HitterProj!A:Z,16,false)</f>
        <v>11</v>
      </c>
      <c r="Q193" s="11">
        <f t="shared" si="1"/>
        <v>182</v>
      </c>
      <c r="R193" s="11"/>
      <c r="S193" s="11"/>
      <c r="T193" s="11"/>
    </row>
    <row r="194">
      <c r="A194" s="12" t="str">
        <f>HitterProj!A161</f>
        <v>Tommy Pham</v>
      </c>
      <c r="B194" s="11" t="str">
        <f>HitterProj!B161</f>
        <v/>
      </c>
      <c r="C194" s="13">
        <f>(F194*Settings!$B$3)+(G194*Settings!$B$4)+(H194*Settings!$B$5)+(I194*Settings!$B$6)+(J194*Settings!$B$7)+(K194*Settings!$B$8)+(L194*Settings!$B$9)+(M194*Settings!$B$10)+(N194*Settings!$B$11)+(O194*Settings!$B$12)+(P194*Settings!$B$13)</f>
        <v>276.15</v>
      </c>
      <c r="D194" s="11">
        <f>vlookup(A194,HitterProj!A:Z,4,false)</f>
        <v>501</v>
      </c>
      <c r="E194" s="11">
        <f>vlookup(A194,HitterProj!A:Z,5,false)</f>
        <v>450</v>
      </c>
      <c r="F194" s="11">
        <f>vlookup(A194,HitterProj!A:Z,6,false)</f>
        <v>68</v>
      </c>
      <c r="G194" s="11">
        <f>vlookup(A194,HitterProj!A:Z,7,false)</f>
        <v>20</v>
      </c>
      <c r="H194" s="11">
        <f>vlookup(A194,HitterProj!A:Z,8,false)</f>
        <v>3</v>
      </c>
      <c r="I194" s="11">
        <f>vlookup(A194,HitterProj!A:Z,9,false)</f>
        <v>13</v>
      </c>
      <c r="J194" s="11">
        <f>vlookup(A194,HitterProj!A:Z,10,false)</f>
        <v>64</v>
      </c>
      <c r="K194" s="11">
        <f>vlookup(A194,HitterProj!A:Z,11,false)</f>
        <v>58</v>
      </c>
      <c r="L194" s="11">
        <f>vlookup(A194,HitterProj!A:Z,12,false)</f>
        <v>46</v>
      </c>
      <c r="M194" s="13">
        <f>vlookup(A194,HitterProj!A:Z,13,false)</f>
        <v>14.4</v>
      </c>
      <c r="N194" s="11">
        <f>vlookup(A194,HitterProj!A:Z,14,false)</f>
        <v>127</v>
      </c>
      <c r="O194" s="11">
        <f>vlookup(A194,HitterProj!A:Z,15,false)</f>
        <v>3</v>
      </c>
      <c r="P194" s="11">
        <f>vlookup(A194,HitterProj!A:Z,16,false)</f>
        <v>4</v>
      </c>
      <c r="Q194" s="11">
        <f t="shared" si="1"/>
        <v>183</v>
      </c>
      <c r="R194" s="11"/>
      <c r="S194" s="11"/>
      <c r="T194" s="11"/>
    </row>
    <row r="195">
      <c r="A195" s="12" t="str">
        <f>HitterProj!A171</f>
        <v>Luis Campusano</v>
      </c>
      <c r="B195" s="11" t="str">
        <f>HitterProj!B171</f>
        <v>SD</v>
      </c>
      <c r="C195" s="13">
        <f>(F195*Settings!$B$3)+(G195*Settings!$B$4)+(H195*Settings!$B$5)+(I195*Settings!$B$6)+(J195*Settings!$B$7)+(K195*Settings!$B$8)+(L195*Settings!$B$9)+(M195*Settings!$B$10)+(N195*Settings!$B$11)+(O195*Settings!$B$12)+(P195*Settings!$B$13)</f>
        <v>275</v>
      </c>
      <c r="D195" s="11">
        <f>vlookup(A195,HitterProj!A:Z,4,false)</f>
        <v>451</v>
      </c>
      <c r="E195" s="11">
        <f>vlookup(A195,HitterProj!A:Z,5,false)</f>
        <v>420</v>
      </c>
      <c r="F195" s="11">
        <f>vlookup(A195,HitterProj!A:Z,6,false)</f>
        <v>79</v>
      </c>
      <c r="G195" s="11">
        <f>vlookup(A195,HitterProj!A:Z,7,false)</f>
        <v>20</v>
      </c>
      <c r="H195" s="11">
        <f>vlookup(A195,HitterProj!A:Z,8,false)</f>
        <v>1</v>
      </c>
      <c r="I195" s="11">
        <f>vlookup(A195,HitterProj!A:Z,9,false)</f>
        <v>14</v>
      </c>
      <c r="J195" s="11">
        <f>vlookup(A195,HitterProj!A:Z,10,false)</f>
        <v>53</v>
      </c>
      <c r="K195" s="11">
        <f>vlookup(A195,HitterProj!A:Z,11,false)</f>
        <v>57</v>
      </c>
      <c r="L195" s="11">
        <f>vlookup(A195,HitterProj!A:Z,12,false)</f>
        <v>23</v>
      </c>
      <c r="M195" s="13">
        <f>vlookup(A195,HitterProj!A:Z,13,false)</f>
        <v>1.5</v>
      </c>
      <c r="N195" s="11">
        <f>vlookup(A195,HitterProj!A:Z,14,false)</f>
        <v>78</v>
      </c>
      <c r="O195" s="11">
        <f>vlookup(A195,HitterProj!A:Z,15,false)</f>
        <v>0</v>
      </c>
      <c r="P195" s="11">
        <f>vlookup(A195,HitterProj!A:Z,16,false)</f>
        <v>6</v>
      </c>
      <c r="Q195" s="11">
        <f t="shared" si="1"/>
        <v>184</v>
      </c>
      <c r="R195" s="11"/>
      <c r="S195" s="11"/>
      <c r="T195" s="11"/>
    </row>
    <row r="196">
      <c r="A196" s="12" t="str">
        <f>HitterProj!A198</f>
        <v>Carlos Santana</v>
      </c>
      <c r="B196" s="11" t="str">
        <f>HitterProj!B198</f>
        <v>MIN</v>
      </c>
      <c r="C196" s="13">
        <f>(F196*Settings!$B$3)+(G196*Settings!$B$4)+(H196*Settings!$B$5)+(I196*Settings!$B$6)+(J196*Settings!$B$7)+(K196*Settings!$B$8)+(L196*Settings!$B$9)+(M196*Settings!$B$10)+(N196*Settings!$B$11)+(O196*Settings!$B$12)+(P196*Settings!$B$13)</f>
        <v>271.55</v>
      </c>
      <c r="D196" s="11">
        <f>vlookup(A196,HitterProj!A:Z,4,false)</f>
        <v>458</v>
      </c>
      <c r="E196" s="11">
        <f>vlookup(A196,HitterProj!A:Z,5,false)</f>
        <v>405</v>
      </c>
      <c r="F196" s="11">
        <f>vlookup(A196,HitterProj!A:Z,6,false)</f>
        <v>63</v>
      </c>
      <c r="G196" s="11">
        <f>vlookup(A196,HitterProj!A:Z,7,false)</f>
        <v>19</v>
      </c>
      <c r="H196" s="11">
        <f>vlookup(A196,HitterProj!A:Z,8,false)</f>
        <v>1</v>
      </c>
      <c r="I196" s="11">
        <f>vlookup(A196,HitterProj!A:Z,9,false)</f>
        <v>14</v>
      </c>
      <c r="J196" s="11">
        <f>vlookup(A196,HitterProj!A:Z,10,false)</f>
        <v>52</v>
      </c>
      <c r="K196" s="11">
        <f>vlookup(A196,HitterProj!A:Z,11,false)</f>
        <v>52</v>
      </c>
      <c r="L196" s="11">
        <f>vlookup(A196,HitterProj!A:Z,12,false)</f>
        <v>50</v>
      </c>
      <c r="M196" s="13">
        <f>vlookup(A196,HitterProj!A:Z,13,false)</f>
        <v>4.3</v>
      </c>
      <c r="N196" s="11">
        <f>vlookup(A196,HitterProj!A:Z,14,false)</f>
        <v>85</v>
      </c>
      <c r="O196" s="11">
        <f>vlookup(A196,HitterProj!A:Z,15,false)</f>
        <v>0</v>
      </c>
      <c r="P196" s="11">
        <f>vlookup(A196,HitterProj!A:Z,16,false)</f>
        <v>2</v>
      </c>
      <c r="Q196" s="11">
        <f t="shared" si="1"/>
        <v>185</v>
      </c>
      <c r="R196" s="11"/>
      <c r="S196" s="11"/>
      <c r="T196" s="11"/>
    </row>
    <row r="197">
      <c r="A197" s="12" t="str">
        <f>HitterProj!A406</f>
        <v>Javier Baez</v>
      </c>
      <c r="B197" s="11" t="str">
        <f>HitterProj!B406</f>
        <v>DET</v>
      </c>
      <c r="C197" s="13">
        <f>(F197*Settings!$B$3)+(G197*Settings!$B$4)+(H197*Settings!$B$5)+(I197*Settings!$B$6)+(J197*Settings!$B$7)+(K197*Settings!$B$8)+(L197*Settings!$B$9)+(M197*Settings!$B$10)+(N197*Settings!$B$11)+(O197*Settings!$B$12)+(P197*Settings!$B$13)</f>
        <v>271.1</v>
      </c>
      <c r="D197" s="11">
        <f>vlookup(A197,HitterProj!A:Z,4,false)</f>
        <v>533</v>
      </c>
      <c r="E197" s="11">
        <f>vlookup(A197,HitterProj!A:Z,5,false)</f>
        <v>495</v>
      </c>
      <c r="F197" s="11">
        <f>vlookup(A197,HitterProj!A:Z,6,false)</f>
        <v>79</v>
      </c>
      <c r="G197" s="11">
        <f>vlookup(A197,HitterProj!A:Z,7,false)</f>
        <v>21</v>
      </c>
      <c r="H197" s="11">
        <f>vlookup(A197,HitterProj!A:Z,8,false)</f>
        <v>3</v>
      </c>
      <c r="I197" s="11">
        <f>vlookup(A197,HitterProj!A:Z,9,false)</f>
        <v>14</v>
      </c>
      <c r="J197" s="11">
        <f>vlookup(A197,HitterProj!A:Z,10,false)</f>
        <v>57</v>
      </c>
      <c r="K197" s="11">
        <f>vlookup(A197,HitterProj!A:Z,11,false)</f>
        <v>60</v>
      </c>
      <c r="L197" s="11">
        <f>vlookup(A197,HitterProj!A:Z,12,false)</f>
        <v>27</v>
      </c>
      <c r="M197" s="13">
        <f>vlookup(A197,HitterProj!A:Z,13,false)</f>
        <v>9.6</v>
      </c>
      <c r="N197" s="11">
        <f>vlookup(A197,HitterProj!A:Z,14,false)</f>
        <v>126</v>
      </c>
      <c r="O197" s="11">
        <f>vlookup(A197,HitterProj!A:Z,15,false)</f>
        <v>0</v>
      </c>
      <c r="P197" s="11">
        <f>vlookup(A197,HitterProj!A:Z,16,false)</f>
        <v>9</v>
      </c>
      <c r="Q197" s="11">
        <f t="shared" si="1"/>
        <v>186</v>
      </c>
      <c r="R197" s="11"/>
      <c r="S197" s="11"/>
      <c r="T197" s="11"/>
    </row>
    <row r="198">
      <c r="A198" s="12" t="str">
        <f>HitterProj!A324</f>
        <v>Ramon Laureano</v>
      </c>
      <c r="B198" s="11" t="str">
        <f>HitterProj!B324</f>
        <v>CLE</v>
      </c>
      <c r="C198" s="13">
        <f>(F198*Settings!$B$3)+(G198*Settings!$B$4)+(H198*Settings!$B$5)+(I198*Settings!$B$6)+(J198*Settings!$B$7)+(K198*Settings!$B$8)+(L198*Settings!$B$9)+(M198*Settings!$B$10)+(N198*Settings!$B$11)+(O198*Settings!$B$12)+(P198*Settings!$B$13)</f>
        <v>270.65</v>
      </c>
      <c r="D198" s="11">
        <f>vlookup(A198,HitterProj!A:Z,4,false)</f>
        <v>478</v>
      </c>
      <c r="E198" s="11">
        <f>vlookup(A198,HitterProj!A:Z,5,false)</f>
        <v>430</v>
      </c>
      <c r="F198" s="11">
        <f>vlookup(A198,HitterProj!A:Z,6,false)</f>
        <v>61</v>
      </c>
      <c r="G198" s="11">
        <f>vlookup(A198,HitterProj!A:Z,7,false)</f>
        <v>21</v>
      </c>
      <c r="H198" s="11">
        <f>vlookup(A198,HitterProj!A:Z,8,false)</f>
        <v>2</v>
      </c>
      <c r="I198" s="11">
        <f>vlookup(A198,HitterProj!A:Z,9,false)</f>
        <v>16</v>
      </c>
      <c r="J198" s="11">
        <f>vlookup(A198,HitterProj!A:Z,10,false)</f>
        <v>57</v>
      </c>
      <c r="K198" s="11">
        <f>vlookup(A198,HitterProj!A:Z,11,false)</f>
        <v>62</v>
      </c>
      <c r="L198" s="11">
        <f>vlookup(A198,HitterProj!A:Z,12,false)</f>
        <v>36</v>
      </c>
      <c r="M198" s="13">
        <f>vlookup(A198,HitterProj!A:Z,13,false)</f>
        <v>10.9</v>
      </c>
      <c r="N198" s="11">
        <f>vlookup(A198,HitterProj!A:Z,14,false)</f>
        <v>131</v>
      </c>
      <c r="O198" s="11">
        <f>vlookup(A198,HitterProj!A:Z,15,false)</f>
        <v>1</v>
      </c>
      <c r="P198" s="11">
        <f>vlookup(A198,HitterProj!A:Z,16,false)</f>
        <v>12</v>
      </c>
      <c r="Q198" s="11">
        <f t="shared" si="1"/>
        <v>187</v>
      </c>
      <c r="R198" s="11"/>
      <c r="S198" s="11"/>
      <c r="T198" s="11"/>
    </row>
    <row r="199">
      <c r="A199" s="12" t="str">
        <f>HitterProj!A368</f>
        <v>Ryan Noda</v>
      </c>
      <c r="B199" s="11" t="str">
        <f>HitterProj!B368</f>
        <v>OAK</v>
      </c>
      <c r="C199" s="13">
        <f>(F199*Settings!$B$3)+(G199*Settings!$B$4)+(H199*Settings!$B$5)+(I199*Settings!$B$6)+(J199*Settings!$B$7)+(K199*Settings!$B$8)+(L199*Settings!$B$9)+(M199*Settings!$B$10)+(N199*Settings!$B$11)+(O199*Settings!$B$12)+(P199*Settings!$B$13)</f>
        <v>270.25</v>
      </c>
      <c r="D199" s="11">
        <f>vlookup(A199,HitterProj!A:Z,4,false)</f>
        <v>533</v>
      </c>
      <c r="E199" s="11">
        <f>vlookup(A199,HitterProj!A:Z,5,false)</f>
        <v>439</v>
      </c>
      <c r="F199" s="11">
        <f>vlookup(A199,HitterProj!A:Z,6,false)</f>
        <v>52</v>
      </c>
      <c r="G199" s="11">
        <f>vlookup(A199,HitterProj!A:Z,7,false)</f>
        <v>21</v>
      </c>
      <c r="H199" s="11">
        <f>vlookup(A199,HitterProj!A:Z,8,false)</f>
        <v>1</v>
      </c>
      <c r="I199" s="11">
        <f>vlookup(A199,HitterProj!A:Z,9,false)</f>
        <v>18</v>
      </c>
      <c r="J199" s="11">
        <f>vlookup(A199,HitterProj!A:Z,10,false)</f>
        <v>68</v>
      </c>
      <c r="K199" s="11">
        <f>vlookup(A199,HitterProj!A:Z,11,false)</f>
        <v>50</v>
      </c>
      <c r="L199" s="11">
        <f>vlookup(A199,HitterProj!A:Z,12,false)</f>
        <v>78</v>
      </c>
      <c r="M199" s="13">
        <f>vlookup(A199,HitterProj!A:Z,13,false)</f>
        <v>5</v>
      </c>
      <c r="N199" s="11">
        <f>vlookup(A199,HitterProj!A:Z,14,false)</f>
        <v>177</v>
      </c>
      <c r="O199" s="11">
        <f>vlookup(A199,HitterProj!A:Z,15,false)</f>
        <v>1</v>
      </c>
      <c r="P199" s="11">
        <f>vlookup(A199,HitterProj!A:Z,16,false)</f>
        <v>14</v>
      </c>
      <c r="Q199" s="11">
        <f t="shared" si="1"/>
        <v>188</v>
      </c>
      <c r="R199" s="11"/>
      <c r="S199" s="11"/>
      <c r="T199" s="11"/>
    </row>
    <row r="200">
      <c r="A200" s="12" t="str">
        <f>HitterProj!A117</f>
        <v>Noelvi Marte</v>
      </c>
      <c r="B200" s="11" t="str">
        <f>HitterProj!B117</f>
        <v>CIN</v>
      </c>
      <c r="C200" s="13">
        <f>(F200*Settings!$B$3)+(G200*Settings!$B$4)+(H200*Settings!$B$5)+(I200*Settings!$B$6)+(J200*Settings!$B$7)+(K200*Settings!$B$8)+(L200*Settings!$B$9)+(M200*Settings!$B$10)+(N200*Settings!$B$11)+(O200*Settings!$B$12)+(P200*Settings!$B$13)</f>
        <v>269.35</v>
      </c>
      <c r="D200" s="11">
        <f>vlookup(A200,HitterProj!A:Z,4,false)</f>
        <v>464</v>
      </c>
      <c r="E200" s="11">
        <f>vlookup(A200,HitterProj!A:Z,5,false)</f>
        <v>426</v>
      </c>
      <c r="F200" s="11">
        <f>vlookup(A200,HitterProj!A:Z,6,false)</f>
        <v>69</v>
      </c>
      <c r="G200" s="11">
        <f>vlookup(A200,HitterProj!A:Z,7,false)</f>
        <v>19</v>
      </c>
      <c r="H200" s="11">
        <f>vlookup(A200,HitterProj!A:Z,8,false)</f>
        <v>1</v>
      </c>
      <c r="I200" s="11">
        <f>vlookup(A200,HitterProj!A:Z,9,false)</f>
        <v>14</v>
      </c>
      <c r="J200" s="11">
        <f>vlookup(A200,HitterProj!A:Z,10,false)</f>
        <v>55</v>
      </c>
      <c r="K200" s="11">
        <f>vlookup(A200,HitterProj!A:Z,11,false)</f>
        <v>57</v>
      </c>
      <c r="L200" s="11">
        <f>vlookup(A200,HitterProj!A:Z,12,false)</f>
        <v>32</v>
      </c>
      <c r="M200" s="13">
        <f>vlookup(A200,HitterProj!A:Z,13,false)</f>
        <v>15.6</v>
      </c>
      <c r="N200" s="11">
        <f>vlookup(A200,HitterProj!A:Z,14,false)</f>
        <v>103</v>
      </c>
      <c r="O200" s="11">
        <f>vlookup(A200,HitterProj!A:Z,15,false)</f>
        <v>4</v>
      </c>
      <c r="P200" s="11">
        <f>vlookup(A200,HitterProj!A:Z,16,false)</f>
        <v>6</v>
      </c>
      <c r="Q200" s="11">
        <f t="shared" si="1"/>
        <v>189</v>
      </c>
      <c r="R200" s="11"/>
      <c r="S200" s="11"/>
      <c r="T200" s="11"/>
    </row>
    <row r="201">
      <c r="A201" s="12" t="str">
        <f>HitterProj!A361</f>
        <v>Mike Yastrzemski</v>
      </c>
      <c r="B201" s="11" t="str">
        <f>HitterProj!B361</f>
        <v>SF</v>
      </c>
      <c r="C201" s="13">
        <f>(F201*Settings!$B$3)+(G201*Settings!$B$4)+(H201*Settings!$B$5)+(I201*Settings!$B$6)+(J201*Settings!$B$7)+(K201*Settings!$B$8)+(L201*Settings!$B$9)+(M201*Settings!$B$10)+(N201*Settings!$B$11)+(O201*Settings!$B$12)+(P201*Settings!$B$13)</f>
        <v>269.3</v>
      </c>
      <c r="D201" s="11">
        <f>vlookup(A201,HitterProj!A:Z,4,false)</f>
        <v>486</v>
      </c>
      <c r="E201" s="11">
        <f>vlookup(A201,HitterProj!A:Z,5,false)</f>
        <v>424</v>
      </c>
      <c r="F201" s="11">
        <f>vlookup(A201,HitterProj!A:Z,6,false)</f>
        <v>55</v>
      </c>
      <c r="G201" s="11">
        <f>vlookup(A201,HitterProj!A:Z,7,false)</f>
        <v>24</v>
      </c>
      <c r="H201" s="11">
        <f>vlookup(A201,HitterProj!A:Z,8,false)</f>
        <v>2</v>
      </c>
      <c r="I201" s="11">
        <f>vlookup(A201,HitterProj!A:Z,9,false)</f>
        <v>16</v>
      </c>
      <c r="J201" s="11">
        <f>vlookup(A201,HitterProj!A:Z,10,false)</f>
        <v>55</v>
      </c>
      <c r="K201" s="11">
        <f>vlookup(A201,HitterProj!A:Z,11,false)</f>
        <v>56</v>
      </c>
      <c r="L201" s="11">
        <f>vlookup(A201,HitterProj!A:Z,12,false)</f>
        <v>54</v>
      </c>
      <c r="M201" s="13">
        <f>vlookup(A201,HitterProj!A:Z,13,false)</f>
        <v>2.8</v>
      </c>
      <c r="N201" s="11">
        <f>vlookup(A201,HitterProj!A:Z,14,false)</f>
        <v>126</v>
      </c>
      <c r="O201" s="11">
        <f>vlookup(A201,HitterProj!A:Z,15,false)</f>
        <v>2</v>
      </c>
      <c r="P201" s="11">
        <f>vlookup(A201,HitterProj!A:Z,16,false)</f>
        <v>5</v>
      </c>
      <c r="Q201" s="11">
        <f t="shared" si="1"/>
        <v>190</v>
      </c>
      <c r="R201" s="11"/>
      <c r="S201" s="11"/>
      <c r="T201" s="11"/>
    </row>
    <row r="202">
      <c r="A202" s="12" t="str">
        <f>HitterProj!A124</f>
        <v>Esteury Ruiz</v>
      </c>
      <c r="B202" s="11" t="str">
        <f>HitterProj!B124</f>
        <v>OAK</v>
      </c>
      <c r="C202" s="13">
        <f>(F202*Settings!$B$3)+(G202*Settings!$B$4)+(H202*Settings!$B$5)+(I202*Settings!$B$6)+(J202*Settings!$B$7)+(K202*Settings!$B$8)+(L202*Settings!$B$9)+(M202*Settings!$B$10)+(N202*Settings!$B$11)+(O202*Settings!$B$12)+(P202*Settings!$B$13)</f>
        <v>269.05</v>
      </c>
      <c r="D202" s="11">
        <f>vlookup(A202,HitterProj!A:Z,4,false)</f>
        <v>486</v>
      </c>
      <c r="E202" s="11">
        <f>vlookup(A202,HitterProj!A:Z,5,false)</f>
        <v>449</v>
      </c>
      <c r="F202" s="11">
        <f>vlookup(A202,HitterProj!A:Z,6,false)</f>
        <v>76</v>
      </c>
      <c r="G202" s="11">
        <f>vlookup(A202,HitterProj!A:Z,7,false)</f>
        <v>22</v>
      </c>
      <c r="H202" s="11">
        <f>vlookup(A202,HitterProj!A:Z,8,false)</f>
        <v>1</v>
      </c>
      <c r="I202" s="11">
        <f>vlookup(A202,HitterProj!A:Z,9,false)</f>
        <v>7</v>
      </c>
      <c r="J202" s="11">
        <f>vlookup(A202,HitterProj!A:Z,10,false)</f>
        <v>55</v>
      </c>
      <c r="K202" s="11">
        <f>vlookup(A202,HitterProj!A:Z,11,false)</f>
        <v>49</v>
      </c>
      <c r="L202" s="11">
        <f>vlookup(A202,HitterProj!A:Z,12,false)</f>
        <v>22</v>
      </c>
      <c r="M202" s="13">
        <f>vlookup(A202,HitterProj!A:Z,13,false)</f>
        <v>44.3</v>
      </c>
      <c r="N202" s="11">
        <f>vlookup(A202,HitterProj!A:Z,14,false)</f>
        <v>99</v>
      </c>
      <c r="O202" s="11">
        <f>vlookup(A202,HitterProj!A:Z,15,false)</f>
        <v>9</v>
      </c>
      <c r="P202" s="11">
        <f>vlookup(A202,HitterProj!A:Z,16,false)</f>
        <v>14</v>
      </c>
      <c r="Q202" s="11">
        <f t="shared" si="1"/>
        <v>191</v>
      </c>
      <c r="R202" s="11"/>
      <c r="S202" s="11"/>
      <c r="T202" s="11"/>
    </row>
    <row r="203">
      <c r="A203" s="12" t="str">
        <f>HitterProj!A370</f>
        <v>Jesus Sanchez</v>
      </c>
      <c r="B203" s="11" t="str">
        <f>HitterProj!B370</f>
        <v>MIA</v>
      </c>
      <c r="C203" s="13">
        <f>(F203*Settings!$B$3)+(G203*Settings!$B$4)+(H203*Settings!$B$5)+(I203*Settings!$B$6)+(J203*Settings!$B$7)+(K203*Settings!$B$8)+(L203*Settings!$B$9)+(M203*Settings!$B$10)+(N203*Settings!$B$11)+(O203*Settings!$B$12)+(P203*Settings!$B$13)</f>
        <v>268.05</v>
      </c>
      <c r="D203" s="11">
        <f>vlookup(A203,HitterProj!A:Z,4,false)</f>
        <v>453</v>
      </c>
      <c r="E203" s="11">
        <f>vlookup(A203,HitterProj!A:Z,5,false)</f>
        <v>406</v>
      </c>
      <c r="F203" s="11">
        <f>vlookup(A203,HitterProj!A:Z,6,false)</f>
        <v>60</v>
      </c>
      <c r="G203" s="11">
        <f>vlookup(A203,HitterProj!A:Z,7,false)</f>
        <v>20</v>
      </c>
      <c r="H203" s="11">
        <f>vlookup(A203,HitterProj!A:Z,8,false)</f>
        <v>3</v>
      </c>
      <c r="I203" s="11">
        <f>vlookup(A203,HitterProj!A:Z,9,false)</f>
        <v>17</v>
      </c>
      <c r="J203" s="11">
        <f>vlookup(A203,HitterProj!A:Z,10,false)</f>
        <v>53</v>
      </c>
      <c r="K203" s="11">
        <f>vlookup(A203,HitterProj!A:Z,11,false)</f>
        <v>56</v>
      </c>
      <c r="L203" s="11">
        <f>vlookup(A203,HitterProj!A:Z,12,false)</f>
        <v>42</v>
      </c>
      <c r="M203" s="13">
        <f>vlookup(A203,HitterProj!A:Z,13,false)</f>
        <v>6.3</v>
      </c>
      <c r="N203" s="11">
        <f>vlookup(A203,HitterProj!A:Z,14,false)</f>
        <v>119</v>
      </c>
      <c r="O203" s="11">
        <f>vlookup(A203,HitterProj!A:Z,15,false)</f>
        <v>1</v>
      </c>
      <c r="P203" s="11">
        <f>vlookup(A203,HitterProj!A:Z,16,false)</f>
        <v>3</v>
      </c>
      <c r="Q203" s="11">
        <f t="shared" si="1"/>
        <v>192</v>
      </c>
      <c r="R203" s="11"/>
      <c r="S203" s="11"/>
      <c r="T203" s="11"/>
    </row>
    <row r="204">
      <c r="A204" s="12" t="str">
        <f>HitterProj!A165</f>
        <v>Giancarlo Stanton</v>
      </c>
      <c r="B204" s="11" t="str">
        <f>HitterProj!B165</f>
        <v>NYY</v>
      </c>
      <c r="C204" s="13">
        <f>(F204*Settings!$B$3)+(G204*Settings!$B$4)+(H204*Settings!$B$5)+(I204*Settings!$B$6)+(J204*Settings!$B$7)+(K204*Settings!$B$8)+(L204*Settings!$B$9)+(M204*Settings!$B$10)+(N204*Settings!$B$11)+(O204*Settings!$B$12)+(P204*Settings!$B$13)</f>
        <v>268</v>
      </c>
      <c r="D204" s="11">
        <f>vlookup(A204,HitterProj!A:Z,4,false)</f>
        <v>452</v>
      </c>
      <c r="E204" s="11">
        <f>vlookup(A204,HitterProj!A:Z,5,false)</f>
        <v>402</v>
      </c>
      <c r="F204" s="11">
        <f>vlookup(A204,HitterProj!A:Z,6,false)</f>
        <v>48</v>
      </c>
      <c r="G204" s="11">
        <f>vlookup(A204,HitterProj!A:Z,7,false)</f>
        <v>15</v>
      </c>
      <c r="H204" s="11">
        <f>vlookup(A204,HitterProj!A:Z,8,false)</f>
        <v>1</v>
      </c>
      <c r="I204" s="11">
        <f>vlookup(A204,HitterProj!A:Z,9,false)</f>
        <v>24</v>
      </c>
      <c r="J204" s="11">
        <f>vlookup(A204,HitterProj!A:Z,10,false)</f>
        <v>58</v>
      </c>
      <c r="K204" s="11">
        <f>vlookup(A204,HitterProj!A:Z,11,false)</f>
        <v>62</v>
      </c>
      <c r="L204" s="11">
        <f>vlookup(A204,HitterProj!A:Z,12,false)</f>
        <v>46</v>
      </c>
      <c r="M204" s="13">
        <f>vlookup(A204,HitterProj!A:Z,13,false)</f>
        <v>0</v>
      </c>
      <c r="N204" s="11">
        <f>vlookup(A204,HitterProj!A:Z,14,false)</f>
        <v>136</v>
      </c>
      <c r="O204" s="11">
        <f>vlookup(A204,HitterProj!A:Z,15,false)</f>
        <v>0</v>
      </c>
      <c r="P204" s="11">
        <f>vlookup(A204,HitterProj!A:Z,16,false)</f>
        <v>2</v>
      </c>
      <c r="Q204" s="11">
        <f t="shared" si="1"/>
        <v>193</v>
      </c>
      <c r="R204" s="11"/>
      <c r="S204" s="11"/>
      <c r="T204" s="11"/>
    </row>
    <row r="205">
      <c r="A205" s="12" t="str">
        <f>HitterProj!A428</f>
        <v>J.D. Martinez</v>
      </c>
      <c r="B205" s="11" t="str">
        <f>HitterProj!B428</f>
        <v/>
      </c>
      <c r="C205" s="13">
        <f>(F205*Settings!$B$3)+(G205*Settings!$B$4)+(H205*Settings!$B$5)+(I205*Settings!$B$6)+(J205*Settings!$B$7)+(K205*Settings!$B$8)+(L205*Settings!$B$9)+(M205*Settings!$B$10)+(N205*Settings!$B$11)+(O205*Settings!$B$12)+(P205*Settings!$B$13)</f>
        <v>267.4</v>
      </c>
      <c r="D205" s="11">
        <f>vlookup(A205,HitterProj!A:Z,4,false)</f>
        <v>504</v>
      </c>
      <c r="E205" s="11">
        <f>vlookup(A205,HitterProj!A:Z,5,false)</f>
        <v>460</v>
      </c>
      <c r="F205" s="11">
        <f>vlookup(A205,HitterProj!A:Z,6,false)</f>
        <v>61</v>
      </c>
      <c r="G205" s="11">
        <f>vlookup(A205,HitterProj!A:Z,7,false)</f>
        <v>22</v>
      </c>
      <c r="H205" s="11">
        <f>vlookup(A205,HitterProj!A:Z,8,false)</f>
        <v>2</v>
      </c>
      <c r="I205" s="11">
        <f>vlookup(A205,HitterProj!A:Z,9,false)</f>
        <v>18</v>
      </c>
      <c r="J205" s="11">
        <f>vlookup(A205,HitterProj!A:Z,10,false)</f>
        <v>60</v>
      </c>
      <c r="K205" s="11">
        <f>vlookup(A205,HitterProj!A:Z,11,false)</f>
        <v>69</v>
      </c>
      <c r="L205" s="11">
        <f>vlookup(A205,HitterProj!A:Z,12,false)</f>
        <v>40</v>
      </c>
      <c r="M205" s="13">
        <f>vlookup(A205,HitterProj!A:Z,13,false)</f>
        <v>1.9</v>
      </c>
      <c r="N205" s="11">
        <f>vlookup(A205,HitterProj!A:Z,14,false)</f>
        <v>146</v>
      </c>
      <c r="O205" s="11">
        <f>vlookup(A205,HitterProj!A:Z,15,false)</f>
        <v>0</v>
      </c>
      <c r="P205" s="11">
        <f>vlookup(A205,HitterProj!A:Z,16,false)</f>
        <v>3</v>
      </c>
      <c r="Q205" s="11">
        <f t="shared" si="1"/>
        <v>194</v>
      </c>
      <c r="R205" s="11"/>
      <c r="S205" s="11"/>
      <c r="T205" s="11"/>
    </row>
    <row r="206">
      <c r="A206" s="12" t="str">
        <f>HitterProj!A177</f>
        <v>Matt Wallner</v>
      </c>
      <c r="B206" s="11" t="str">
        <f>HitterProj!B177</f>
        <v>MIN</v>
      </c>
      <c r="C206" s="13">
        <f>(F206*Settings!$B$3)+(G206*Settings!$B$4)+(H206*Settings!$B$5)+(I206*Settings!$B$6)+(J206*Settings!$B$7)+(K206*Settings!$B$8)+(L206*Settings!$B$9)+(M206*Settings!$B$10)+(N206*Settings!$B$11)+(O206*Settings!$B$12)+(P206*Settings!$B$13)</f>
        <v>266.55</v>
      </c>
      <c r="D206" s="11">
        <f>vlookup(A206,HitterProj!A:Z,4,false)</f>
        <v>455</v>
      </c>
      <c r="E206" s="11">
        <f>vlookup(A206,HitterProj!A:Z,5,false)</f>
        <v>392</v>
      </c>
      <c r="F206" s="11">
        <f>vlookup(A206,HitterProj!A:Z,6,false)</f>
        <v>44</v>
      </c>
      <c r="G206" s="11">
        <f>vlookup(A206,HitterProj!A:Z,7,false)</f>
        <v>16</v>
      </c>
      <c r="H206" s="11">
        <f>vlookup(A206,HitterProj!A:Z,8,false)</f>
        <v>2</v>
      </c>
      <c r="I206" s="11">
        <f>vlookup(A206,HitterProj!A:Z,9,false)</f>
        <v>23</v>
      </c>
      <c r="J206" s="11">
        <f>vlookup(A206,HitterProj!A:Z,10,false)</f>
        <v>53</v>
      </c>
      <c r="K206" s="11">
        <f>vlookup(A206,HitterProj!A:Z,11,false)</f>
        <v>56</v>
      </c>
      <c r="L206" s="11">
        <f>vlookup(A206,HitterProj!A:Z,12,false)</f>
        <v>48</v>
      </c>
      <c r="M206" s="13">
        <f>vlookup(A206,HitterProj!A:Z,13,false)</f>
        <v>1.8</v>
      </c>
      <c r="N206" s="11">
        <f>vlookup(A206,HitterProj!A:Z,14,false)</f>
        <v>139</v>
      </c>
      <c r="O206" s="11">
        <f>vlookup(A206,HitterProj!A:Z,15,false)</f>
        <v>2</v>
      </c>
      <c r="P206" s="11">
        <f>vlookup(A206,HitterProj!A:Z,16,false)</f>
        <v>13</v>
      </c>
      <c r="Q206" s="11">
        <f t="shared" si="1"/>
        <v>195</v>
      </c>
      <c r="R206" s="11"/>
      <c r="S206" s="11"/>
      <c r="T206" s="11"/>
    </row>
    <row r="207">
      <c r="A207" s="12" t="str">
        <f>HitterProj!A314</f>
        <v>Wilyer Abreu</v>
      </c>
      <c r="B207" s="11" t="str">
        <f>HitterProj!B314</f>
        <v>BOS</v>
      </c>
      <c r="C207" s="13">
        <f>(F207*Settings!$B$3)+(G207*Settings!$B$4)+(H207*Settings!$B$5)+(I207*Settings!$B$6)+(J207*Settings!$B$7)+(K207*Settings!$B$8)+(L207*Settings!$B$9)+(M207*Settings!$B$10)+(N207*Settings!$B$11)+(O207*Settings!$B$12)+(P207*Settings!$B$13)</f>
        <v>266.55</v>
      </c>
      <c r="D207" s="11">
        <f>vlookup(A207,HitterProj!A:Z,4,false)</f>
        <v>432</v>
      </c>
      <c r="E207" s="11">
        <f>vlookup(A207,HitterProj!A:Z,5,false)</f>
        <v>388</v>
      </c>
      <c r="F207" s="11">
        <f>vlookup(A207,HitterProj!A:Z,6,false)</f>
        <v>51</v>
      </c>
      <c r="G207" s="11">
        <f>vlookup(A207,HitterProj!A:Z,7,false)</f>
        <v>23</v>
      </c>
      <c r="H207" s="11">
        <f>vlookup(A207,HitterProj!A:Z,8,false)</f>
        <v>2</v>
      </c>
      <c r="I207" s="11">
        <f>vlookup(A207,HitterProj!A:Z,9,false)</f>
        <v>17</v>
      </c>
      <c r="J207" s="11">
        <f>vlookup(A207,HitterProj!A:Z,10,false)</f>
        <v>54</v>
      </c>
      <c r="K207" s="11">
        <f>vlookup(A207,HitterProj!A:Z,11,false)</f>
        <v>55</v>
      </c>
      <c r="L207" s="11">
        <f>vlookup(A207,HitterProj!A:Z,12,false)</f>
        <v>40</v>
      </c>
      <c r="M207" s="13">
        <f>vlookup(A207,HitterProj!A:Z,13,false)</f>
        <v>7.8</v>
      </c>
      <c r="N207" s="11">
        <f>vlookup(A207,HitterProj!A:Z,14,false)</f>
        <v>111</v>
      </c>
      <c r="O207" s="11">
        <f>vlookup(A207,HitterProj!A:Z,15,false)</f>
        <v>1</v>
      </c>
      <c r="P207" s="11">
        <f>vlookup(A207,HitterProj!A:Z,16,false)</f>
        <v>3</v>
      </c>
      <c r="Q207" s="11">
        <f t="shared" si="1"/>
        <v>195</v>
      </c>
      <c r="R207" s="11"/>
      <c r="S207" s="11"/>
      <c r="T207" s="11"/>
    </row>
    <row r="208">
      <c r="A208" s="12" t="str">
        <f>HitterProj!A377</f>
        <v>Hunter Renfroe</v>
      </c>
      <c r="B208" s="11" t="str">
        <f>HitterProj!B377</f>
        <v>KC</v>
      </c>
      <c r="C208" s="13">
        <f>(F208*Settings!$B$3)+(G208*Settings!$B$4)+(H208*Settings!$B$5)+(I208*Settings!$B$6)+(J208*Settings!$B$7)+(K208*Settings!$B$8)+(L208*Settings!$B$9)+(M208*Settings!$B$10)+(N208*Settings!$B$11)+(O208*Settings!$B$12)+(P208*Settings!$B$13)</f>
        <v>265</v>
      </c>
      <c r="D208" s="11">
        <f>vlookup(A208,HitterProj!A:Z,4,false)</f>
        <v>450</v>
      </c>
      <c r="E208" s="11">
        <f>vlookup(A208,HitterProj!A:Z,5,false)</f>
        <v>411</v>
      </c>
      <c r="F208" s="11">
        <f>vlookup(A208,HitterProj!A:Z,6,false)</f>
        <v>59</v>
      </c>
      <c r="G208" s="11">
        <f>vlookup(A208,HitterProj!A:Z,7,false)</f>
        <v>22</v>
      </c>
      <c r="H208" s="11">
        <f>vlookup(A208,HitterProj!A:Z,8,false)</f>
        <v>1</v>
      </c>
      <c r="I208" s="11">
        <f>vlookup(A208,HitterProj!A:Z,9,false)</f>
        <v>18</v>
      </c>
      <c r="J208" s="11">
        <f>vlookup(A208,HitterProj!A:Z,10,false)</f>
        <v>52</v>
      </c>
      <c r="K208" s="11">
        <f>vlookup(A208,HitterProj!A:Z,11,false)</f>
        <v>57</v>
      </c>
      <c r="L208" s="11">
        <f>vlookup(A208,HitterProj!A:Z,12,false)</f>
        <v>35</v>
      </c>
      <c r="M208" s="13">
        <f>vlookup(A208,HitterProj!A:Z,13,false)</f>
        <v>0</v>
      </c>
      <c r="N208" s="11">
        <f>vlookup(A208,HitterProj!A:Z,14,false)</f>
        <v>104</v>
      </c>
      <c r="O208" s="11">
        <f>vlookup(A208,HitterProj!A:Z,15,false)</f>
        <v>0</v>
      </c>
      <c r="P208" s="11">
        <f>vlookup(A208,HitterProj!A:Z,16,false)</f>
        <v>2</v>
      </c>
      <c r="Q208" s="11">
        <f t="shared" si="1"/>
        <v>197</v>
      </c>
      <c r="R208" s="11"/>
      <c r="S208" s="11"/>
      <c r="T208" s="11"/>
    </row>
    <row r="209">
      <c r="A209" s="12" t="str">
        <f>HitterProj!A317</f>
        <v>Nolan Schanuel</v>
      </c>
      <c r="B209" s="11" t="str">
        <f>HitterProj!B317</f>
        <v>LAA</v>
      </c>
      <c r="C209" s="13">
        <f>(F209*Settings!$B$3)+(G209*Settings!$B$4)+(H209*Settings!$B$5)+(I209*Settings!$B$6)+(J209*Settings!$B$7)+(K209*Settings!$B$8)+(L209*Settings!$B$9)+(M209*Settings!$B$10)+(N209*Settings!$B$11)+(O209*Settings!$B$12)+(P209*Settings!$B$13)</f>
        <v>263.85</v>
      </c>
      <c r="D209" s="11">
        <f>vlookup(A209,HitterProj!A:Z,4,false)</f>
        <v>469</v>
      </c>
      <c r="E209" s="11">
        <f>vlookup(A209,HitterProj!A:Z,5,false)</f>
        <v>405</v>
      </c>
      <c r="F209" s="11">
        <f>vlookup(A209,HitterProj!A:Z,6,false)</f>
        <v>66</v>
      </c>
      <c r="G209" s="11">
        <f>vlookup(A209,HitterProj!A:Z,7,false)</f>
        <v>16</v>
      </c>
      <c r="H209" s="11">
        <f>vlookup(A209,HitterProj!A:Z,8,false)</f>
        <v>2</v>
      </c>
      <c r="I209" s="11">
        <f>vlookup(A209,HitterProj!A:Z,9,false)</f>
        <v>12</v>
      </c>
      <c r="J209" s="11">
        <f>vlookup(A209,HitterProj!A:Z,10,false)</f>
        <v>51</v>
      </c>
      <c r="K209" s="11">
        <f>vlookup(A209,HitterProj!A:Z,11,false)</f>
        <v>49</v>
      </c>
      <c r="L209" s="11">
        <f>vlookup(A209,HitterProj!A:Z,12,false)</f>
        <v>58</v>
      </c>
      <c r="M209" s="13">
        <f>vlookup(A209,HitterProj!A:Z,13,false)</f>
        <v>1.6</v>
      </c>
      <c r="N209" s="11">
        <f>vlookup(A209,HitterProj!A:Z,14,false)</f>
        <v>89</v>
      </c>
      <c r="O209" s="11">
        <f>vlookup(A209,HitterProj!A:Z,15,false)</f>
        <v>0</v>
      </c>
      <c r="P209" s="11">
        <f>vlookup(A209,HitterProj!A:Z,16,false)</f>
        <v>5</v>
      </c>
      <c r="Q209" s="11">
        <f t="shared" si="1"/>
        <v>198</v>
      </c>
      <c r="R209" s="11"/>
      <c r="S209" s="11"/>
      <c r="T209" s="11"/>
    </row>
    <row r="210">
      <c r="A210" s="12" t="str">
        <f>HitterProj!A145</f>
        <v>Will Benson</v>
      </c>
      <c r="B210" s="11" t="str">
        <f>HitterProj!B145</f>
        <v>CIN</v>
      </c>
      <c r="C210" s="13">
        <f>(F210*Settings!$B$3)+(G210*Settings!$B$4)+(H210*Settings!$B$5)+(I210*Settings!$B$6)+(J210*Settings!$B$7)+(K210*Settings!$B$8)+(L210*Settings!$B$9)+(M210*Settings!$B$10)+(N210*Settings!$B$11)+(O210*Settings!$B$12)+(P210*Settings!$B$13)</f>
        <v>263.7</v>
      </c>
      <c r="D210" s="11">
        <f>vlookup(A210,HitterProj!A:Z,4,false)</f>
        <v>416</v>
      </c>
      <c r="E210" s="11">
        <f>vlookup(A210,HitterProj!A:Z,5,false)</f>
        <v>367</v>
      </c>
      <c r="F210" s="11">
        <f>vlookup(A210,HitterProj!A:Z,6,false)</f>
        <v>53</v>
      </c>
      <c r="G210" s="11">
        <f>vlookup(A210,HitterProj!A:Z,7,false)</f>
        <v>18</v>
      </c>
      <c r="H210" s="11">
        <f>vlookup(A210,HitterProj!A:Z,8,false)</f>
        <v>3</v>
      </c>
      <c r="I210" s="11">
        <f>vlookup(A210,HitterProj!A:Z,9,false)</f>
        <v>15</v>
      </c>
      <c r="J210" s="11">
        <f>vlookup(A210,HitterProj!A:Z,10,false)</f>
        <v>56</v>
      </c>
      <c r="K210" s="11">
        <f>vlookup(A210,HitterProj!A:Z,11,false)</f>
        <v>54</v>
      </c>
      <c r="L210" s="11">
        <f>vlookup(A210,HitterProj!A:Z,12,false)</f>
        <v>46</v>
      </c>
      <c r="M210" s="13">
        <f>vlookup(A210,HitterProj!A:Z,13,false)</f>
        <v>21.7</v>
      </c>
      <c r="N210" s="11">
        <f>vlookup(A210,HitterProj!A:Z,14,false)</f>
        <v>124</v>
      </c>
      <c r="O210" s="11">
        <f>vlookup(A210,HitterProj!A:Z,15,false)</f>
        <v>3</v>
      </c>
      <c r="P210" s="11">
        <f>vlookup(A210,HitterProj!A:Z,16,false)</f>
        <v>3</v>
      </c>
      <c r="Q210" s="11">
        <f t="shared" si="1"/>
        <v>199</v>
      </c>
      <c r="R210" s="11"/>
      <c r="S210" s="11"/>
      <c r="T210" s="11"/>
    </row>
    <row r="211">
      <c r="A211" s="12" t="str">
        <f>HitterProj!A179</f>
        <v>Danny Jansen</v>
      </c>
      <c r="B211" s="11" t="str">
        <f>HitterProj!B179</f>
        <v>TOR</v>
      </c>
      <c r="C211" s="13">
        <f>(F211*Settings!$B$3)+(G211*Settings!$B$4)+(H211*Settings!$B$5)+(I211*Settings!$B$6)+(J211*Settings!$B$7)+(K211*Settings!$B$8)+(L211*Settings!$B$9)+(M211*Settings!$B$10)+(N211*Settings!$B$11)+(O211*Settings!$B$12)+(P211*Settings!$B$13)</f>
        <v>263</v>
      </c>
      <c r="D211" s="11">
        <f>vlookup(A211,HitterProj!A:Z,4,false)</f>
        <v>365</v>
      </c>
      <c r="E211" s="11">
        <f>vlookup(A211,HitterProj!A:Z,5,false)</f>
        <v>325</v>
      </c>
      <c r="F211" s="11">
        <f>vlookup(A211,HitterProj!A:Z,6,false)</f>
        <v>43</v>
      </c>
      <c r="G211" s="11">
        <f>vlookup(A211,HitterProj!A:Z,7,false)</f>
        <v>17</v>
      </c>
      <c r="H211" s="11">
        <f>vlookup(A211,HitterProj!A:Z,8,false)</f>
        <v>1</v>
      </c>
      <c r="I211" s="11">
        <f>vlookup(A211,HitterProj!A:Z,9,false)</f>
        <v>20</v>
      </c>
      <c r="J211" s="11">
        <f>vlookup(A211,HitterProj!A:Z,10,false)</f>
        <v>48</v>
      </c>
      <c r="K211" s="11">
        <f>vlookup(A211,HitterProj!A:Z,11,false)</f>
        <v>49</v>
      </c>
      <c r="L211" s="11">
        <f>vlookup(A211,HitterProj!A:Z,12,false)</f>
        <v>32</v>
      </c>
      <c r="M211" s="13">
        <f>vlookup(A211,HitterProj!A:Z,13,false)</f>
        <v>0</v>
      </c>
      <c r="N211" s="11">
        <f>vlookup(A211,HitterProj!A:Z,14,false)</f>
        <v>72</v>
      </c>
      <c r="O211" s="11">
        <f>vlookup(A211,HitterProj!A:Z,15,false)</f>
        <v>0</v>
      </c>
      <c r="P211" s="11">
        <f>vlookup(A211,HitterProj!A:Z,16,false)</f>
        <v>7</v>
      </c>
      <c r="Q211" s="11">
        <f t="shared" si="1"/>
        <v>200</v>
      </c>
      <c r="R211" s="11"/>
      <c r="S211" s="11"/>
      <c r="T211" s="11"/>
    </row>
    <row r="212">
      <c r="A212" s="12" t="str">
        <f>HitterProj!A242</f>
        <v>Andrew McCutchen</v>
      </c>
      <c r="B212" s="11" t="str">
        <f>HitterProj!B242</f>
        <v>PIT</v>
      </c>
      <c r="C212" s="13">
        <f>(F212*Settings!$B$3)+(G212*Settings!$B$4)+(H212*Settings!$B$5)+(I212*Settings!$B$6)+(J212*Settings!$B$7)+(K212*Settings!$B$8)+(L212*Settings!$B$9)+(M212*Settings!$B$10)+(N212*Settings!$B$11)+(O212*Settings!$B$12)+(P212*Settings!$B$13)</f>
        <v>262.55</v>
      </c>
      <c r="D212" s="11">
        <f>vlookup(A212,HitterProj!A:Z,4,false)</f>
        <v>470</v>
      </c>
      <c r="E212" s="11">
        <f>vlookup(A212,HitterProj!A:Z,5,false)</f>
        <v>407</v>
      </c>
      <c r="F212" s="11">
        <f>vlookup(A212,HitterProj!A:Z,6,false)</f>
        <v>63</v>
      </c>
      <c r="G212" s="11">
        <f>vlookup(A212,HitterProj!A:Z,7,false)</f>
        <v>21</v>
      </c>
      <c r="H212" s="11">
        <f>vlookup(A212,HitterProj!A:Z,8,false)</f>
        <v>1</v>
      </c>
      <c r="I212" s="11">
        <f>vlookup(A212,HitterProj!A:Z,9,false)</f>
        <v>11</v>
      </c>
      <c r="J212" s="11">
        <f>vlookup(A212,HitterProj!A:Z,10,false)</f>
        <v>52</v>
      </c>
      <c r="K212" s="11">
        <f>vlookup(A212,HitterProj!A:Z,11,false)</f>
        <v>58</v>
      </c>
      <c r="L212" s="11">
        <f>vlookup(A212,HitterProj!A:Z,12,false)</f>
        <v>58</v>
      </c>
      <c r="M212" s="13">
        <f>vlookup(A212,HitterProj!A:Z,13,false)</f>
        <v>6.8</v>
      </c>
      <c r="N212" s="11">
        <f>vlookup(A212,HitterProj!A:Z,14,false)</f>
        <v>107</v>
      </c>
      <c r="O212" s="11">
        <f>vlookup(A212,HitterProj!A:Z,15,false)</f>
        <v>2</v>
      </c>
      <c r="P212" s="11">
        <f>vlookup(A212,HitterProj!A:Z,16,false)</f>
        <v>4</v>
      </c>
      <c r="Q212" s="11">
        <f t="shared" si="1"/>
        <v>201</v>
      </c>
      <c r="R212" s="11"/>
      <c r="S212" s="11"/>
      <c r="T212" s="11"/>
    </row>
    <row r="213">
      <c r="A213" s="12" t="str">
        <f>HitterProj!A178</f>
        <v>Brandon Marsh</v>
      </c>
      <c r="B213" s="11" t="str">
        <f>HitterProj!B178</f>
        <v>PHI</v>
      </c>
      <c r="C213" s="13">
        <f>(F213*Settings!$B$3)+(G213*Settings!$B$4)+(H213*Settings!$B$5)+(I213*Settings!$B$6)+(J213*Settings!$B$7)+(K213*Settings!$B$8)+(L213*Settings!$B$9)+(M213*Settings!$B$10)+(N213*Settings!$B$11)+(O213*Settings!$B$12)+(P213*Settings!$B$13)</f>
        <v>259.2</v>
      </c>
      <c r="D213" s="11">
        <f>vlookup(A213,HitterProj!A:Z,4,false)</f>
        <v>493</v>
      </c>
      <c r="E213" s="11">
        <f>vlookup(A213,HitterProj!A:Z,5,false)</f>
        <v>437</v>
      </c>
      <c r="F213" s="11">
        <f>vlookup(A213,HitterProj!A:Z,6,false)</f>
        <v>66</v>
      </c>
      <c r="G213" s="11">
        <f>vlookup(A213,HitterProj!A:Z,7,false)</f>
        <v>22</v>
      </c>
      <c r="H213" s="11">
        <f>vlookup(A213,HitterProj!A:Z,8,false)</f>
        <v>5</v>
      </c>
      <c r="I213" s="11">
        <f>vlookup(A213,HitterProj!A:Z,9,false)</f>
        <v>13</v>
      </c>
      <c r="J213" s="11">
        <f>vlookup(A213,HitterProj!A:Z,10,false)</f>
        <v>58</v>
      </c>
      <c r="K213" s="11">
        <f>vlookup(A213,HitterProj!A:Z,11,false)</f>
        <v>56</v>
      </c>
      <c r="L213" s="11">
        <f>vlookup(A213,HitterProj!A:Z,12,false)</f>
        <v>52</v>
      </c>
      <c r="M213" s="13">
        <f>vlookup(A213,HitterProj!A:Z,13,false)</f>
        <v>9.7</v>
      </c>
      <c r="N213" s="11">
        <f>vlookup(A213,HitterProj!A:Z,14,false)</f>
        <v>154</v>
      </c>
      <c r="O213" s="11">
        <f>vlookup(A213,HitterProj!A:Z,15,false)</f>
        <v>2</v>
      </c>
      <c r="P213" s="11">
        <f>vlookup(A213,HitterProj!A:Z,16,false)</f>
        <v>4</v>
      </c>
      <c r="Q213" s="11">
        <f t="shared" si="1"/>
        <v>202</v>
      </c>
      <c r="R213" s="11"/>
      <c r="S213" s="11"/>
      <c r="T213" s="11"/>
    </row>
    <row r="214">
      <c r="A214" s="12" t="str">
        <f>HitterProj!A354</f>
        <v>J.D. Davis</v>
      </c>
      <c r="B214" s="11" t="str">
        <f>HitterProj!B354</f>
        <v>SF</v>
      </c>
      <c r="C214" s="13">
        <f>(F214*Settings!$B$3)+(G214*Settings!$B$4)+(H214*Settings!$B$5)+(I214*Settings!$B$6)+(J214*Settings!$B$7)+(K214*Settings!$B$8)+(L214*Settings!$B$9)+(M214*Settings!$B$10)+(N214*Settings!$B$11)+(O214*Settings!$B$12)+(P214*Settings!$B$13)</f>
        <v>258.45</v>
      </c>
      <c r="D214" s="11">
        <f>vlookup(A214,HitterProj!A:Z,4,false)</f>
        <v>493</v>
      </c>
      <c r="E214" s="11">
        <f>vlookup(A214,HitterProj!A:Z,5,false)</f>
        <v>436</v>
      </c>
      <c r="F214" s="11">
        <f>vlookup(A214,HitterProj!A:Z,6,false)</f>
        <v>67</v>
      </c>
      <c r="G214" s="11">
        <f>vlookup(A214,HitterProj!A:Z,7,false)</f>
        <v>22</v>
      </c>
      <c r="H214" s="11">
        <f>vlookup(A214,HitterProj!A:Z,8,false)</f>
        <v>2</v>
      </c>
      <c r="I214" s="11">
        <f>vlookup(A214,HitterProj!A:Z,9,false)</f>
        <v>15</v>
      </c>
      <c r="J214" s="11">
        <f>vlookup(A214,HitterProj!A:Z,10,false)</f>
        <v>55</v>
      </c>
      <c r="K214" s="11">
        <f>vlookup(A214,HitterProj!A:Z,11,false)</f>
        <v>58</v>
      </c>
      <c r="L214" s="11">
        <f>vlookup(A214,HitterProj!A:Z,12,false)</f>
        <v>48</v>
      </c>
      <c r="M214" s="13">
        <f>vlookup(A214,HitterProj!A:Z,13,false)</f>
        <v>2.7</v>
      </c>
      <c r="N214" s="11">
        <f>vlookup(A214,HitterProj!A:Z,14,false)</f>
        <v>143</v>
      </c>
      <c r="O214" s="11">
        <f>vlookup(A214,HitterProj!A:Z,15,false)</f>
        <v>1</v>
      </c>
      <c r="P214" s="11">
        <f>vlookup(A214,HitterProj!A:Z,16,false)</f>
        <v>8</v>
      </c>
      <c r="Q214" s="11">
        <f t="shared" si="1"/>
        <v>203</v>
      </c>
      <c r="R214" s="11"/>
      <c r="S214" s="11"/>
      <c r="T214" s="11"/>
    </row>
    <row r="215">
      <c r="A215" s="12" t="str">
        <f>HitterProj!A419</f>
        <v>Mitch Haniger</v>
      </c>
      <c r="B215" s="11" t="str">
        <f>HitterProj!B419</f>
        <v>SEA</v>
      </c>
      <c r="C215" s="13">
        <f>(F215*Settings!$B$3)+(G215*Settings!$B$4)+(H215*Settings!$B$5)+(I215*Settings!$B$6)+(J215*Settings!$B$7)+(K215*Settings!$B$8)+(L215*Settings!$B$9)+(M215*Settings!$B$10)+(N215*Settings!$B$11)+(O215*Settings!$B$12)+(P215*Settings!$B$13)</f>
        <v>256.95</v>
      </c>
      <c r="D215" s="11">
        <f>vlookup(A215,HitterProj!A:Z,4,false)</f>
        <v>467</v>
      </c>
      <c r="E215" s="11">
        <f>vlookup(A215,HitterProj!A:Z,5,false)</f>
        <v>424</v>
      </c>
      <c r="F215" s="11">
        <f>vlookup(A215,HitterProj!A:Z,6,false)</f>
        <v>59</v>
      </c>
      <c r="G215" s="11">
        <f>vlookup(A215,HitterProj!A:Z,7,false)</f>
        <v>20</v>
      </c>
      <c r="H215" s="11">
        <f>vlookup(A215,HitterProj!A:Z,8,false)</f>
        <v>1</v>
      </c>
      <c r="I215" s="11">
        <f>vlookup(A215,HitterProj!A:Z,9,false)</f>
        <v>18</v>
      </c>
      <c r="J215" s="11">
        <f>vlookup(A215,HitterProj!A:Z,10,false)</f>
        <v>57</v>
      </c>
      <c r="K215" s="11">
        <f>vlookup(A215,HitterProj!A:Z,11,false)</f>
        <v>58</v>
      </c>
      <c r="L215" s="11">
        <f>vlookup(A215,HitterProj!A:Z,12,false)</f>
        <v>36</v>
      </c>
      <c r="M215" s="13">
        <f>vlookup(A215,HitterProj!A:Z,13,false)</f>
        <v>1.7</v>
      </c>
      <c r="N215" s="11">
        <f>vlookup(A215,HitterProj!A:Z,14,false)</f>
        <v>125</v>
      </c>
      <c r="O215" s="11">
        <f>vlookup(A215,HitterProj!A:Z,15,false)</f>
        <v>0</v>
      </c>
      <c r="P215" s="11">
        <f>vlookup(A215,HitterProj!A:Z,16,false)</f>
        <v>5</v>
      </c>
      <c r="Q215" s="11">
        <f t="shared" si="1"/>
        <v>204</v>
      </c>
      <c r="R215" s="11"/>
      <c r="S215" s="11"/>
      <c r="T215" s="11"/>
    </row>
    <row r="216">
      <c r="A216" s="12" t="str">
        <f>HitterProj!A195</f>
        <v>Alejandro Kirk</v>
      </c>
      <c r="B216" s="11" t="str">
        <f>HitterProj!B195</f>
        <v>TOR</v>
      </c>
      <c r="C216" s="13">
        <f>(F216*Settings!$B$3)+(G216*Settings!$B$4)+(H216*Settings!$B$5)+(I216*Settings!$B$6)+(J216*Settings!$B$7)+(K216*Settings!$B$8)+(L216*Settings!$B$9)+(M216*Settings!$B$10)+(N216*Settings!$B$11)+(O216*Settings!$B$12)+(P216*Settings!$B$13)</f>
        <v>256.5</v>
      </c>
      <c r="D216" s="11">
        <f>vlookup(A216,HitterProj!A:Z,4,false)</f>
        <v>385</v>
      </c>
      <c r="E216" s="11">
        <f>vlookup(A216,HitterProj!A:Z,5,false)</f>
        <v>338</v>
      </c>
      <c r="F216" s="11">
        <f>vlookup(A216,HitterProj!A:Z,6,false)</f>
        <v>64</v>
      </c>
      <c r="G216" s="11">
        <f>vlookup(A216,HitterProj!A:Z,7,false)</f>
        <v>17</v>
      </c>
      <c r="H216" s="11">
        <f>vlookup(A216,HitterProj!A:Z,8,false)</f>
        <v>1</v>
      </c>
      <c r="I216" s="11">
        <f>vlookup(A216,HitterProj!A:Z,9,false)</f>
        <v>11</v>
      </c>
      <c r="J216" s="11">
        <f>vlookup(A216,HitterProj!A:Z,10,false)</f>
        <v>44</v>
      </c>
      <c r="K216" s="11">
        <f>vlookup(A216,HitterProj!A:Z,11,false)</f>
        <v>44</v>
      </c>
      <c r="L216" s="11">
        <f>vlookup(A216,HitterProj!A:Z,12,false)</f>
        <v>42</v>
      </c>
      <c r="M216" s="13">
        <f>vlookup(A216,HitterProj!A:Z,13,false)</f>
        <v>0</v>
      </c>
      <c r="N216" s="11">
        <f>vlookup(A216,HitterProj!A:Z,14,false)</f>
        <v>46</v>
      </c>
      <c r="O216" s="11">
        <f>vlookup(A216,HitterProj!A:Z,15,false)</f>
        <v>0</v>
      </c>
      <c r="P216" s="11">
        <f>vlookup(A216,HitterProj!A:Z,16,false)</f>
        <v>4</v>
      </c>
      <c r="Q216" s="11">
        <f t="shared" si="1"/>
        <v>205</v>
      </c>
      <c r="R216" s="11"/>
      <c r="S216" s="11"/>
      <c r="T216" s="11"/>
    </row>
    <row r="217">
      <c r="A217" s="12" t="str">
        <f>HitterProj!A176</f>
        <v>Nelson Velazquez</v>
      </c>
      <c r="B217" s="11" t="str">
        <f>HitterProj!B176</f>
        <v>KC</v>
      </c>
      <c r="C217" s="13">
        <f>(F217*Settings!$B$3)+(G217*Settings!$B$4)+(H217*Settings!$B$5)+(I217*Settings!$B$6)+(J217*Settings!$B$7)+(K217*Settings!$B$8)+(L217*Settings!$B$9)+(M217*Settings!$B$10)+(N217*Settings!$B$11)+(O217*Settings!$B$12)+(P217*Settings!$B$13)</f>
        <v>256.1</v>
      </c>
      <c r="D217" s="11">
        <f>vlookup(A217,HitterProj!A:Z,4,false)</f>
        <v>409</v>
      </c>
      <c r="E217" s="11">
        <f>vlookup(A217,HitterProj!A:Z,5,false)</f>
        <v>367</v>
      </c>
      <c r="F217" s="11">
        <f>vlookup(A217,HitterProj!A:Z,6,false)</f>
        <v>42</v>
      </c>
      <c r="G217" s="11">
        <f>vlookup(A217,HitterProj!A:Z,7,false)</f>
        <v>19</v>
      </c>
      <c r="H217" s="11">
        <f>vlookup(A217,HitterProj!A:Z,8,false)</f>
        <v>2</v>
      </c>
      <c r="I217" s="11">
        <f>vlookup(A217,HitterProj!A:Z,9,false)</f>
        <v>21</v>
      </c>
      <c r="J217" s="11">
        <f>vlookup(A217,HitterProj!A:Z,10,false)</f>
        <v>51</v>
      </c>
      <c r="K217" s="11">
        <f>vlookup(A217,HitterProj!A:Z,11,false)</f>
        <v>53</v>
      </c>
      <c r="L217" s="11">
        <f>vlookup(A217,HitterProj!A:Z,12,false)</f>
        <v>36</v>
      </c>
      <c r="M217" s="13">
        <f>vlookup(A217,HitterProj!A:Z,13,false)</f>
        <v>6.1</v>
      </c>
      <c r="N217" s="11">
        <f>vlookup(A217,HitterProj!A:Z,14,false)</f>
        <v>116</v>
      </c>
      <c r="O217" s="11">
        <f>vlookup(A217,HitterProj!A:Z,15,false)</f>
        <v>2</v>
      </c>
      <c r="P217" s="11">
        <f>vlookup(A217,HitterProj!A:Z,16,false)</f>
        <v>4</v>
      </c>
      <c r="Q217" s="11">
        <f t="shared" si="1"/>
        <v>206</v>
      </c>
      <c r="R217" s="11"/>
      <c r="S217" s="11"/>
      <c r="T217" s="11"/>
    </row>
    <row r="218">
      <c r="A218" s="12" t="str">
        <f>HitterProj!A148</f>
        <v>Tim Anderson</v>
      </c>
      <c r="B218" s="11" t="str">
        <f>HitterProj!B148</f>
        <v/>
      </c>
      <c r="C218" s="13">
        <f>(F218*Settings!$B$3)+(G218*Settings!$B$4)+(H218*Settings!$B$5)+(I218*Settings!$B$6)+(J218*Settings!$B$7)+(K218*Settings!$B$8)+(L218*Settings!$B$9)+(M218*Settings!$B$10)+(N218*Settings!$B$11)+(O218*Settings!$B$12)+(P218*Settings!$B$13)</f>
        <v>255</v>
      </c>
      <c r="D218" s="11">
        <f>vlookup(A218,HitterProj!A:Z,4,false)</f>
        <v>525</v>
      </c>
      <c r="E218" s="11">
        <f>vlookup(A218,HitterProj!A:Z,5,false)</f>
        <v>493</v>
      </c>
      <c r="F218" s="11">
        <f>vlookup(A218,HitterProj!A:Z,6,false)</f>
        <v>97</v>
      </c>
      <c r="G218" s="11">
        <f>vlookup(A218,HitterProj!A:Z,7,false)</f>
        <v>21</v>
      </c>
      <c r="H218" s="11">
        <f>vlookup(A218,HitterProj!A:Z,8,false)</f>
        <v>1</v>
      </c>
      <c r="I218" s="11">
        <f>vlookup(A218,HitterProj!A:Z,9,false)</f>
        <v>7</v>
      </c>
      <c r="J218" s="11">
        <f>vlookup(A218,HitterProj!A:Z,10,false)</f>
        <v>61</v>
      </c>
      <c r="K218" s="11">
        <f>vlookup(A218,HitterProj!A:Z,11,false)</f>
        <v>55</v>
      </c>
      <c r="L218" s="11">
        <f>vlookup(A218,HitterProj!A:Z,12,false)</f>
        <v>28</v>
      </c>
      <c r="M218" s="13">
        <f>vlookup(A218,HitterProj!A:Z,13,false)</f>
        <v>12.5</v>
      </c>
      <c r="N218" s="11">
        <f>vlookup(A218,HitterProj!A:Z,14,false)</f>
        <v>110</v>
      </c>
      <c r="O218" s="11">
        <f>vlookup(A218,HitterProj!A:Z,15,false)</f>
        <v>2</v>
      </c>
      <c r="P218" s="11">
        <f>vlookup(A218,HitterProj!A:Z,16,false)</f>
        <v>3</v>
      </c>
      <c r="Q218" s="11">
        <f t="shared" si="1"/>
        <v>207</v>
      </c>
      <c r="R218" s="11"/>
      <c r="S218" s="11"/>
      <c r="T218" s="11"/>
    </row>
    <row r="219">
      <c r="A219" s="12" t="str">
        <f>HitterProj!A196</f>
        <v>Wyatt Langford</v>
      </c>
      <c r="B219" s="11" t="str">
        <f>HitterProj!B196</f>
        <v>TEX</v>
      </c>
      <c r="C219" s="13">
        <f>(F219*Settings!$B$3)+(G219*Settings!$B$4)+(H219*Settings!$B$5)+(I219*Settings!$B$6)+(J219*Settings!$B$7)+(K219*Settings!$B$8)+(L219*Settings!$B$9)+(M219*Settings!$B$10)+(N219*Settings!$B$11)+(O219*Settings!$B$12)+(P219*Settings!$B$13)</f>
        <v>254.5</v>
      </c>
      <c r="D219" s="11">
        <f>vlookup(A219,HitterProj!A:Z,4,false)</f>
        <v>424</v>
      </c>
      <c r="E219" s="11">
        <f>vlookup(A219,HitterProj!A:Z,5,false)</f>
        <v>362</v>
      </c>
      <c r="F219" s="11">
        <f>vlookup(A219,HitterProj!A:Z,6,false)</f>
        <v>60</v>
      </c>
      <c r="G219" s="11">
        <f>vlookup(A219,HitterProj!A:Z,7,false)</f>
        <v>15</v>
      </c>
      <c r="H219" s="11">
        <f>vlookup(A219,HitterProj!A:Z,8,false)</f>
        <v>1</v>
      </c>
      <c r="I219" s="11">
        <f>vlookup(A219,HitterProj!A:Z,9,false)</f>
        <v>11</v>
      </c>
      <c r="J219" s="11">
        <f>vlookup(A219,HitterProj!A:Z,10,false)</f>
        <v>53</v>
      </c>
      <c r="K219" s="11">
        <f>vlookup(A219,HitterProj!A:Z,11,false)</f>
        <v>53</v>
      </c>
      <c r="L219" s="11">
        <f>vlookup(A219,HitterProj!A:Z,12,false)</f>
        <v>56</v>
      </c>
      <c r="M219" s="13">
        <f>vlookup(A219,HitterProj!A:Z,13,false)</f>
        <v>1.5</v>
      </c>
      <c r="N219" s="11">
        <f>vlookup(A219,HitterProj!A:Z,14,false)</f>
        <v>84</v>
      </c>
      <c r="O219" s="11">
        <f>vlookup(A219,HitterProj!A:Z,15,false)</f>
        <v>0</v>
      </c>
      <c r="P219" s="11">
        <f>vlookup(A219,HitterProj!A:Z,16,false)</f>
        <v>5</v>
      </c>
      <c r="Q219" s="11">
        <f t="shared" si="1"/>
        <v>208</v>
      </c>
      <c r="R219" s="11"/>
      <c r="S219" s="11"/>
      <c r="T219" s="11"/>
    </row>
    <row r="220">
      <c r="A220" s="12" t="str">
        <f>HitterProj!A122</f>
        <v>Jose Siri</v>
      </c>
      <c r="B220" s="11" t="str">
        <f>HitterProj!B122</f>
        <v>TB</v>
      </c>
      <c r="C220" s="13">
        <f>(F220*Settings!$B$3)+(G220*Settings!$B$4)+(H220*Settings!$B$5)+(I220*Settings!$B$6)+(J220*Settings!$B$7)+(K220*Settings!$B$8)+(L220*Settings!$B$9)+(M220*Settings!$B$10)+(N220*Settings!$B$11)+(O220*Settings!$B$12)+(P220*Settings!$B$13)</f>
        <v>253.5</v>
      </c>
      <c r="D220" s="11">
        <f>vlookup(A220,HitterProj!A:Z,4,false)</f>
        <v>462</v>
      </c>
      <c r="E220" s="11">
        <f>vlookup(A220,HitterProj!A:Z,5,false)</f>
        <v>430</v>
      </c>
      <c r="F220" s="11">
        <f>vlookup(A220,HitterProj!A:Z,6,false)</f>
        <v>51</v>
      </c>
      <c r="G220" s="11">
        <f>vlookup(A220,HitterProj!A:Z,7,false)</f>
        <v>19</v>
      </c>
      <c r="H220" s="11">
        <f>vlookup(A220,HitterProj!A:Z,8,false)</f>
        <v>2</v>
      </c>
      <c r="I220" s="11">
        <f>vlookup(A220,HitterProj!A:Z,9,false)</f>
        <v>20</v>
      </c>
      <c r="J220" s="11">
        <f>vlookup(A220,HitterProj!A:Z,10,false)</f>
        <v>58</v>
      </c>
      <c r="K220" s="11">
        <f>vlookup(A220,HitterProj!A:Z,11,false)</f>
        <v>61</v>
      </c>
      <c r="L220" s="11">
        <f>vlookup(A220,HitterProj!A:Z,12,false)</f>
        <v>27</v>
      </c>
      <c r="M220" s="13">
        <f>vlookup(A220,HitterProj!A:Z,13,false)</f>
        <v>22</v>
      </c>
      <c r="N220" s="11">
        <f>vlookup(A220,HitterProj!A:Z,14,false)</f>
        <v>154</v>
      </c>
      <c r="O220" s="11">
        <f>vlookup(A220,HitterProj!A:Z,15,false)</f>
        <v>4</v>
      </c>
      <c r="P220" s="11">
        <f>vlookup(A220,HitterProj!A:Z,16,false)</f>
        <v>4</v>
      </c>
      <c r="Q220" s="11">
        <f t="shared" si="1"/>
        <v>209</v>
      </c>
      <c r="R220" s="11"/>
      <c r="S220" s="11"/>
      <c r="T220" s="11"/>
    </row>
    <row r="221">
      <c r="A221" s="12" t="str">
        <f>HitterProj!A185</f>
        <v>Brice Turang</v>
      </c>
      <c r="B221" s="11" t="str">
        <f>HitterProj!B185</f>
        <v>MIL</v>
      </c>
      <c r="C221" s="13">
        <f>(F221*Settings!$B$3)+(G221*Settings!$B$4)+(H221*Settings!$B$5)+(I221*Settings!$B$6)+(J221*Settings!$B$7)+(K221*Settings!$B$8)+(L221*Settings!$B$9)+(M221*Settings!$B$10)+(N221*Settings!$B$11)+(O221*Settings!$B$12)+(P221*Settings!$B$13)</f>
        <v>250.3</v>
      </c>
      <c r="D221" s="11">
        <f>vlookup(A221,HitterProj!A:Z,4,false)</f>
        <v>482</v>
      </c>
      <c r="E221" s="11">
        <f>vlookup(A221,HitterProj!A:Z,5,false)</f>
        <v>438</v>
      </c>
      <c r="F221" s="11">
        <f>vlookup(A221,HitterProj!A:Z,6,false)</f>
        <v>68</v>
      </c>
      <c r="G221" s="11">
        <f>vlookup(A221,HitterProj!A:Z,7,false)</f>
        <v>18</v>
      </c>
      <c r="H221" s="11">
        <f>vlookup(A221,HitterProj!A:Z,8,false)</f>
        <v>2</v>
      </c>
      <c r="I221" s="11">
        <f>vlookup(A221,HitterProj!A:Z,9,false)</f>
        <v>9</v>
      </c>
      <c r="J221" s="11">
        <f>vlookup(A221,HitterProj!A:Z,10,false)</f>
        <v>52</v>
      </c>
      <c r="K221" s="11">
        <f>vlookup(A221,HitterProj!A:Z,11,false)</f>
        <v>51</v>
      </c>
      <c r="L221" s="11">
        <f>vlookup(A221,HitterProj!A:Z,12,false)</f>
        <v>42</v>
      </c>
      <c r="M221" s="13">
        <f>vlookup(A221,HitterProj!A:Z,13,false)</f>
        <v>22.3</v>
      </c>
      <c r="N221" s="11">
        <f>vlookup(A221,HitterProj!A:Z,14,false)</f>
        <v>100</v>
      </c>
      <c r="O221" s="11">
        <f>vlookup(A221,HitterProj!A:Z,15,false)</f>
        <v>3</v>
      </c>
      <c r="P221" s="11">
        <f>vlookup(A221,HitterProj!A:Z,16,false)</f>
        <v>1</v>
      </c>
      <c r="Q221" s="11">
        <f t="shared" si="1"/>
        <v>210</v>
      </c>
      <c r="R221" s="11"/>
      <c r="S221" s="11"/>
      <c r="T221" s="11"/>
    </row>
    <row r="222">
      <c r="A222" s="12" t="str">
        <f>HitterProj!A345</f>
        <v>Masyn Winn</v>
      </c>
      <c r="B222" s="11" t="str">
        <f>HitterProj!B345</f>
        <v>STL</v>
      </c>
      <c r="C222" s="13">
        <f>(F222*Settings!$B$3)+(G222*Settings!$B$4)+(H222*Settings!$B$5)+(I222*Settings!$B$6)+(J222*Settings!$B$7)+(K222*Settings!$B$8)+(L222*Settings!$B$9)+(M222*Settings!$B$10)+(N222*Settings!$B$11)+(O222*Settings!$B$12)+(P222*Settings!$B$13)</f>
        <v>249.55</v>
      </c>
      <c r="D222" s="11">
        <f>vlookup(A222,HitterProj!A:Z,4,false)</f>
        <v>482</v>
      </c>
      <c r="E222" s="11">
        <f>vlookup(A222,HitterProj!A:Z,5,false)</f>
        <v>442</v>
      </c>
      <c r="F222" s="11">
        <f>vlookup(A222,HitterProj!A:Z,6,false)</f>
        <v>74</v>
      </c>
      <c r="G222" s="11">
        <f>vlookup(A222,HitterProj!A:Z,7,false)</f>
        <v>19</v>
      </c>
      <c r="H222" s="11">
        <f>vlookup(A222,HitterProj!A:Z,8,false)</f>
        <v>1</v>
      </c>
      <c r="I222" s="11">
        <f>vlookup(A222,HitterProj!A:Z,9,false)</f>
        <v>10</v>
      </c>
      <c r="J222" s="11">
        <f>vlookup(A222,HitterProj!A:Z,10,false)</f>
        <v>58</v>
      </c>
      <c r="K222" s="11">
        <f>vlookup(A222,HitterProj!A:Z,11,false)</f>
        <v>51</v>
      </c>
      <c r="L222" s="11">
        <f>vlookup(A222,HitterProj!A:Z,12,false)</f>
        <v>35</v>
      </c>
      <c r="M222" s="13">
        <f>vlookup(A222,HitterProj!A:Z,13,false)</f>
        <v>12.8</v>
      </c>
      <c r="N222" s="11">
        <f>vlookup(A222,HitterProj!A:Z,14,false)</f>
        <v>103</v>
      </c>
      <c r="O222" s="11">
        <f>vlookup(A222,HitterProj!A:Z,15,false)</f>
        <v>2</v>
      </c>
      <c r="P222" s="11">
        <f>vlookup(A222,HitterProj!A:Z,16,false)</f>
        <v>4</v>
      </c>
      <c r="Q222" s="11">
        <f t="shared" si="1"/>
        <v>211</v>
      </c>
      <c r="R222" s="11"/>
      <c r="S222" s="11"/>
      <c r="T222" s="11"/>
    </row>
    <row r="223">
      <c r="A223" s="12" t="str">
        <f>HitterProj!A160</f>
        <v>Jackson Holliday</v>
      </c>
      <c r="B223" s="11" t="str">
        <f>HitterProj!B160</f>
        <v>BAL</v>
      </c>
      <c r="C223" s="13">
        <f>(F223*Settings!$B$3)+(G223*Settings!$B$4)+(H223*Settings!$B$5)+(I223*Settings!$B$6)+(J223*Settings!$B$7)+(K223*Settings!$B$8)+(L223*Settings!$B$9)+(M223*Settings!$B$10)+(N223*Settings!$B$11)+(O223*Settings!$B$12)+(P223*Settings!$B$13)</f>
        <v>248.8</v>
      </c>
      <c r="D223" s="11">
        <f>vlookup(A223,HitterProj!A:Z,4,false)</f>
        <v>482</v>
      </c>
      <c r="E223" s="11">
        <f>vlookup(A223,HitterProj!A:Z,5,false)</f>
        <v>418</v>
      </c>
      <c r="F223" s="11">
        <f>vlookup(A223,HitterProj!A:Z,6,false)</f>
        <v>64</v>
      </c>
      <c r="G223" s="11">
        <f>vlookup(A223,HitterProj!A:Z,7,false)</f>
        <v>16</v>
      </c>
      <c r="H223" s="11">
        <f>vlookup(A223,HitterProj!A:Z,8,false)</f>
        <v>1</v>
      </c>
      <c r="I223" s="11">
        <f>vlookup(A223,HitterProj!A:Z,9,false)</f>
        <v>11</v>
      </c>
      <c r="J223" s="11">
        <f>vlookup(A223,HitterProj!A:Z,10,false)</f>
        <v>51</v>
      </c>
      <c r="K223" s="11">
        <f>vlookup(A223,HitterProj!A:Z,11,false)</f>
        <v>48</v>
      </c>
      <c r="L223" s="11">
        <f>vlookup(A223,HitterProj!A:Z,12,false)</f>
        <v>62</v>
      </c>
      <c r="M223" s="13">
        <f>vlookup(A223,HitterProj!A:Z,13,false)</f>
        <v>14.3</v>
      </c>
      <c r="N223" s="11">
        <f>vlookup(A223,HitterProj!A:Z,14,false)</f>
        <v>110</v>
      </c>
      <c r="O223" s="11">
        <f>vlookup(A223,HitterProj!A:Z,15,false)</f>
        <v>5</v>
      </c>
      <c r="P223" s="11">
        <f>vlookup(A223,HitterProj!A:Z,16,false)</f>
        <v>1</v>
      </c>
      <c r="Q223" s="11">
        <f t="shared" si="1"/>
        <v>212</v>
      </c>
      <c r="R223" s="11"/>
      <c r="S223" s="11"/>
      <c r="T223" s="11"/>
    </row>
    <row r="224">
      <c r="A224" s="12" t="str">
        <f>HitterProj!A191</f>
        <v>Henry Davis</v>
      </c>
      <c r="B224" s="11" t="str">
        <f>HitterProj!B191</f>
        <v>PIT</v>
      </c>
      <c r="C224" s="13">
        <f>(F224*Settings!$B$3)+(G224*Settings!$B$4)+(H224*Settings!$B$5)+(I224*Settings!$B$6)+(J224*Settings!$B$7)+(K224*Settings!$B$8)+(L224*Settings!$B$9)+(M224*Settings!$B$10)+(N224*Settings!$B$11)+(O224*Settings!$B$12)+(P224*Settings!$B$13)</f>
        <v>248.05</v>
      </c>
      <c r="D224" s="11">
        <f>vlookup(A224,HitterProj!A:Z,4,false)</f>
        <v>475</v>
      </c>
      <c r="E224" s="11">
        <f>vlookup(A224,HitterProj!A:Z,5,false)</f>
        <v>411</v>
      </c>
      <c r="F224" s="11">
        <f>vlookup(A224,HitterProj!A:Z,6,false)</f>
        <v>60</v>
      </c>
      <c r="G224" s="11">
        <f>vlookup(A224,HitterProj!A:Z,7,false)</f>
        <v>19</v>
      </c>
      <c r="H224" s="11">
        <f>vlookup(A224,HitterProj!A:Z,8,false)</f>
        <v>2</v>
      </c>
      <c r="I224" s="11">
        <f>vlookup(A224,HitterProj!A:Z,9,false)</f>
        <v>12</v>
      </c>
      <c r="J224" s="11">
        <f>vlookup(A224,HitterProj!A:Z,10,false)</f>
        <v>49</v>
      </c>
      <c r="K224" s="11">
        <f>vlookup(A224,HitterProj!A:Z,11,false)</f>
        <v>51</v>
      </c>
      <c r="L224" s="11">
        <f>vlookup(A224,HitterProj!A:Z,12,false)</f>
        <v>43</v>
      </c>
      <c r="M224" s="13">
        <f>vlookup(A224,HitterProj!A:Z,13,false)</f>
        <v>9.8</v>
      </c>
      <c r="N224" s="11">
        <f>vlookup(A224,HitterProj!A:Z,14,false)</f>
        <v>121</v>
      </c>
      <c r="O224" s="11">
        <f>vlookup(A224,HitterProj!A:Z,15,false)</f>
        <v>5</v>
      </c>
      <c r="P224" s="11">
        <f>vlookup(A224,HitterProj!A:Z,16,false)</f>
        <v>20</v>
      </c>
      <c r="Q224" s="11">
        <f t="shared" si="1"/>
        <v>213</v>
      </c>
      <c r="R224" s="11"/>
      <c r="S224" s="11"/>
      <c r="T224" s="11"/>
    </row>
    <row r="225">
      <c r="A225" s="12" t="str">
        <f>HitterProj!A197</f>
        <v>Gavin Lux</v>
      </c>
      <c r="B225" s="11" t="str">
        <f>HitterProj!B197</f>
        <v>LAD</v>
      </c>
      <c r="C225" s="13">
        <f>(F225*Settings!$B$3)+(G225*Settings!$B$4)+(H225*Settings!$B$5)+(I225*Settings!$B$6)+(J225*Settings!$B$7)+(K225*Settings!$B$8)+(L225*Settings!$B$9)+(M225*Settings!$B$10)+(N225*Settings!$B$11)+(O225*Settings!$B$12)+(P225*Settings!$B$13)</f>
        <v>247.8</v>
      </c>
      <c r="D225" s="11">
        <f>vlookup(A225,HitterProj!A:Z,4,false)</f>
        <v>436</v>
      </c>
      <c r="E225" s="11">
        <f>vlookup(A225,HitterProj!A:Z,5,false)</f>
        <v>391</v>
      </c>
      <c r="F225" s="11">
        <f>vlookup(A225,HitterProj!A:Z,6,false)</f>
        <v>65</v>
      </c>
      <c r="G225" s="11">
        <f>vlookup(A225,HitterProj!A:Z,7,false)</f>
        <v>17</v>
      </c>
      <c r="H225" s="11">
        <f>vlookup(A225,HitterProj!A:Z,8,false)</f>
        <v>2</v>
      </c>
      <c r="I225" s="11">
        <f>vlookup(A225,HitterProj!A:Z,9,false)</f>
        <v>11</v>
      </c>
      <c r="J225" s="11">
        <f>vlookup(A225,HitterProj!A:Z,10,false)</f>
        <v>55</v>
      </c>
      <c r="K225" s="11">
        <f>vlookup(A225,HitterProj!A:Z,11,false)</f>
        <v>48</v>
      </c>
      <c r="L225" s="11">
        <f>vlookup(A225,HitterProj!A:Z,12,false)</f>
        <v>43</v>
      </c>
      <c r="M225" s="13">
        <f>vlookup(A225,HitterProj!A:Z,13,false)</f>
        <v>6.3</v>
      </c>
      <c r="N225" s="11">
        <f>vlookup(A225,HitterProj!A:Z,14,false)</f>
        <v>90</v>
      </c>
      <c r="O225" s="11">
        <f>vlookup(A225,HitterProj!A:Z,15,false)</f>
        <v>2</v>
      </c>
      <c r="P225" s="11">
        <f>vlookup(A225,HitterProj!A:Z,16,false)</f>
        <v>1</v>
      </c>
      <c r="Q225" s="11">
        <f t="shared" si="1"/>
        <v>214</v>
      </c>
      <c r="R225" s="11"/>
      <c r="S225" s="11"/>
      <c r="T225" s="11"/>
    </row>
    <row r="226">
      <c r="A226" s="12" t="str">
        <f>HitterProj!A357</f>
        <v>Harrison Bader</v>
      </c>
      <c r="B226" s="11" t="str">
        <f>HitterProj!B357</f>
        <v>NYM</v>
      </c>
      <c r="C226" s="13">
        <f>(F226*Settings!$B$3)+(G226*Settings!$B$4)+(H226*Settings!$B$5)+(I226*Settings!$B$6)+(J226*Settings!$B$7)+(K226*Settings!$B$8)+(L226*Settings!$B$9)+(M226*Settings!$B$10)+(N226*Settings!$B$11)+(O226*Settings!$B$12)+(P226*Settings!$B$13)</f>
        <v>247.25</v>
      </c>
      <c r="D226" s="11">
        <f>vlookup(A226,HitterProj!A:Z,4,false)</f>
        <v>407</v>
      </c>
      <c r="E226" s="11">
        <f>vlookup(A226,HitterProj!A:Z,5,false)</f>
        <v>377</v>
      </c>
      <c r="F226" s="11">
        <f>vlookup(A226,HitterProj!A:Z,6,false)</f>
        <v>62</v>
      </c>
      <c r="G226" s="11">
        <f>vlookup(A226,HitterProj!A:Z,7,false)</f>
        <v>17</v>
      </c>
      <c r="H226" s="11">
        <f>vlookup(A226,HitterProj!A:Z,8,false)</f>
        <v>2</v>
      </c>
      <c r="I226" s="11">
        <f>vlookup(A226,HitterProj!A:Z,9,false)</f>
        <v>10</v>
      </c>
      <c r="J226" s="11">
        <f>vlookup(A226,HitterProj!A:Z,10,false)</f>
        <v>53</v>
      </c>
      <c r="K226" s="11">
        <f>vlookup(A226,HitterProj!A:Z,11,false)</f>
        <v>47</v>
      </c>
      <c r="L226" s="11">
        <f>vlookup(A226,HitterProj!A:Z,12,false)</f>
        <v>24</v>
      </c>
      <c r="M226" s="13">
        <f>vlookup(A226,HitterProj!A:Z,13,false)</f>
        <v>20.5</v>
      </c>
      <c r="N226" s="11">
        <f>vlookup(A226,HitterProj!A:Z,14,false)</f>
        <v>75</v>
      </c>
      <c r="O226" s="11">
        <f>vlookup(A226,HitterProj!A:Z,15,false)</f>
        <v>3</v>
      </c>
      <c r="P226" s="11">
        <f>vlookup(A226,HitterProj!A:Z,16,false)</f>
        <v>5</v>
      </c>
      <c r="Q226" s="11">
        <f t="shared" si="1"/>
        <v>215</v>
      </c>
      <c r="R226" s="11"/>
      <c r="S226" s="11"/>
      <c r="T226" s="11"/>
    </row>
    <row r="227">
      <c r="A227" s="12" t="str">
        <f>HitterProj!A203</f>
        <v>Kyle Manzardo</v>
      </c>
      <c r="B227" s="11" t="str">
        <f>HitterProj!B203</f>
        <v>CLE</v>
      </c>
      <c r="C227" s="13">
        <f>(F227*Settings!$B$3)+(G227*Settings!$B$4)+(H227*Settings!$B$5)+(I227*Settings!$B$6)+(J227*Settings!$B$7)+(K227*Settings!$B$8)+(L227*Settings!$B$9)+(M227*Settings!$B$10)+(N227*Settings!$B$11)+(O227*Settings!$B$12)+(P227*Settings!$B$13)</f>
        <v>246.95</v>
      </c>
      <c r="D227" s="11">
        <f>vlookup(A227,HitterProj!A:Z,4,false)</f>
        <v>406</v>
      </c>
      <c r="E227" s="11">
        <f>vlookup(A227,HitterProj!A:Z,5,false)</f>
        <v>360</v>
      </c>
      <c r="F227" s="11">
        <f>vlookup(A227,HitterProj!A:Z,6,false)</f>
        <v>50</v>
      </c>
      <c r="G227" s="11">
        <f>vlookup(A227,HitterProj!A:Z,7,false)</f>
        <v>18</v>
      </c>
      <c r="H227" s="11">
        <f>vlookup(A227,HitterProj!A:Z,8,false)</f>
        <v>1</v>
      </c>
      <c r="I227" s="11">
        <f>vlookup(A227,HitterProj!A:Z,9,false)</f>
        <v>16</v>
      </c>
      <c r="J227" s="11">
        <f>vlookup(A227,HitterProj!A:Z,10,false)</f>
        <v>46</v>
      </c>
      <c r="K227" s="11">
        <f>vlookup(A227,HitterProj!A:Z,11,false)</f>
        <v>48</v>
      </c>
      <c r="L227" s="11">
        <f>vlookup(A227,HitterProj!A:Z,12,false)</f>
        <v>42</v>
      </c>
      <c r="M227" s="13">
        <f>vlookup(A227,HitterProj!A:Z,13,false)</f>
        <v>1.7</v>
      </c>
      <c r="N227" s="11">
        <f>vlookup(A227,HitterProj!A:Z,14,false)</f>
        <v>85</v>
      </c>
      <c r="O227" s="11">
        <f>vlookup(A227,HitterProj!A:Z,15,false)</f>
        <v>1</v>
      </c>
      <c r="P227" s="11">
        <f>vlookup(A227,HitterProj!A:Z,16,false)</f>
        <v>3</v>
      </c>
      <c r="Q227" s="11">
        <f t="shared" si="1"/>
        <v>216</v>
      </c>
      <c r="R227" s="11"/>
      <c r="S227" s="11"/>
      <c r="T227" s="11"/>
    </row>
    <row r="228">
      <c r="A228" s="12" t="str">
        <f>HitterProj!A193</f>
        <v>Jordan Westburg</v>
      </c>
      <c r="B228" s="11" t="str">
        <f>HitterProj!B193</f>
        <v>BAL</v>
      </c>
      <c r="C228" s="13">
        <f>(F228*Settings!$B$3)+(G228*Settings!$B$4)+(H228*Settings!$B$5)+(I228*Settings!$B$6)+(J228*Settings!$B$7)+(K228*Settings!$B$8)+(L228*Settings!$B$9)+(M228*Settings!$B$10)+(N228*Settings!$B$11)+(O228*Settings!$B$12)+(P228*Settings!$B$13)</f>
        <v>245.55</v>
      </c>
      <c r="D228" s="11">
        <f>vlookup(A228,HitterProj!A:Z,4,false)</f>
        <v>419</v>
      </c>
      <c r="E228" s="11">
        <f>vlookup(A228,HitterProj!A:Z,5,false)</f>
        <v>373</v>
      </c>
      <c r="F228" s="11">
        <f>vlookup(A228,HitterProj!A:Z,6,false)</f>
        <v>62</v>
      </c>
      <c r="G228" s="11">
        <f>vlookup(A228,HitterProj!A:Z,7,false)</f>
        <v>19</v>
      </c>
      <c r="H228" s="11">
        <f>vlookup(A228,HitterProj!A:Z,8,false)</f>
        <v>2</v>
      </c>
      <c r="I228" s="11">
        <f>vlookup(A228,HitterProj!A:Z,9,false)</f>
        <v>12</v>
      </c>
      <c r="J228" s="11">
        <f>vlookup(A228,HitterProj!A:Z,10,false)</f>
        <v>52</v>
      </c>
      <c r="K228" s="11">
        <f>vlookup(A228,HitterProj!A:Z,11,false)</f>
        <v>47</v>
      </c>
      <c r="L228" s="11">
        <f>vlookup(A228,HitterProj!A:Z,12,false)</f>
        <v>38</v>
      </c>
      <c r="M228" s="13">
        <f>vlookup(A228,HitterProj!A:Z,13,false)</f>
        <v>7.8</v>
      </c>
      <c r="N228" s="11">
        <f>vlookup(A228,HitterProj!A:Z,14,false)</f>
        <v>99</v>
      </c>
      <c r="O228" s="11">
        <f>vlookup(A228,HitterProj!A:Z,15,false)</f>
        <v>2</v>
      </c>
      <c r="P228" s="11">
        <f>vlookup(A228,HitterProj!A:Z,16,false)</f>
        <v>7</v>
      </c>
      <c r="Q228" s="11">
        <f t="shared" si="1"/>
        <v>217</v>
      </c>
      <c r="R228" s="11"/>
      <c r="S228" s="11"/>
      <c r="T228" s="11"/>
    </row>
    <row r="229">
      <c r="A229" s="12" t="str">
        <f>HitterProj!A423</f>
        <v>Ryan O'Hearn</v>
      </c>
      <c r="B229" s="11" t="str">
        <f>HitterProj!B423</f>
        <v>BAL</v>
      </c>
      <c r="C229" s="13">
        <f>(F229*Settings!$B$3)+(G229*Settings!$B$4)+(H229*Settings!$B$5)+(I229*Settings!$B$6)+(J229*Settings!$B$7)+(K229*Settings!$B$8)+(L229*Settings!$B$9)+(M229*Settings!$B$10)+(N229*Settings!$B$11)+(O229*Settings!$B$12)+(P229*Settings!$B$13)</f>
        <v>245.4</v>
      </c>
      <c r="D229" s="11">
        <f>vlookup(A229,HitterProj!A:Z,4,false)</f>
        <v>410</v>
      </c>
      <c r="E229" s="11">
        <f>vlookup(A229,HitterProj!A:Z,5,false)</f>
        <v>383</v>
      </c>
      <c r="F229" s="11">
        <f>vlookup(A229,HitterProj!A:Z,6,false)</f>
        <v>62</v>
      </c>
      <c r="G229" s="11">
        <f>vlookup(A229,HitterProj!A:Z,7,false)</f>
        <v>20</v>
      </c>
      <c r="H229" s="11">
        <f>vlookup(A229,HitterProj!A:Z,8,false)</f>
        <v>1</v>
      </c>
      <c r="I229" s="11">
        <f>vlookup(A229,HitterProj!A:Z,9,false)</f>
        <v>14</v>
      </c>
      <c r="J229" s="11">
        <f>vlookup(A229,HitterProj!A:Z,10,false)</f>
        <v>51</v>
      </c>
      <c r="K229" s="11">
        <f>vlookup(A229,HitterProj!A:Z,11,false)</f>
        <v>60</v>
      </c>
      <c r="L229" s="11">
        <f>vlookup(A229,HitterProj!A:Z,12,false)</f>
        <v>22</v>
      </c>
      <c r="M229" s="13">
        <f>vlookup(A229,HitterProj!A:Z,13,false)</f>
        <v>4.4</v>
      </c>
      <c r="N229" s="11">
        <f>vlookup(A229,HitterProj!A:Z,14,false)</f>
        <v>96</v>
      </c>
      <c r="O229" s="11">
        <f>vlookup(A229,HitterProj!A:Z,15,false)</f>
        <v>1</v>
      </c>
      <c r="P229" s="11">
        <f>vlookup(A229,HitterProj!A:Z,16,false)</f>
        <v>4</v>
      </c>
      <c r="Q229" s="11">
        <f t="shared" si="1"/>
        <v>218</v>
      </c>
      <c r="R229" s="11"/>
      <c r="S229" s="11"/>
      <c r="T229" s="11"/>
    </row>
    <row r="230">
      <c r="A230" s="12" t="str">
        <f>HitterProj!A175</f>
        <v>Colt Keith</v>
      </c>
      <c r="B230" s="11" t="str">
        <f>HitterProj!B175</f>
        <v>DET</v>
      </c>
      <c r="C230" s="13">
        <f>(F230*Settings!$B$3)+(G230*Settings!$B$4)+(H230*Settings!$B$5)+(I230*Settings!$B$6)+(J230*Settings!$B$7)+(K230*Settings!$B$8)+(L230*Settings!$B$9)+(M230*Settings!$B$10)+(N230*Settings!$B$11)+(O230*Settings!$B$12)+(P230*Settings!$B$13)</f>
        <v>242.45</v>
      </c>
      <c r="D230" s="11">
        <f>vlookup(A230,HitterProj!A:Z,4,false)</f>
        <v>474</v>
      </c>
      <c r="E230" s="11">
        <f>vlookup(A230,HitterProj!A:Z,5,false)</f>
        <v>434</v>
      </c>
      <c r="F230" s="11">
        <f>vlookup(A230,HitterProj!A:Z,6,false)</f>
        <v>61</v>
      </c>
      <c r="G230" s="11">
        <f>vlookup(A230,HitterProj!A:Z,7,false)</f>
        <v>21</v>
      </c>
      <c r="H230" s="11">
        <f>vlookup(A230,HitterProj!A:Z,8,false)</f>
        <v>3</v>
      </c>
      <c r="I230" s="11">
        <f>vlookup(A230,HitterProj!A:Z,9,false)</f>
        <v>13</v>
      </c>
      <c r="J230" s="11">
        <f>vlookup(A230,HitterProj!A:Z,10,false)</f>
        <v>50</v>
      </c>
      <c r="K230" s="11">
        <f>vlookup(A230,HitterProj!A:Z,11,false)</f>
        <v>53</v>
      </c>
      <c r="L230" s="11">
        <f>vlookup(A230,HitterProj!A:Z,12,false)</f>
        <v>37</v>
      </c>
      <c r="M230" s="13">
        <f>vlookup(A230,HitterProj!A:Z,13,false)</f>
        <v>2.7</v>
      </c>
      <c r="N230" s="11">
        <f>vlookup(A230,HitterProj!A:Z,14,false)</f>
        <v>111</v>
      </c>
      <c r="O230" s="11">
        <f>vlookup(A230,HitterProj!A:Z,15,false)</f>
        <v>2</v>
      </c>
      <c r="P230" s="11">
        <f>vlookup(A230,HitterProj!A:Z,16,false)</f>
        <v>3</v>
      </c>
      <c r="Q230" s="11">
        <f t="shared" si="1"/>
        <v>219</v>
      </c>
      <c r="R230" s="11"/>
      <c r="S230" s="11"/>
      <c r="T230" s="11"/>
    </row>
    <row r="231">
      <c r="A231" s="12" t="str">
        <f>HitterProj!A235</f>
        <v>Hunter Goodman</v>
      </c>
      <c r="B231" s="11" t="str">
        <f>HitterProj!B235</f>
        <v>COL</v>
      </c>
      <c r="C231" s="13">
        <f>(F231*Settings!$B$3)+(G231*Settings!$B$4)+(H231*Settings!$B$5)+(I231*Settings!$B$6)+(J231*Settings!$B$7)+(K231*Settings!$B$8)+(L231*Settings!$B$9)+(M231*Settings!$B$10)+(N231*Settings!$B$11)+(O231*Settings!$B$12)+(P231*Settings!$B$13)</f>
        <v>241.55</v>
      </c>
      <c r="D231" s="11">
        <f>vlookup(A231,HitterProj!A:Z,4,false)</f>
        <v>391</v>
      </c>
      <c r="E231" s="11">
        <f>vlookup(A231,HitterProj!A:Z,5,false)</f>
        <v>357</v>
      </c>
      <c r="F231" s="11">
        <f>vlookup(A231,HitterProj!A:Z,6,false)</f>
        <v>49</v>
      </c>
      <c r="G231" s="11">
        <f>vlookup(A231,HitterProj!A:Z,7,false)</f>
        <v>19</v>
      </c>
      <c r="H231" s="11">
        <f>vlookup(A231,HitterProj!A:Z,8,false)</f>
        <v>2</v>
      </c>
      <c r="I231" s="11">
        <f>vlookup(A231,HitterProj!A:Z,9,false)</f>
        <v>16</v>
      </c>
      <c r="J231" s="11">
        <f>vlookup(A231,HitterProj!A:Z,10,false)</f>
        <v>53</v>
      </c>
      <c r="K231" s="11">
        <f>vlookup(A231,HitterProj!A:Z,11,false)</f>
        <v>61</v>
      </c>
      <c r="L231" s="11">
        <f>vlookup(A231,HitterProj!A:Z,12,false)</f>
        <v>27</v>
      </c>
      <c r="M231" s="13">
        <f>vlookup(A231,HitterProj!A:Z,13,false)</f>
        <v>1.3</v>
      </c>
      <c r="N231" s="11">
        <f>vlookup(A231,HitterProj!A:Z,14,false)</f>
        <v>109</v>
      </c>
      <c r="O231" s="11">
        <f>vlookup(A231,HitterProj!A:Z,15,false)</f>
        <v>1</v>
      </c>
      <c r="P231" s="11">
        <f>vlookup(A231,HitterProj!A:Z,16,false)</f>
        <v>6</v>
      </c>
      <c r="Q231" s="11">
        <f t="shared" si="1"/>
        <v>220</v>
      </c>
      <c r="R231" s="11"/>
      <c r="S231" s="11"/>
      <c r="T231" s="11"/>
    </row>
    <row r="232">
      <c r="A232" s="12" t="str">
        <f>HitterProj!A380</f>
        <v>Rowdy Tellez</v>
      </c>
      <c r="B232" s="11" t="str">
        <f>HitterProj!B380</f>
        <v>PIT</v>
      </c>
      <c r="C232" s="13">
        <f>(F232*Settings!$B$3)+(G232*Settings!$B$4)+(H232*Settings!$B$5)+(I232*Settings!$B$6)+(J232*Settings!$B$7)+(K232*Settings!$B$8)+(L232*Settings!$B$9)+(M232*Settings!$B$10)+(N232*Settings!$B$11)+(O232*Settings!$B$12)+(P232*Settings!$B$13)</f>
        <v>240.5</v>
      </c>
      <c r="D232" s="11">
        <f>vlookup(A232,HitterProj!A:Z,4,false)</f>
        <v>408</v>
      </c>
      <c r="E232" s="11">
        <f>vlookup(A232,HitterProj!A:Z,5,false)</f>
        <v>360</v>
      </c>
      <c r="F232" s="11">
        <f>vlookup(A232,HitterProj!A:Z,6,false)</f>
        <v>50</v>
      </c>
      <c r="G232" s="11">
        <f>vlookup(A232,HitterProj!A:Z,7,false)</f>
        <v>18</v>
      </c>
      <c r="H232" s="11">
        <f>vlookup(A232,HitterProj!A:Z,8,false)</f>
        <v>1</v>
      </c>
      <c r="I232" s="11">
        <f>vlookup(A232,HitterProj!A:Z,9,false)</f>
        <v>15</v>
      </c>
      <c r="J232" s="11">
        <f>vlookup(A232,HitterProj!A:Z,10,false)</f>
        <v>47</v>
      </c>
      <c r="K232" s="11">
        <f>vlookup(A232,HitterProj!A:Z,11,false)</f>
        <v>49</v>
      </c>
      <c r="L232" s="11">
        <f>vlookup(A232,HitterProj!A:Z,12,false)</f>
        <v>44</v>
      </c>
      <c r="M232" s="13">
        <f>vlookup(A232,HitterProj!A:Z,13,false)</f>
        <v>0</v>
      </c>
      <c r="N232" s="11">
        <f>vlookup(A232,HitterProj!A:Z,14,false)</f>
        <v>90</v>
      </c>
      <c r="O232" s="11">
        <f>vlookup(A232,HitterProj!A:Z,15,false)</f>
        <v>0</v>
      </c>
      <c r="P232" s="11">
        <f>vlookup(A232,HitterProj!A:Z,16,false)</f>
        <v>3</v>
      </c>
      <c r="Q232" s="11">
        <f t="shared" si="1"/>
        <v>221</v>
      </c>
      <c r="R232" s="11"/>
      <c r="S232" s="11"/>
      <c r="T232" s="11"/>
    </row>
    <row r="233">
      <c r="A233" s="12" t="str">
        <f>HitterProj!A399</f>
        <v>Michael Busch</v>
      </c>
      <c r="B233" s="11" t="str">
        <f>HitterProj!B399</f>
        <v>CHC</v>
      </c>
      <c r="C233" s="13">
        <f>(F233*Settings!$B$3)+(G233*Settings!$B$4)+(H233*Settings!$B$5)+(I233*Settings!$B$6)+(J233*Settings!$B$7)+(K233*Settings!$B$8)+(L233*Settings!$B$9)+(M233*Settings!$B$10)+(N233*Settings!$B$11)+(O233*Settings!$B$12)+(P233*Settings!$B$13)</f>
        <v>239.05</v>
      </c>
      <c r="D233" s="11">
        <f>vlookup(A233,HitterProj!A:Z,4,false)</f>
        <v>410</v>
      </c>
      <c r="E233" s="11">
        <f>vlookup(A233,HitterProj!A:Z,5,false)</f>
        <v>365</v>
      </c>
      <c r="F233" s="11">
        <f>vlookup(A233,HitterProj!A:Z,6,false)</f>
        <v>49</v>
      </c>
      <c r="G233" s="11">
        <f>vlookup(A233,HitterProj!A:Z,7,false)</f>
        <v>17</v>
      </c>
      <c r="H233" s="11">
        <f>vlookup(A233,HitterProj!A:Z,8,false)</f>
        <v>2</v>
      </c>
      <c r="I233" s="11">
        <f>vlookup(A233,HitterProj!A:Z,9,false)</f>
        <v>18</v>
      </c>
      <c r="J233" s="11">
        <f>vlookup(A233,HitterProj!A:Z,10,false)</f>
        <v>49</v>
      </c>
      <c r="K233" s="11">
        <f>vlookup(A233,HitterProj!A:Z,11,false)</f>
        <v>51</v>
      </c>
      <c r="L233" s="11">
        <f>vlookup(A233,HitterProj!A:Z,12,false)</f>
        <v>36</v>
      </c>
      <c r="M233" s="13">
        <f>vlookup(A233,HitterProj!A:Z,13,false)</f>
        <v>3.3</v>
      </c>
      <c r="N233" s="11">
        <f>vlookup(A233,HitterProj!A:Z,14,false)</f>
        <v>119</v>
      </c>
      <c r="O233" s="11">
        <f>vlookup(A233,HitterProj!A:Z,15,false)</f>
        <v>0</v>
      </c>
      <c r="P233" s="11">
        <f>vlookup(A233,HitterProj!A:Z,16,false)</f>
        <v>8</v>
      </c>
      <c r="Q233" s="11">
        <f t="shared" si="1"/>
        <v>222</v>
      </c>
      <c r="R233" s="11"/>
      <c r="S233" s="11"/>
      <c r="T233" s="11"/>
    </row>
    <row r="234">
      <c r="A234" s="12" t="str">
        <f>HitterProj!A265</f>
        <v>Eddie Rosario</v>
      </c>
      <c r="B234" s="11" t="str">
        <f>HitterProj!B265</f>
        <v/>
      </c>
      <c r="C234" s="13">
        <f>(F234*Settings!$B$3)+(G234*Settings!$B$4)+(H234*Settings!$B$5)+(I234*Settings!$B$6)+(J234*Settings!$B$7)+(K234*Settings!$B$8)+(L234*Settings!$B$9)+(M234*Settings!$B$10)+(N234*Settings!$B$11)+(O234*Settings!$B$12)+(P234*Settings!$B$13)</f>
        <v>238.55</v>
      </c>
      <c r="D234" s="11">
        <f>vlookup(A234,HitterProj!A:Z,4,false)</f>
        <v>413</v>
      </c>
      <c r="E234" s="11">
        <f>vlookup(A234,HitterProj!A:Z,5,false)</f>
        <v>383</v>
      </c>
      <c r="F234" s="11">
        <f>vlookup(A234,HitterProj!A:Z,6,false)</f>
        <v>59</v>
      </c>
      <c r="G234" s="11">
        <f>vlookup(A234,HitterProj!A:Z,7,false)</f>
        <v>18</v>
      </c>
      <c r="H234" s="11">
        <f>vlookup(A234,HitterProj!A:Z,8,false)</f>
        <v>2</v>
      </c>
      <c r="I234" s="11">
        <f>vlookup(A234,HitterProj!A:Z,9,false)</f>
        <v>14</v>
      </c>
      <c r="J234" s="11">
        <f>vlookup(A234,HitterProj!A:Z,10,false)</f>
        <v>50</v>
      </c>
      <c r="K234" s="11">
        <f>vlookup(A234,HitterProj!A:Z,11,false)</f>
        <v>55</v>
      </c>
      <c r="L234" s="11">
        <f>vlookup(A234,HitterProj!A:Z,12,false)</f>
        <v>28</v>
      </c>
      <c r="M234" s="13">
        <f>vlookup(A234,HitterProj!A:Z,13,false)</f>
        <v>2.8</v>
      </c>
      <c r="N234" s="11">
        <f>vlookup(A234,HitterProj!A:Z,14,false)</f>
        <v>95</v>
      </c>
      <c r="O234" s="11">
        <f>vlookup(A234,HitterProj!A:Z,15,false)</f>
        <v>3</v>
      </c>
      <c r="P234" s="11">
        <f>vlookup(A234,HitterProj!A:Z,16,false)</f>
        <v>1</v>
      </c>
      <c r="Q234" s="11">
        <f t="shared" si="1"/>
        <v>223</v>
      </c>
      <c r="R234" s="11"/>
      <c r="S234" s="11"/>
      <c r="T234" s="11"/>
    </row>
    <row r="235">
      <c r="A235" s="12" t="str">
        <f>HitterProj!A142</f>
        <v>Willi Castro</v>
      </c>
      <c r="B235" s="11" t="str">
        <f>HitterProj!B142</f>
        <v>MIN</v>
      </c>
      <c r="C235" s="13">
        <f>(F235*Settings!$B$3)+(G235*Settings!$B$4)+(H235*Settings!$B$5)+(I235*Settings!$B$6)+(J235*Settings!$B$7)+(K235*Settings!$B$8)+(L235*Settings!$B$9)+(M235*Settings!$B$10)+(N235*Settings!$B$11)+(O235*Settings!$B$12)+(P235*Settings!$B$13)</f>
        <v>237.45</v>
      </c>
      <c r="D235" s="11">
        <f>vlookup(A235,HitterProj!A:Z,4,false)</f>
        <v>402</v>
      </c>
      <c r="E235" s="11">
        <f>vlookup(A235,HitterProj!A:Z,5,false)</f>
        <v>363</v>
      </c>
      <c r="F235" s="11">
        <f>vlookup(A235,HitterProj!A:Z,6,false)</f>
        <v>56</v>
      </c>
      <c r="G235" s="11">
        <f>vlookup(A235,HitterProj!A:Z,7,false)</f>
        <v>17</v>
      </c>
      <c r="H235" s="11">
        <f>vlookup(A235,HitterProj!A:Z,8,false)</f>
        <v>2</v>
      </c>
      <c r="I235" s="11">
        <f>vlookup(A235,HitterProj!A:Z,9,false)</f>
        <v>10</v>
      </c>
      <c r="J235" s="11">
        <f>vlookup(A235,HitterProj!A:Z,10,false)</f>
        <v>52</v>
      </c>
      <c r="K235" s="11">
        <f>vlookup(A235,HitterProj!A:Z,11,false)</f>
        <v>46</v>
      </c>
      <c r="L235" s="11">
        <f>vlookup(A235,HitterProj!A:Z,12,false)</f>
        <v>28</v>
      </c>
      <c r="M235" s="13">
        <f>vlookup(A235,HitterProj!A:Z,13,false)</f>
        <v>21.7</v>
      </c>
      <c r="N235" s="11">
        <f>vlookup(A235,HitterProj!A:Z,14,false)</f>
        <v>91</v>
      </c>
      <c r="O235" s="11">
        <f>vlookup(A235,HitterProj!A:Z,15,false)</f>
        <v>3</v>
      </c>
      <c r="P235" s="11">
        <f>vlookup(A235,HitterProj!A:Z,16,false)</f>
        <v>10</v>
      </c>
      <c r="Q235" s="11">
        <f t="shared" si="1"/>
        <v>224</v>
      </c>
      <c r="R235" s="11"/>
      <c r="S235" s="11"/>
      <c r="T235" s="11"/>
    </row>
    <row r="236">
      <c r="A236" s="12" t="str">
        <f>HitterProj!A325</f>
        <v>Michael Massey</v>
      </c>
      <c r="B236" s="11" t="str">
        <f>HitterProj!B325</f>
        <v>KC</v>
      </c>
      <c r="C236" s="13">
        <f>(F236*Settings!$B$3)+(G236*Settings!$B$4)+(H236*Settings!$B$5)+(I236*Settings!$B$6)+(J236*Settings!$B$7)+(K236*Settings!$B$8)+(L236*Settings!$B$9)+(M236*Settings!$B$10)+(N236*Settings!$B$11)+(O236*Settings!$B$12)+(P236*Settings!$B$13)</f>
        <v>235.1</v>
      </c>
      <c r="D236" s="11">
        <f>vlookup(A236,HitterProj!A:Z,4,false)</f>
        <v>441</v>
      </c>
      <c r="E236" s="11">
        <f>vlookup(A236,HitterProj!A:Z,5,false)</f>
        <v>409</v>
      </c>
      <c r="F236" s="11">
        <f>vlookup(A236,HitterProj!A:Z,6,false)</f>
        <v>61</v>
      </c>
      <c r="G236" s="11">
        <f>vlookup(A236,HitterProj!A:Z,7,false)</f>
        <v>22</v>
      </c>
      <c r="H236" s="11">
        <f>vlookup(A236,HitterProj!A:Z,8,false)</f>
        <v>2</v>
      </c>
      <c r="I236" s="11">
        <f>vlookup(A236,HitterProj!A:Z,9,false)</f>
        <v>12</v>
      </c>
      <c r="J236" s="11">
        <f>vlookup(A236,HitterProj!A:Z,10,false)</f>
        <v>47</v>
      </c>
      <c r="K236" s="11">
        <f>vlookup(A236,HitterProj!A:Z,11,false)</f>
        <v>50</v>
      </c>
      <c r="L236" s="11">
        <f>vlookup(A236,HitterProj!A:Z,12,false)</f>
        <v>24</v>
      </c>
      <c r="M236" s="13">
        <f>vlookup(A236,HitterProj!A:Z,13,false)</f>
        <v>6.6</v>
      </c>
      <c r="N236" s="11">
        <f>vlookup(A236,HitterProj!A:Z,14,false)</f>
        <v>98</v>
      </c>
      <c r="O236" s="11">
        <f>vlookup(A236,HitterProj!A:Z,15,false)</f>
        <v>2</v>
      </c>
      <c r="P236" s="11">
        <f>vlookup(A236,HitterProj!A:Z,16,false)</f>
        <v>8</v>
      </c>
      <c r="Q236" s="11">
        <f t="shared" si="1"/>
        <v>225</v>
      </c>
      <c r="R236" s="11"/>
      <c r="S236" s="11"/>
      <c r="T236" s="11"/>
    </row>
    <row r="237">
      <c r="A237" s="12" t="str">
        <f>HitterProj!A173</f>
        <v>Pete Crow-Armstrong</v>
      </c>
      <c r="B237" s="11" t="str">
        <f>HitterProj!B173</f>
        <v>CHC</v>
      </c>
      <c r="C237" s="13">
        <f>(F237*Settings!$B$3)+(G237*Settings!$B$4)+(H237*Settings!$B$5)+(I237*Settings!$B$6)+(J237*Settings!$B$7)+(K237*Settings!$B$8)+(L237*Settings!$B$9)+(M237*Settings!$B$10)+(N237*Settings!$B$11)+(O237*Settings!$B$12)+(P237*Settings!$B$13)</f>
        <v>234.9</v>
      </c>
      <c r="D237" s="11">
        <f>vlookup(A237,HitterProj!A:Z,4,false)</f>
        <v>364</v>
      </c>
      <c r="E237" s="11">
        <f>vlookup(A237,HitterProj!A:Z,5,false)</f>
        <v>331</v>
      </c>
      <c r="F237" s="11">
        <f>vlookup(A237,HitterProj!A:Z,6,false)</f>
        <v>45</v>
      </c>
      <c r="G237" s="11">
        <f>vlookup(A237,HitterProj!A:Z,7,false)</f>
        <v>16</v>
      </c>
      <c r="H237" s="11">
        <f>vlookup(A237,HitterProj!A:Z,8,false)</f>
        <v>2</v>
      </c>
      <c r="I237" s="11">
        <f>vlookup(A237,HitterProj!A:Z,9,false)</f>
        <v>15</v>
      </c>
      <c r="J237" s="11">
        <f>vlookup(A237,HitterProj!A:Z,10,false)</f>
        <v>49</v>
      </c>
      <c r="K237" s="11">
        <f>vlookup(A237,HitterProj!A:Z,11,false)</f>
        <v>47</v>
      </c>
      <c r="L237" s="11">
        <f>vlookup(A237,HitterProj!A:Z,12,false)</f>
        <v>24</v>
      </c>
      <c r="M237" s="13">
        <f>vlookup(A237,HitterProj!A:Z,13,false)</f>
        <v>18.9</v>
      </c>
      <c r="N237" s="11">
        <f>vlookup(A237,HitterProj!A:Z,14,false)</f>
        <v>96</v>
      </c>
      <c r="O237" s="11">
        <f>vlookup(A237,HitterProj!A:Z,15,false)</f>
        <v>6</v>
      </c>
      <c r="P237" s="11">
        <f>vlookup(A237,HitterProj!A:Z,16,false)</f>
        <v>8</v>
      </c>
      <c r="Q237" s="11">
        <f t="shared" si="1"/>
        <v>226</v>
      </c>
      <c r="R237" s="11"/>
      <c r="S237" s="11"/>
      <c r="T237" s="11"/>
    </row>
    <row r="238">
      <c r="A238" s="12" t="str">
        <f>HitterProj!A408</f>
        <v>J.J. Bleday</v>
      </c>
      <c r="B238" s="11" t="str">
        <f>HitterProj!B408</f>
        <v>OAK</v>
      </c>
      <c r="C238" s="13">
        <f>(F238*Settings!$B$3)+(G238*Settings!$B$4)+(H238*Settings!$B$5)+(I238*Settings!$B$6)+(J238*Settings!$B$7)+(K238*Settings!$B$8)+(L238*Settings!$B$9)+(M238*Settings!$B$10)+(N238*Settings!$B$11)+(O238*Settings!$B$12)+(P238*Settings!$B$13)</f>
        <v>231.3</v>
      </c>
      <c r="D238" s="11">
        <f>vlookup(A238,HitterProj!A:Z,4,false)</f>
        <v>472</v>
      </c>
      <c r="E238" s="11">
        <f>vlookup(A238,HitterProj!A:Z,5,false)</f>
        <v>407</v>
      </c>
      <c r="F238" s="11">
        <f>vlookup(A238,HitterProj!A:Z,6,false)</f>
        <v>49</v>
      </c>
      <c r="G238" s="11">
        <f>vlookup(A238,HitterProj!A:Z,7,false)</f>
        <v>18</v>
      </c>
      <c r="H238" s="11">
        <f>vlookup(A238,HitterProj!A:Z,8,false)</f>
        <v>2</v>
      </c>
      <c r="I238" s="11">
        <f>vlookup(A238,HitterProj!A:Z,9,false)</f>
        <v>13</v>
      </c>
      <c r="J238" s="11">
        <f>vlookup(A238,HitterProj!A:Z,10,false)</f>
        <v>45</v>
      </c>
      <c r="K238" s="11">
        <f>vlookup(A238,HitterProj!A:Z,11,false)</f>
        <v>47</v>
      </c>
      <c r="L238" s="11">
        <f>vlookup(A238,HitterProj!A:Z,12,false)</f>
        <v>60</v>
      </c>
      <c r="M238" s="13">
        <f>vlookup(A238,HitterProj!A:Z,13,false)</f>
        <v>7.3</v>
      </c>
      <c r="N238" s="11">
        <f>vlookup(A238,HitterProj!A:Z,14,false)</f>
        <v>120</v>
      </c>
      <c r="O238" s="11">
        <f>vlookup(A238,HitterProj!A:Z,15,false)</f>
        <v>2</v>
      </c>
      <c r="P238" s="11">
        <f>vlookup(A238,HitterProj!A:Z,16,false)</f>
        <v>4</v>
      </c>
      <c r="Q238" s="11">
        <f t="shared" si="1"/>
        <v>227</v>
      </c>
      <c r="R238" s="11"/>
      <c r="S238" s="11"/>
      <c r="T238" s="11"/>
    </row>
    <row r="239">
      <c r="A239" s="12" t="str">
        <f>HitterProj!A366</f>
        <v>Jon Berti</v>
      </c>
      <c r="B239" s="11" t="str">
        <f>HitterProj!B366</f>
        <v>MIA</v>
      </c>
      <c r="C239" s="13">
        <f>(F239*Settings!$B$3)+(G239*Settings!$B$4)+(H239*Settings!$B$5)+(I239*Settings!$B$6)+(J239*Settings!$B$7)+(K239*Settings!$B$8)+(L239*Settings!$B$9)+(M239*Settings!$B$10)+(N239*Settings!$B$11)+(O239*Settings!$B$12)+(P239*Settings!$B$13)</f>
        <v>231.25</v>
      </c>
      <c r="D239" s="11">
        <f>vlookup(A239,HitterProj!A:Z,4,false)</f>
        <v>426</v>
      </c>
      <c r="E239" s="11">
        <f>vlookup(A239,HitterProj!A:Z,5,false)</f>
        <v>388</v>
      </c>
      <c r="F239" s="11">
        <f>vlookup(A239,HitterProj!A:Z,6,false)</f>
        <v>70</v>
      </c>
      <c r="G239" s="11">
        <f>vlookup(A239,HitterProj!A:Z,7,false)</f>
        <v>19</v>
      </c>
      <c r="H239" s="11">
        <f>vlookup(A239,HitterProj!A:Z,8,false)</f>
        <v>2</v>
      </c>
      <c r="I239" s="11">
        <f>vlookup(A239,HitterProj!A:Z,9,false)</f>
        <v>8</v>
      </c>
      <c r="J239" s="11">
        <f>vlookup(A239,HitterProj!A:Z,10,false)</f>
        <v>47</v>
      </c>
      <c r="K239" s="11">
        <f>vlookup(A239,HitterProj!A:Z,11,false)</f>
        <v>44</v>
      </c>
      <c r="L239" s="11">
        <f>vlookup(A239,HitterProj!A:Z,12,false)</f>
        <v>34</v>
      </c>
      <c r="M239" s="13">
        <f>vlookup(A239,HitterProj!A:Z,13,false)</f>
        <v>12.5</v>
      </c>
      <c r="N239" s="11">
        <f>vlookup(A239,HitterProj!A:Z,14,false)</f>
        <v>87</v>
      </c>
      <c r="O239" s="11">
        <f>vlookup(A239,HitterProj!A:Z,15,false)</f>
        <v>5</v>
      </c>
      <c r="P239" s="11">
        <f>vlookup(A239,HitterProj!A:Z,16,false)</f>
        <v>3</v>
      </c>
      <c r="Q239" s="11">
        <f t="shared" si="1"/>
        <v>228</v>
      </c>
      <c r="R239" s="11"/>
      <c r="S239" s="11"/>
      <c r="T239" s="11"/>
    </row>
    <row r="240">
      <c r="A240" s="12" t="str">
        <f>HitterProj!A200</f>
        <v>Whit Merrifield</v>
      </c>
      <c r="B240" s="11" t="str">
        <f>HitterProj!B200</f>
        <v/>
      </c>
      <c r="C240" s="13">
        <f>(F240*Settings!$B$3)+(G240*Settings!$B$4)+(H240*Settings!$B$5)+(I240*Settings!$B$6)+(J240*Settings!$B$7)+(K240*Settings!$B$8)+(L240*Settings!$B$9)+(M240*Settings!$B$10)+(N240*Settings!$B$11)+(O240*Settings!$B$12)+(P240*Settings!$B$13)</f>
        <v>229.95</v>
      </c>
      <c r="D240" s="11">
        <f>vlookup(A240,HitterProj!A:Z,4,false)</f>
        <v>467</v>
      </c>
      <c r="E240" s="11">
        <f>vlookup(A240,HitterProj!A:Z,5,false)</f>
        <v>434</v>
      </c>
      <c r="F240" s="11">
        <f>vlookup(A240,HitterProj!A:Z,6,false)</f>
        <v>75</v>
      </c>
      <c r="G240" s="11">
        <f>vlookup(A240,HitterProj!A:Z,7,false)</f>
        <v>20</v>
      </c>
      <c r="H240" s="11">
        <f>vlookup(A240,HitterProj!A:Z,8,false)</f>
        <v>1</v>
      </c>
      <c r="I240" s="11">
        <f>vlookup(A240,HitterProj!A:Z,9,false)</f>
        <v>6</v>
      </c>
      <c r="J240" s="11">
        <f>vlookup(A240,HitterProj!A:Z,10,false)</f>
        <v>49</v>
      </c>
      <c r="K240" s="11">
        <f>vlookup(A240,HitterProj!A:Z,11,false)</f>
        <v>47</v>
      </c>
      <c r="L240" s="11">
        <f>vlookup(A240,HitterProj!A:Z,12,false)</f>
        <v>31</v>
      </c>
      <c r="M240" s="13">
        <f>vlookup(A240,HitterProj!A:Z,13,false)</f>
        <v>14.2</v>
      </c>
      <c r="N240" s="11">
        <f>vlookup(A240,HitterProj!A:Z,14,false)</f>
        <v>83</v>
      </c>
      <c r="O240" s="11">
        <f>vlookup(A240,HitterProj!A:Z,15,false)</f>
        <v>7</v>
      </c>
      <c r="P240" s="11">
        <f>vlookup(A240,HitterProj!A:Z,16,false)</f>
        <v>2</v>
      </c>
      <c r="Q240" s="11">
        <f t="shared" si="1"/>
        <v>229</v>
      </c>
      <c r="R240" s="11"/>
      <c r="S240" s="11"/>
      <c r="T240" s="11"/>
    </row>
    <row r="241">
      <c r="A241" s="12" t="str">
        <f>HitterProj!A353</f>
        <v>Davis Schneider</v>
      </c>
      <c r="B241" s="11" t="str">
        <f>HitterProj!B353</f>
        <v>TOR</v>
      </c>
      <c r="C241" s="13">
        <f>(F241*Settings!$B$3)+(G241*Settings!$B$4)+(H241*Settings!$B$5)+(I241*Settings!$B$6)+(J241*Settings!$B$7)+(K241*Settings!$B$8)+(L241*Settings!$B$9)+(M241*Settings!$B$10)+(N241*Settings!$B$11)+(O241*Settings!$B$12)+(P241*Settings!$B$13)</f>
        <v>228.9</v>
      </c>
      <c r="D241" s="11">
        <f>vlookup(A241,HitterProj!A:Z,4,false)</f>
        <v>390</v>
      </c>
      <c r="E241" s="11">
        <f>vlookup(A241,HitterProj!A:Z,5,false)</f>
        <v>338</v>
      </c>
      <c r="F241" s="11">
        <f>vlookup(A241,HitterProj!A:Z,6,false)</f>
        <v>44</v>
      </c>
      <c r="G241" s="11">
        <f>vlookup(A241,HitterProj!A:Z,7,false)</f>
        <v>17</v>
      </c>
      <c r="H241" s="11">
        <f>vlookup(A241,HitterProj!A:Z,8,false)</f>
        <v>1</v>
      </c>
      <c r="I241" s="11">
        <f>vlookup(A241,HitterProj!A:Z,9,false)</f>
        <v>16</v>
      </c>
      <c r="J241" s="11">
        <f>vlookup(A241,HitterProj!A:Z,10,false)</f>
        <v>45</v>
      </c>
      <c r="K241" s="11">
        <f>vlookup(A241,HitterProj!A:Z,11,false)</f>
        <v>47</v>
      </c>
      <c r="L241" s="11">
        <f>vlookup(A241,HitterProj!A:Z,12,false)</f>
        <v>45</v>
      </c>
      <c r="M241" s="13">
        <f>vlookup(A241,HitterProj!A:Z,13,false)</f>
        <v>5.9</v>
      </c>
      <c r="N241" s="11">
        <f>vlookup(A241,HitterProj!A:Z,14,false)</f>
        <v>108</v>
      </c>
      <c r="O241" s="11">
        <f>vlookup(A241,HitterProj!A:Z,15,false)</f>
        <v>2</v>
      </c>
      <c r="P241" s="11">
        <f>vlookup(A241,HitterProj!A:Z,16,false)</f>
        <v>5</v>
      </c>
      <c r="Q241" s="11">
        <f t="shared" si="1"/>
        <v>230</v>
      </c>
      <c r="R241" s="11"/>
      <c r="S241" s="11"/>
      <c r="T241" s="11"/>
    </row>
    <row r="242">
      <c r="A242" s="12" t="str">
        <f>HitterProj!A205</f>
        <v>Alex Kirilloff</v>
      </c>
      <c r="B242" s="11" t="str">
        <f>HitterProj!B205</f>
        <v>MIN</v>
      </c>
      <c r="C242" s="13">
        <f>(F242*Settings!$B$3)+(G242*Settings!$B$4)+(H242*Settings!$B$5)+(I242*Settings!$B$6)+(J242*Settings!$B$7)+(K242*Settings!$B$8)+(L242*Settings!$B$9)+(M242*Settings!$B$10)+(N242*Settings!$B$11)+(O242*Settings!$B$12)+(P242*Settings!$B$13)</f>
        <v>227.95</v>
      </c>
      <c r="D242" s="11">
        <f>vlookup(A242,HitterProj!A:Z,4,false)</f>
        <v>412</v>
      </c>
      <c r="E242" s="11">
        <f>vlookup(A242,HitterProj!A:Z,5,false)</f>
        <v>375</v>
      </c>
      <c r="F242" s="11">
        <f>vlookup(A242,HitterProj!A:Z,6,false)</f>
        <v>62</v>
      </c>
      <c r="G242" s="11">
        <f>vlookup(A242,HitterProj!A:Z,7,false)</f>
        <v>19</v>
      </c>
      <c r="H242" s="11">
        <f>vlookup(A242,HitterProj!A:Z,8,false)</f>
        <v>3</v>
      </c>
      <c r="I242" s="11">
        <f>vlookup(A242,HitterProj!A:Z,9,false)</f>
        <v>11</v>
      </c>
      <c r="J242" s="11">
        <f>vlookup(A242,HitterProj!A:Z,10,false)</f>
        <v>49</v>
      </c>
      <c r="K242" s="11">
        <f>vlookup(A242,HitterProj!A:Z,11,false)</f>
        <v>48</v>
      </c>
      <c r="L242" s="11">
        <f>vlookup(A242,HitterProj!A:Z,12,false)</f>
        <v>28</v>
      </c>
      <c r="M242" s="13">
        <f>vlookup(A242,HitterProj!A:Z,13,false)</f>
        <v>3.2</v>
      </c>
      <c r="N242" s="11">
        <f>vlookup(A242,HitterProj!A:Z,14,false)</f>
        <v>99</v>
      </c>
      <c r="O242" s="11">
        <f>vlookup(A242,HitterProj!A:Z,15,false)</f>
        <v>1</v>
      </c>
      <c r="P242" s="11">
        <f>vlookup(A242,HitterProj!A:Z,16,false)</f>
        <v>7</v>
      </c>
      <c r="Q242" s="11">
        <f t="shared" si="1"/>
        <v>231</v>
      </c>
      <c r="R242" s="11"/>
      <c r="S242" s="11"/>
      <c r="T242" s="11"/>
    </row>
    <row r="243">
      <c r="A243" s="12" t="str">
        <f>HitterProj!A189</f>
        <v>Bo Naylor</v>
      </c>
      <c r="B243" s="11" t="str">
        <f>HitterProj!B189</f>
        <v>CLE</v>
      </c>
      <c r="C243" s="13">
        <f>(F243*Settings!$B$3)+(G243*Settings!$B$4)+(H243*Settings!$B$5)+(I243*Settings!$B$6)+(J243*Settings!$B$7)+(K243*Settings!$B$8)+(L243*Settings!$B$9)+(M243*Settings!$B$10)+(N243*Settings!$B$11)+(O243*Settings!$B$12)+(P243*Settings!$B$13)</f>
        <v>225.65</v>
      </c>
      <c r="D243" s="11">
        <f>vlookup(A243,HitterProj!A:Z,4,false)</f>
        <v>407</v>
      </c>
      <c r="E243" s="11">
        <f>vlookup(A243,HitterProj!A:Z,5,false)</f>
        <v>363</v>
      </c>
      <c r="F243" s="11">
        <f>vlookup(A243,HitterProj!A:Z,6,false)</f>
        <v>48</v>
      </c>
      <c r="G243" s="11">
        <f>vlookup(A243,HitterProj!A:Z,7,false)</f>
        <v>17</v>
      </c>
      <c r="H243" s="11">
        <f>vlookup(A243,HitterProj!A:Z,8,false)</f>
        <v>1</v>
      </c>
      <c r="I243" s="11">
        <f>vlookup(A243,HitterProj!A:Z,9,false)</f>
        <v>14</v>
      </c>
      <c r="J243" s="11">
        <f>vlookup(A243,HitterProj!A:Z,10,false)</f>
        <v>44</v>
      </c>
      <c r="K243" s="11">
        <f>vlookup(A243,HitterProj!A:Z,11,false)</f>
        <v>46</v>
      </c>
      <c r="L243" s="11">
        <f>vlookup(A243,HitterProj!A:Z,12,false)</f>
        <v>39</v>
      </c>
      <c r="M243" s="13">
        <f>vlookup(A243,HitterProj!A:Z,13,false)</f>
        <v>4.9</v>
      </c>
      <c r="N243" s="11">
        <f>vlookup(A243,HitterProj!A:Z,14,false)</f>
        <v>91</v>
      </c>
      <c r="O243" s="11">
        <f>vlookup(A243,HitterProj!A:Z,15,false)</f>
        <v>1</v>
      </c>
      <c r="P243" s="11">
        <f>vlookup(A243,HitterProj!A:Z,16,false)</f>
        <v>4</v>
      </c>
      <c r="Q243" s="11">
        <f t="shared" si="1"/>
        <v>232</v>
      </c>
      <c r="R243" s="11"/>
      <c r="S243" s="11"/>
      <c r="T243" s="11"/>
    </row>
    <row r="244">
      <c r="A244" s="12" t="str">
        <f>HitterProj!A332</f>
        <v>Luke Raley</v>
      </c>
      <c r="B244" s="11" t="str">
        <f>HitterProj!B332</f>
        <v>SEA</v>
      </c>
      <c r="C244" s="13">
        <f>(F244*Settings!$B$3)+(G244*Settings!$B$4)+(H244*Settings!$B$5)+(I244*Settings!$B$6)+(J244*Settings!$B$7)+(K244*Settings!$B$8)+(L244*Settings!$B$9)+(M244*Settings!$B$10)+(N244*Settings!$B$11)+(O244*Settings!$B$12)+(P244*Settings!$B$13)</f>
        <v>223.6</v>
      </c>
      <c r="D244" s="11">
        <f>vlookup(A244,HitterProj!A:Z,4,false)</f>
        <v>413</v>
      </c>
      <c r="E244" s="11">
        <f>vlookup(A244,HitterProj!A:Z,5,false)</f>
        <v>364</v>
      </c>
      <c r="F244" s="11">
        <f>vlookup(A244,HitterProj!A:Z,6,false)</f>
        <v>43</v>
      </c>
      <c r="G244" s="11">
        <f>vlookup(A244,HitterProj!A:Z,7,false)</f>
        <v>16</v>
      </c>
      <c r="H244" s="11">
        <f>vlookup(A244,HitterProj!A:Z,8,false)</f>
        <v>1</v>
      </c>
      <c r="I244" s="11">
        <f>vlookup(A244,HitterProj!A:Z,9,false)</f>
        <v>17</v>
      </c>
      <c r="J244" s="11">
        <f>vlookup(A244,HitterProj!A:Z,10,false)</f>
        <v>48</v>
      </c>
      <c r="K244" s="11">
        <f>vlookup(A244,HitterProj!A:Z,11,false)</f>
        <v>50</v>
      </c>
      <c r="L244" s="11">
        <f>vlookup(A244,HitterProj!A:Z,12,false)</f>
        <v>28</v>
      </c>
      <c r="M244" s="13">
        <f>vlookup(A244,HitterProj!A:Z,13,false)</f>
        <v>9.6</v>
      </c>
      <c r="N244" s="11">
        <f>vlookup(A244,HitterProj!A:Z,14,false)</f>
        <v>128</v>
      </c>
      <c r="O244" s="11">
        <f>vlookup(A244,HitterProj!A:Z,15,false)</f>
        <v>2</v>
      </c>
      <c r="P244" s="11">
        <f>vlookup(A244,HitterProj!A:Z,16,false)</f>
        <v>20</v>
      </c>
      <c r="Q244" s="11">
        <f t="shared" si="1"/>
        <v>233</v>
      </c>
      <c r="R244" s="11"/>
      <c r="S244" s="11"/>
      <c r="T244" s="11"/>
    </row>
    <row r="245">
      <c r="A245" s="12" t="str">
        <f>HitterProj!A181</f>
        <v>Shea Langeliers</v>
      </c>
      <c r="B245" s="11" t="str">
        <f>HitterProj!B181</f>
        <v>OAK</v>
      </c>
      <c r="C245" s="13">
        <f>(F245*Settings!$B$3)+(G245*Settings!$B$4)+(H245*Settings!$B$5)+(I245*Settings!$B$6)+(J245*Settings!$B$7)+(K245*Settings!$B$8)+(L245*Settings!$B$9)+(M245*Settings!$B$10)+(N245*Settings!$B$11)+(O245*Settings!$B$12)+(P245*Settings!$B$13)</f>
        <v>221.35</v>
      </c>
      <c r="D245" s="11">
        <f>vlookup(A245,HitterProj!A:Z,4,false)</f>
        <v>441</v>
      </c>
      <c r="E245" s="11">
        <f>vlookup(A245,HitterProj!A:Z,5,false)</f>
        <v>405</v>
      </c>
      <c r="F245" s="11">
        <f>vlookup(A245,HitterProj!A:Z,6,false)</f>
        <v>45</v>
      </c>
      <c r="G245" s="11">
        <f>vlookup(A245,HitterProj!A:Z,7,false)</f>
        <v>21</v>
      </c>
      <c r="H245" s="11">
        <f>vlookup(A245,HitterProj!A:Z,8,false)</f>
        <v>2</v>
      </c>
      <c r="I245" s="11">
        <f>vlookup(A245,HitterProj!A:Z,9,false)</f>
        <v>17</v>
      </c>
      <c r="J245" s="11">
        <f>vlookup(A245,HitterProj!A:Z,10,false)</f>
        <v>48</v>
      </c>
      <c r="K245" s="11">
        <f>vlookup(A245,HitterProj!A:Z,11,false)</f>
        <v>53</v>
      </c>
      <c r="L245" s="11">
        <f>vlookup(A245,HitterProj!A:Z,12,false)</f>
        <v>31</v>
      </c>
      <c r="M245" s="13">
        <f>vlookup(A245,HitterProj!A:Z,13,false)</f>
        <v>3.6</v>
      </c>
      <c r="N245" s="11">
        <f>vlookup(A245,HitterProj!A:Z,14,false)</f>
        <v>131</v>
      </c>
      <c r="O245" s="11">
        <f>vlookup(A245,HitterProj!A:Z,15,false)</f>
        <v>2</v>
      </c>
      <c r="P245" s="11">
        <f>vlookup(A245,HitterProj!A:Z,16,false)</f>
        <v>4</v>
      </c>
      <c r="Q245" s="11">
        <f t="shared" si="1"/>
        <v>234</v>
      </c>
      <c r="R245" s="11"/>
      <c r="S245" s="11"/>
      <c r="T245" s="11"/>
    </row>
    <row r="246">
      <c r="A246" s="12" t="str">
        <f>HitterProj!A194</f>
        <v>Tyler Stephenson</v>
      </c>
      <c r="B246" s="11" t="str">
        <f>HitterProj!B194</f>
        <v>CIN</v>
      </c>
      <c r="C246" s="13">
        <f>(F246*Settings!$B$3)+(G246*Settings!$B$4)+(H246*Settings!$B$5)+(I246*Settings!$B$6)+(J246*Settings!$B$7)+(K246*Settings!$B$8)+(L246*Settings!$B$9)+(M246*Settings!$B$10)+(N246*Settings!$B$11)+(O246*Settings!$B$12)+(P246*Settings!$B$13)</f>
        <v>221.05</v>
      </c>
      <c r="D246" s="11">
        <f>vlookup(A246,HitterProj!A:Z,4,false)</f>
        <v>402</v>
      </c>
      <c r="E246" s="11">
        <f>vlookup(A246,HitterProj!A:Z,5,false)</f>
        <v>360</v>
      </c>
      <c r="F246" s="11">
        <f>vlookup(A246,HitterProj!A:Z,6,false)</f>
        <v>61</v>
      </c>
      <c r="G246" s="11">
        <f>vlookup(A246,HitterProj!A:Z,7,false)</f>
        <v>20</v>
      </c>
      <c r="H246" s="11">
        <f>vlookup(A246,HitterProj!A:Z,8,false)</f>
        <v>1</v>
      </c>
      <c r="I246" s="11">
        <f>vlookup(A246,HitterProj!A:Z,9,false)</f>
        <v>12</v>
      </c>
      <c r="J246" s="11">
        <f>vlookup(A246,HitterProj!A:Z,10,false)</f>
        <v>45</v>
      </c>
      <c r="K246" s="11">
        <f>vlookup(A246,HitterProj!A:Z,11,false)</f>
        <v>44</v>
      </c>
      <c r="L246" s="11">
        <f>vlookup(A246,HitterProj!A:Z,12,false)</f>
        <v>37</v>
      </c>
      <c r="M246" s="13">
        <f>vlookup(A246,HitterProj!A:Z,13,false)</f>
        <v>0.3</v>
      </c>
      <c r="N246" s="11">
        <f>vlookup(A246,HitterProj!A:Z,14,false)</f>
        <v>99</v>
      </c>
      <c r="O246" s="11">
        <f>vlookup(A246,HitterProj!A:Z,15,false)</f>
        <v>2</v>
      </c>
      <c r="P246" s="11">
        <f>vlookup(A246,HitterProj!A:Z,16,false)</f>
        <v>4</v>
      </c>
      <c r="Q246" s="11">
        <f t="shared" si="1"/>
        <v>235</v>
      </c>
      <c r="R246" s="11"/>
      <c r="S246" s="11"/>
      <c r="T246" s="11"/>
    </row>
    <row r="247">
      <c r="A247" s="12" t="str">
        <f>HitterProj!A192</f>
        <v>Elias Diaz</v>
      </c>
      <c r="B247" s="11" t="str">
        <f>HitterProj!B192</f>
        <v>COL</v>
      </c>
      <c r="C247" s="13">
        <f>(F247*Settings!$B$3)+(G247*Settings!$B$4)+(H247*Settings!$B$5)+(I247*Settings!$B$6)+(J247*Settings!$B$7)+(K247*Settings!$B$8)+(L247*Settings!$B$9)+(M247*Settings!$B$10)+(N247*Settings!$B$11)+(O247*Settings!$B$12)+(P247*Settings!$B$13)</f>
        <v>220.55</v>
      </c>
      <c r="D247" s="11">
        <f>vlookup(A247,HitterProj!A:Z,4,false)</f>
        <v>408</v>
      </c>
      <c r="E247" s="11">
        <f>vlookup(A247,HitterProj!A:Z,5,false)</f>
        <v>379</v>
      </c>
      <c r="F247" s="11">
        <f>vlookup(A247,HitterProj!A:Z,6,false)</f>
        <v>63</v>
      </c>
      <c r="G247" s="11">
        <f>vlookup(A247,HitterProj!A:Z,7,false)</f>
        <v>19</v>
      </c>
      <c r="H247" s="11">
        <f>vlookup(A247,HitterProj!A:Z,8,false)</f>
        <v>2</v>
      </c>
      <c r="I247" s="11">
        <f>vlookup(A247,HitterProj!A:Z,9,false)</f>
        <v>12</v>
      </c>
      <c r="J247" s="11">
        <f>vlookup(A247,HitterProj!A:Z,10,false)</f>
        <v>45</v>
      </c>
      <c r="K247" s="11">
        <f>vlookup(A247,HitterProj!A:Z,11,false)</f>
        <v>45</v>
      </c>
      <c r="L247" s="11">
        <f>vlookup(A247,HitterProj!A:Z,12,false)</f>
        <v>27</v>
      </c>
      <c r="M247" s="13">
        <f>vlookup(A247,HitterProj!A:Z,13,false)</f>
        <v>2.3</v>
      </c>
      <c r="N247" s="11">
        <f>vlookup(A247,HitterProj!A:Z,14,false)</f>
        <v>93</v>
      </c>
      <c r="O247" s="11">
        <f>vlookup(A247,HitterProj!A:Z,15,false)</f>
        <v>0</v>
      </c>
      <c r="P247" s="11">
        <f>vlookup(A247,HitterProj!A:Z,16,false)</f>
        <v>2</v>
      </c>
      <c r="Q247" s="11">
        <f t="shared" si="1"/>
        <v>236</v>
      </c>
      <c r="R247" s="11"/>
      <c r="S247" s="11"/>
      <c r="T247" s="11"/>
    </row>
    <row r="248">
      <c r="A248" s="12" t="str">
        <f>HitterProj!A350</f>
        <v>Dylan Carlson</v>
      </c>
      <c r="B248" s="11" t="str">
        <f>HitterProj!B350</f>
        <v>STL</v>
      </c>
      <c r="C248" s="13">
        <f>(F248*Settings!$B$3)+(G248*Settings!$B$4)+(H248*Settings!$B$5)+(I248*Settings!$B$6)+(J248*Settings!$B$7)+(K248*Settings!$B$8)+(L248*Settings!$B$9)+(M248*Settings!$B$10)+(N248*Settings!$B$11)+(O248*Settings!$B$12)+(P248*Settings!$B$13)</f>
        <v>219.9</v>
      </c>
      <c r="D248" s="11">
        <f>vlookup(A248,HitterProj!A:Z,4,false)</f>
        <v>383</v>
      </c>
      <c r="E248" s="11">
        <f>vlookup(A248,HitterProj!A:Z,5,false)</f>
        <v>339</v>
      </c>
      <c r="F248" s="11">
        <f>vlookup(A248,HitterProj!A:Z,6,false)</f>
        <v>53</v>
      </c>
      <c r="G248" s="11">
        <f>vlookup(A248,HitterProj!A:Z,7,false)</f>
        <v>17</v>
      </c>
      <c r="H248" s="11">
        <f>vlookup(A248,HitterProj!A:Z,8,false)</f>
        <v>2</v>
      </c>
      <c r="I248" s="11">
        <f>vlookup(A248,HitterProj!A:Z,9,false)</f>
        <v>9</v>
      </c>
      <c r="J248" s="11">
        <f>vlookup(A248,HitterProj!A:Z,10,false)</f>
        <v>46</v>
      </c>
      <c r="K248" s="11">
        <f>vlookup(A248,HitterProj!A:Z,11,false)</f>
        <v>44</v>
      </c>
      <c r="L248" s="11">
        <f>vlookup(A248,HitterProj!A:Z,12,false)</f>
        <v>36</v>
      </c>
      <c r="M248" s="13">
        <f>vlookup(A248,HitterProj!A:Z,13,false)</f>
        <v>5.4</v>
      </c>
      <c r="N248" s="11">
        <f>vlookup(A248,HitterProj!A:Z,14,false)</f>
        <v>78</v>
      </c>
      <c r="O248" s="11">
        <f>vlookup(A248,HitterProj!A:Z,15,false)</f>
        <v>1</v>
      </c>
      <c r="P248" s="11">
        <f>vlookup(A248,HitterProj!A:Z,16,false)</f>
        <v>7</v>
      </c>
      <c r="Q248" s="11" t="str">
        <f t="shared" ref="Q248:Q252" si="2">RANK(C248,$C$12:$C$247,1)</f>
        <v>#N/A</v>
      </c>
      <c r="R248" s="11"/>
      <c r="S248" s="11"/>
      <c r="T248" s="11"/>
    </row>
    <row r="249">
      <c r="A249" s="12" t="str">
        <f>HitterProj!A188</f>
        <v>Patrick Bailey</v>
      </c>
      <c r="B249" s="11" t="str">
        <f>HitterProj!B188</f>
        <v>SF</v>
      </c>
      <c r="C249" s="13">
        <f>(F249*Settings!$B$3)+(G249*Settings!$B$4)+(H249*Settings!$B$5)+(I249*Settings!$B$6)+(J249*Settings!$B$7)+(K249*Settings!$B$8)+(L249*Settings!$B$9)+(M249*Settings!$B$10)+(N249*Settings!$B$11)+(O249*Settings!$B$12)+(P249*Settings!$B$13)</f>
        <v>218.3</v>
      </c>
      <c r="D249" s="11">
        <f>vlookup(A249,HitterProj!A:Z,4,false)</f>
        <v>402</v>
      </c>
      <c r="E249" s="11">
        <f>vlookup(A249,HitterProj!A:Z,5,false)</f>
        <v>372</v>
      </c>
      <c r="F249" s="11">
        <f>vlookup(A249,HitterProj!A:Z,6,false)</f>
        <v>60</v>
      </c>
      <c r="G249" s="11">
        <f>vlookup(A249,HitterProj!A:Z,7,false)</f>
        <v>20</v>
      </c>
      <c r="H249" s="11">
        <f>vlookup(A249,HitterProj!A:Z,8,false)</f>
        <v>2</v>
      </c>
      <c r="I249" s="11">
        <f>vlookup(A249,HitterProj!A:Z,9,false)</f>
        <v>14</v>
      </c>
      <c r="J249" s="11">
        <f>vlookup(A249,HitterProj!A:Z,10,false)</f>
        <v>43</v>
      </c>
      <c r="K249" s="11">
        <f>vlookup(A249,HitterProj!A:Z,11,false)</f>
        <v>44</v>
      </c>
      <c r="L249" s="11">
        <f>vlookup(A249,HitterProj!A:Z,12,false)</f>
        <v>26</v>
      </c>
      <c r="M249" s="13">
        <f>vlookup(A249,HitterProj!A:Z,13,false)</f>
        <v>3.8</v>
      </c>
      <c r="N249" s="11">
        <f>vlookup(A249,HitterProj!A:Z,14,false)</f>
        <v>106</v>
      </c>
      <c r="O249" s="11">
        <f>vlookup(A249,HitterProj!A:Z,15,false)</f>
        <v>0</v>
      </c>
      <c r="P249" s="11">
        <f>vlookup(A249,HitterProj!A:Z,16,false)</f>
        <v>3</v>
      </c>
      <c r="Q249" s="11" t="str">
        <f t="shared" si="2"/>
        <v>#N/A</v>
      </c>
      <c r="R249" s="11"/>
      <c r="S249" s="11"/>
      <c r="T249" s="11"/>
    </row>
    <row r="250">
      <c r="A250" s="12" t="str">
        <f>HitterProj!A335</f>
        <v>Isiah Kiner-Falefa</v>
      </c>
      <c r="B250" s="11" t="str">
        <f>HitterProj!B335</f>
        <v>TOR</v>
      </c>
      <c r="C250" s="13">
        <f>(F250*Settings!$B$3)+(G250*Settings!$B$4)+(H250*Settings!$B$5)+(I250*Settings!$B$6)+(J250*Settings!$B$7)+(K250*Settings!$B$8)+(L250*Settings!$B$9)+(M250*Settings!$B$10)+(N250*Settings!$B$11)+(O250*Settings!$B$12)+(P250*Settings!$B$13)</f>
        <v>217.75</v>
      </c>
      <c r="D250" s="11">
        <f>vlookup(A250,HitterProj!A:Z,4,false)</f>
        <v>375</v>
      </c>
      <c r="E250" s="11">
        <f>vlookup(A250,HitterProj!A:Z,5,false)</f>
        <v>341</v>
      </c>
      <c r="F250" s="11">
        <f>vlookup(A250,HitterProj!A:Z,6,false)</f>
        <v>65</v>
      </c>
      <c r="G250" s="11">
        <f>vlookup(A250,HitterProj!A:Z,7,false)</f>
        <v>16</v>
      </c>
      <c r="H250" s="11">
        <f>vlookup(A250,HitterProj!A:Z,8,false)</f>
        <v>1</v>
      </c>
      <c r="I250" s="11">
        <f>vlookup(A250,HitterProj!A:Z,9,false)</f>
        <v>6</v>
      </c>
      <c r="J250" s="11">
        <f>vlookup(A250,HitterProj!A:Z,10,false)</f>
        <v>43</v>
      </c>
      <c r="K250" s="11">
        <f>vlookup(A250,HitterProj!A:Z,11,false)</f>
        <v>42</v>
      </c>
      <c r="L250" s="11">
        <f>vlookup(A250,HitterProj!A:Z,12,false)</f>
        <v>29</v>
      </c>
      <c r="M250" s="13">
        <f>vlookup(A250,HitterProj!A:Z,13,false)</f>
        <v>15</v>
      </c>
      <c r="N250" s="11">
        <f>vlookup(A250,HitterProj!A:Z,14,false)</f>
        <v>63</v>
      </c>
      <c r="O250" s="11">
        <f>vlookup(A250,HitterProj!A:Z,15,false)</f>
        <v>5</v>
      </c>
      <c r="P250" s="11">
        <f>vlookup(A250,HitterProj!A:Z,16,false)</f>
        <v>5</v>
      </c>
      <c r="Q250" s="11" t="str">
        <f t="shared" si="2"/>
        <v>#N/A</v>
      </c>
      <c r="R250" s="11"/>
      <c r="S250" s="11"/>
      <c r="T250" s="11"/>
    </row>
    <row r="251">
      <c r="A251" s="12" t="str">
        <f>HitterProj!A180</f>
        <v>Brett Baty</v>
      </c>
      <c r="B251" s="11" t="str">
        <f>HitterProj!B180</f>
        <v>NYM</v>
      </c>
      <c r="C251" s="13">
        <f>(F251*Settings!$B$3)+(G251*Settings!$B$4)+(H251*Settings!$B$5)+(I251*Settings!$B$6)+(J251*Settings!$B$7)+(K251*Settings!$B$8)+(L251*Settings!$B$9)+(M251*Settings!$B$10)+(N251*Settings!$B$11)+(O251*Settings!$B$12)+(P251*Settings!$B$13)</f>
        <v>212.75</v>
      </c>
      <c r="D251" s="11">
        <f>vlookup(A251,HitterProj!A:Z,4,false)</f>
        <v>424</v>
      </c>
      <c r="E251" s="11">
        <f>vlookup(A251,HitterProj!A:Z,5,false)</f>
        <v>386</v>
      </c>
      <c r="F251" s="11">
        <f>vlookup(A251,HitterProj!A:Z,6,false)</f>
        <v>60</v>
      </c>
      <c r="G251" s="11">
        <f>vlookup(A251,HitterProj!A:Z,7,false)</f>
        <v>16</v>
      </c>
      <c r="H251" s="11">
        <f>vlookup(A251,HitterProj!A:Z,8,false)</f>
        <v>1</v>
      </c>
      <c r="I251" s="11">
        <f>vlookup(A251,HitterProj!A:Z,9,false)</f>
        <v>13</v>
      </c>
      <c r="J251" s="11">
        <f>vlookup(A251,HitterProj!A:Z,10,false)</f>
        <v>48</v>
      </c>
      <c r="K251" s="11">
        <f>vlookup(A251,HitterProj!A:Z,11,false)</f>
        <v>47</v>
      </c>
      <c r="L251" s="11">
        <f>vlookup(A251,HitterProj!A:Z,12,false)</f>
        <v>33</v>
      </c>
      <c r="M251" s="13">
        <f>vlookup(A251,HitterProj!A:Z,13,false)</f>
        <v>4.5</v>
      </c>
      <c r="N251" s="11">
        <f>vlookup(A251,HitterProj!A:Z,14,false)</f>
        <v>113</v>
      </c>
      <c r="O251" s="11">
        <f>vlookup(A251,HitterProj!A:Z,15,false)</f>
        <v>1</v>
      </c>
      <c r="P251" s="11">
        <f>vlookup(A251,HitterProj!A:Z,16,false)</f>
        <v>4</v>
      </c>
      <c r="Q251" s="11" t="str">
        <f t="shared" si="2"/>
        <v>#N/A</v>
      </c>
      <c r="R251" s="11"/>
      <c r="S251" s="11"/>
      <c r="T251" s="11"/>
    </row>
    <row r="252">
      <c r="A252" s="12" t="str">
        <f>HitterProj!A206</f>
        <v>Brenton Doyle</v>
      </c>
      <c r="B252" s="11" t="str">
        <f>HitterProj!B206</f>
        <v>COL</v>
      </c>
      <c r="C252" s="13">
        <f>(F252*Settings!$B$3)+(G252*Settings!$B$4)+(H252*Settings!$B$5)+(I252*Settings!$B$6)+(J252*Settings!$B$7)+(K252*Settings!$B$8)+(L252*Settings!$B$9)+(M252*Settings!$B$10)+(N252*Settings!$B$11)+(O252*Settings!$B$12)+(P252*Settings!$B$13)</f>
        <v>212.3</v>
      </c>
      <c r="D252" s="11">
        <f>vlookup(A252,HitterProj!A:Z,4,false)</f>
        <v>476</v>
      </c>
      <c r="E252" s="11">
        <f>vlookup(A252,HitterProj!A:Z,5,false)</f>
        <v>444</v>
      </c>
      <c r="F252" s="11">
        <f>vlookup(A252,HitterProj!A:Z,6,false)</f>
        <v>54</v>
      </c>
      <c r="G252" s="11">
        <f>vlookup(A252,HitterProj!A:Z,7,false)</f>
        <v>20</v>
      </c>
      <c r="H252" s="11">
        <f>vlookup(A252,HitterProj!A:Z,8,false)</f>
        <v>2</v>
      </c>
      <c r="I252" s="11">
        <f>vlookup(A252,HitterProj!A:Z,9,false)</f>
        <v>15</v>
      </c>
      <c r="J252" s="11">
        <f>vlookup(A252,HitterProj!A:Z,10,false)</f>
        <v>56</v>
      </c>
      <c r="K252" s="11">
        <f>vlookup(A252,HitterProj!A:Z,11,false)</f>
        <v>50</v>
      </c>
      <c r="L252" s="11">
        <f>vlookup(A252,HitterProj!A:Z,12,false)</f>
        <v>27</v>
      </c>
      <c r="M252" s="13">
        <f>vlookup(A252,HitterProj!A:Z,13,false)</f>
        <v>18.3</v>
      </c>
      <c r="N252" s="11">
        <f>vlookup(A252,HitterProj!A:Z,14,false)</f>
        <v>160</v>
      </c>
      <c r="O252" s="11">
        <f>vlookup(A252,HitterProj!A:Z,15,false)</f>
        <v>3</v>
      </c>
      <c r="P252" s="11">
        <f>vlookup(A252,HitterProj!A:Z,16,false)</f>
        <v>4</v>
      </c>
      <c r="Q252" s="11" t="str">
        <f t="shared" si="2"/>
        <v>#N/A</v>
      </c>
      <c r="R252" s="11"/>
      <c r="S252" s="11"/>
      <c r="T252" s="11"/>
    </row>
    <row r="253">
      <c r="A253" s="12" t="str">
        <f>HitterProj!A356</f>
        <v>Geraldo Perdomo</v>
      </c>
      <c r="B253" s="11" t="str">
        <f>HitterProj!B356</f>
        <v>ARI</v>
      </c>
      <c r="C253" s="13">
        <f>(F253*Settings!$B$3)+(G253*Settings!$B$4)+(H253*Settings!$B$5)+(I253*Settings!$B$6)+(J253*Settings!$B$7)+(K253*Settings!$B$8)+(L253*Settings!$B$9)+(M253*Settings!$B$10)+(N253*Settings!$B$11)+(O253*Settings!$B$12)+(P253*Settings!$B$13)</f>
        <v>211.2</v>
      </c>
      <c r="D253" s="11">
        <f>vlookup(A253,HitterProj!A:Z,4,false)</f>
        <v>425</v>
      </c>
      <c r="E253" s="11">
        <f>vlookup(A253,HitterProj!A:Z,5,false)</f>
        <v>369</v>
      </c>
      <c r="F253" s="11">
        <f>vlookup(A253,HitterProj!A:Z,6,false)</f>
        <v>57</v>
      </c>
      <c r="G253" s="11">
        <f>vlookup(A253,HitterProj!A:Z,7,false)</f>
        <v>16</v>
      </c>
      <c r="H253" s="11">
        <f>vlookup(A253,HitterProj!A:Z,8,false)</f>
        <v>2</v>
      </c>
      <c r="I253" s="11">
        <f>vlookup(A253,HitterProj!A:Z,9,false)</f>
        <v>5</v>
      </c>
      <c r="J253" s="11">
        <f>vlookup(A253,HitterProj!A:Z,10,false)</f>
        <v>44</v>
      </c>
      <c r="K253" s="11">
        <f>vlookup(A253,HitterProj!A:Z,11,false)</f>
        <v>37</v>
      </c>
      <c r="L253" s="11">
        <f>vlookup(A253,HitterProj!A:Z,12,false)</f>
        <v>52</v>
      </c>
      <c r="M253" s="13">
        <f>vlookup(A253,HitterProj!A:Z,13,false)</f>
        <v>12.2</v>
      </c>
      <c r="N253" s="11">
        <f>vlookup(A253,HitterProj!A:Z,14,false)</f>
        <v>80</v>
      </c>
      <c r="O253" s="11">
        <f>vlookup(A253,HitterProj!A:Z,15,false)</f>
        <v>3</v>
      </c>
      <c r="P253" s="11">
        <f>vlookup(A253,HitterProj!A:Z,16,false)</f>
        <v>4</v>
      </c>
      <c r="Q253" s="11"/>
      <c r="R253" s="11"/>
      <c r="S253" s="11"/>
      <c r="T253" s="11"/>
    </row>
    <row r="254">
      <c r="A254" s="12" t="str">
        <f>HitterProj!A215</f>
        <v>Randal Grichuk</v>
      </c>
      <c r="B254" s="11" t="str">
        <f>HitterProj!B215</f>
        <v/>
      </c>
      <c r="C254" s="13">
        <f>(F254*Settings!$B$3)+(G254*Settings!$B$4)+(H254*Settings!$B$5)+(I254*Settings!$B$6)+(J254*Settings!$B$7)+(K254*Settings!$B$8)+(L254*Settings!$B$9)+(M254*Settings!$B$10)+(N254*Settings!$B$11)+(O254*Settings!$B$12)+(P254*Settings!$B$13)</f>
        <v>211</v>
      </c>
      <c r="D254" s="11">
        <f>vlookup(A254,HitterProj!A:Z,4,false)</f>
        <v>395</v>
      </c>
      <c r="E254" s="11">
        <f>vlookup(A254,HitterProj!A:Z,5,false)</f>
        <v>366</v>
      </c>
      <c r="F254" s="11">
        <f>vlookup(A254,HitterProj!A:Z,6,false)</f>
        <v>57</v>
      </c>
      <c r="G254" s="11">
        <f>vlookup(A254,HitterProj!A:Z,7,false)</f>
        <v>16</v>
      </c>
      <c r="H254" s="11">
        <f>vlookup(A254,HitterProj!A:Z,8,false)</f>
        <v>2</v>
      </c>
      <c r="I254" s="11">
        <f>vlookup(A254,HitterProj!A:Z,9,false)</f>
        <v>11</v>
      </c>
      <c r="J254" s="11">
        <f>vlookup(A254,HitterProj!A:Z,10,false)</f>
        <v>45</v>
      </c>
      <c r="K254" s="11">
        <f>vlookup(A254,HitterProj!A:Z,11,false)</f>
        <v>50</v>
      </c>
      <c r="L254" s="11">
        <f>vlookup(A254,HitterProj!A:Z,12,false)</f>
        <v>24</v>
      </c>
      <c r="M254" s="13">
        <f>vlookup(A254,HitterProj!A:Z,13,false)</f>
        <v>2</v>
      </c>
      <c r="N254" s="11">
        <f>vlookup(A254,HitterProj!A:Z,14,false)</f>
        <v>88</v>
      </c>
      <c r="O254" s="11">
        <f>vlookup(A254,HitterProj!A:Z,15,false)</f>
        <v>2</v>
      </c>
      <c r="P254" s="11">
        <f>vlookup(A254,HitterProj!A:Z,16,false)</f>
        <v>4</v>
      </c>
      <c r="Q254" s="11"/>
      <c r="R254" s="11"/>
      <c r="S254" s="11"/>
      <c r="T254" s="11"/>
    </row>
    <row r="255">
      <c r="A255" s="12" t="str">
        <f>HitterProj!A414</f>
        <v>Jason Heyward</v>
      </c>
      <c r="B255" s="11" t="str">
        <f>HitterProj!B414</f>
        <v>LAD</v>
      </c>
      <c r="C255" s="13">
        <f>(F255*Settings!$B$3)+(G255*Settings!$B$4)+(H255*Settings!$B$5)+(I255*Settings!$B$6)+(J255*Settings!$B$7)+(K255*Settings!$B$8)+(L255*Settings!$B$9)+(M255*Settings!$B$10)+(N255*Settings!$B$11)+(O255*Settings!$B$12)+(P255*Settings!$B$13)</f>
        <v>210.65</v>
      </c>
      <c r="D255" s="11">
        <f>vlookup(A255,HitterProj!A:Z,4,false)</f>
        <v>362</v>
      </c>
      <c r="E255" s="11">
        <f>vlookup(A255,HitterProj!A:Z,5,false)</f>
        <v>328</v>
      </c>
      <c r="F255" s="11">
        <f>vlookup(A255,HitterProj!A:Z,6,false)</f>
        <v>48</v>
      </c>
      <c r="G255" s="11">
        <f>vlookup(A255,HitterProj!A:Z,7,false)</f>
        <v>17</v>
      </c>
      <c r="H255" s="11">
        <f>vlookup(A255,HitterProj!A:Z,8,false)</f>
        <v>1</v>
      </c>
      <c r="I255" s="11">
        <f>vlookup(A255,HitterProj!A:Z,9,false)</f>
        <v>11</v>
      </c>
      <c r="J255" s="11">
        <f>vlookup(A255,HitterProj!A:Z,10,false)</f>
        <v>44</v>
      </c>
      <c r="K255" s="11">
        <f>vlookup(A255,HitterProj!A:Z,11,false)</f>
        <v>44</v>
      </c>
      <c r="L255" s="11">
        <f>vlookup(A255,HitterProj!A:Z,12,false)</f>
        <v>30</v>
      </c>
      <c r="M255" s="13">
        <f>vlookup(A255,HitterProj!A:Z,13,false)</f>
        <v>1.9</v>
      </c>
      <c r="N255" s="11">
        <f>vlookup(A255,HitterProj!A:Z,14,false)</f>
        <v>71</v>
      </c>
      <c r="O255" s="11">
        <f>vlookup(A255,HitterProj!A:Z,15,false)</f>
        <v>2</v>
      </c>
      <c r="P255" s="11">
        <f>vlookup(A255,HitterProj!A:Z,16,false)</f>
        <v>3</v>
      </c>
      <c r="Q255" s="11"/>
      <c r="R255" s="11"/>
      <c r="S255" s="11"/>
      <c r="T255" s="11"/>
    </row>
    <row r="256">
      <c r="A256" s="12" t="str">
        <f>HitterProj!A247</f>
        <v>Edward Olivares</v>
      </c>
      <c r="B256" s="11" t="str">
        <f>HitterProj!B247</f>
        <v>PIT</v>
      </c>
      <c r="C256" s="13">
        <f>(F256*Settings!$B$3)+(G256*Settings!$B$4)+(H256*Settings!$B$5)+(I256*Settings!$B$6)+(J256*Settings!$B$7)+(K256*Settings!$B$8)+(L256*Settings!$B$9)+(M256*Settings!$B$10)+(N256*Settings!$B$11)+(O256*Settings!$B$12)+(P256*Settings!$B$13)</f>
        <v>210.15</v>
      </c>
      <c r="D256" s="11">
        <f>vlookup(A256,HitterProj!A:Z,4,false)</f>
        <v>320</v>
      </c>
      <c r="E256" s="11">
        <f>vlookup(A256,HitterProj!A:Z,5,false)</f>
        <v>294</v>
      </c>
      <c r="F256" s="11">
        <f>vlookup(A256,HitterProj!A:Z,6,false)</f>
        <v>49</v>
      </c>
      <c r="G256" s="11">
        <f>vlookup(A256,HitterProj!A:Z,7,false)</f>
        <v>16</v>
      </c>
      <c r="H256" s="11">
        <f>vlookup(A256,HitterProj!A:Z,8,false)</f>
        <v>2</v>
      </c>
      <c r="I256" s="11">
        <f>vlookup(A256,HitterProj!A:Z,9,false)</f>
        <v>10</v>
      </c>
      <c r="J256" s="11">
        <f>vlookup(A256,HitterProj!A:Z,10,false)</f>
        <v>41</v>
      </c>
      <c r="K256" s="11">
        <f>vlookup(A256,HitterProj!A:Z,11,false)</f>
        <v>40</v>
      </c>
      <c r="L256" s="11">
        <f>vlookup(A256,HitterProj!A:Z,12,false)</f>
        <v>19</v>
      </c>
      <c r="M256" s="13">
        <f>vlookup(A256,HitterProj!A:Z,13,false)</f>
        <v>9.4</v>
      </c>
      <c r="N256" s="11">
        <f>vlookup(A256,HitterProj!A:Z,14,false)</f>
        <v>59</v>
      </c>
      <c r="O256" s="11">
        <f>vlookup(A256,HitterProj!A:Z,15,false)</f>
        <v>4</v>
      </c>
      <c r="P256" s="11">
        <f>vlookup(A256,HitterProj!A:Z,16,false)</f>
        <v>6</v>
      </c>
      <c r="Q256" s="11"/>
      <c r="R256" s="11"/>
      <c r="S256" s="11"/>
      <c r="T256" s="11"/>
    </row>
    <row r="257">
      <c r="A257" s="12" t="str">
        <f>HitterProj!A386</f>
        <v>Connor Joe</v>
      </c>
      <c r="B257" s="11" t="str">
        <f>HitterProj!B386</f>
        <v>PIT</v>
      </c>
      <c r="C257" s="13">
        <f>(F257*Settings!$B$3)+(G257*Settings!$B$4)+(H257*Settings!$B$5)+(I257*Settings!$B$6)+(J257*Settings!$B$7)+(K257*Settings!$B$8)+(L257*Settings!$B$9)+(M257*Settings!$B$10)+(N257*Settings!$B$11)+(O257*Settings!$B$12)+(P257*Settings!$B$13)</f>
        <v>209.65</v>
      </c>
      <c r="D257" s="11">
        <f>vlookup(A257,HitterProj!A:Z,4,false)</f>
        <v>374</v>
      </c>
      <c r="E257" s="11">
        <f>vlookup(A257,HitterProj!A:Z,5,false)</f>
        <v>328</v>
      </c>
      <c r="F257" s="11">
        <f>vlookup(A257,HitterProj!A:Z,6,false)</f>
        <v>52</v>
      </c>
      <c r="G257" s="11">
        <f>vlookup(A257,HitterProj!A:Z,7,false)</f>
        <v>17</v>
      </c>
      <c r="H257" s="11">
        <f>vlookup(A257,HitterProj!A:Z,8,false)</f>
        <v>2</v>
      </c>
      <c r="I257" s="11">
        <f>vlookup(A257,HitterProj!A:Z,9,false)</f>
        <v>9</v>
      </c>
      <c r="J257" s="11">
        <f>vlookup(A257,HitterProj!A:Z,10,false)</f>
        <v>42</v>
      </c>
      <c r="K257" s="11">
        <f>vlookup(A257,HitterProj!A:Z,11,false)</f>
        <v>40</v>
      </c>
      <c r="L257" s="11">
        <f>vlookup(A257,HitterProj!A:Z,12,false)</f>
        <v>39</v>
      </c>
      <c r="M257" s="13">
        <f>vlookup(A257,HitterProj!A:Z,13,false)</f>
        <v>4.9</v>
      </c>
      <c r="N257" s="11">
        <f>vlookup(A257,HitterProj!A:Z,14,false)</f>
        <v>83</v>
      </c>
      <c r="O257" s="11">
        <f>vlookup(A257,HitterProj!A:Z,15,false)</f>
        <v>4</v>
      </c>
      <c r="P257" s="11">
        <f>vlookup(A257,HitterProj!A:Z,16,false)</f>
        <v>7</v>
      </c>
      <c r="Q257" s="11"/>
      <c r="R257" s="11"/>
      <c r="S257" s="11"/>
      <c r="T257" s="11"/>
    </row>
    <row r="258">
      <c r="A258" s="12" t="str">
        <f>HitterProj!A295</f>
        <v>Adam Duvall</v>
      </c>
      <c r="B258" s="11" t="str">
        <f>HitterProj!B295</f>
        <v/>
      </c>
      <c r="C258" s="13">
        <f>(F258*Settings!$B$3)+(G258*Settings!$B$4)+(H258*Settings!$B$5)+(I258*Settings!$B$6)+(J258*Settings!$B$7)+(K258*Settings!$B$8)+(L258*Settings!$B$9)+(M258*Settings!$B$10)+(N258*Settings!$B$11)+(O258*Settings!$B$12)+(P258*Settings!$B$13)</f>
        <v>209.15</v>
      </c>
      <c r="D258" s="11">
        <f>vlookup(A258,HitterProj!A:Z,4,false)</f>
        <v>423</v>
      </c>
      <c r="E258" s="11">
        <f>vlookup(A258,HitterProj!A:Z,5,false)</f>
        <v>388</v>
      </c>
      <c r="F258" s="11">
        <f>vlookup(A258,HitterProj!A:Z,6,false)</f>
        <v>43</v>
      </c>
      <c r="G258" s="11">
        <f>vlookup(A258,HitterProj!A:Z,7,false)</f>
        <v>16</v>
      </c>
      <c r="H258" s="11">
        <f>vlookup(A258,HitterProj!A:Z,8,false)</f>
        <v>1</v>
      </c>
      <c r="I258" s="11">
        <f>vlookup(A258,HitterProj!A:Z,9,false)</f>
        <v>17</v>
      </c>
      <c r="J258" s="11">
        <f>vlookup(A258,HitterProj!A:Z,10,false)</f>
        <v>50</v>
      </c>
      <c r="K258" s="11">
        <f>vlookup(A258,HitterProj!A:Z,11,false)</f>
        <v>60</v>
      </c>
      <c r="L258" s="11">
        <f>vlookup(A258,HitterProj!A:Z,12,false)</f>
        <v>28</v>
      </c>
      <c r="M258" s="13">
        <f>vlookup(A258,HitterProj!A:Z,13,false)</f>
        <v>3.4</v>
      </c>
      <c r="N258" s="11">
        <f>vlookup(A258,HitterProj!A:Z,14,false)</f>
        <v>135</v>
      </c>
      <c r="O258" s="11">
        <f>vlookup(A258,HitterProj!A:Z,15,false)</f>
        <v>0</v>
      </c>
      <c r="P258" s="11">
        <f>vlookup(A258,HitterProj!A:Z,16,false)</f>
        <v>5</v>
      </c>
      <c r="Q258" s="11"/>
      <c r="R258" s="11"/>
      <c r="S258" s="11"/>
      <c r="T258" s="11"/>
    </row>
    <row r="259">
      <c r="A259" s="12" t="str">
        <f>HitterProj!A333</f>
        <v>Matt Vierling</v>
      </c>
      <c r="B259" s="11" t="str">
        <f>HitterProj!B333</f>
        <v>DET</v>
      </c>
      <c r="C259" s="13">
        <f>(F259*Settings!$B$3)+(G259*Settings!$B$4)+(H259*Settings!$B$5)+(I259*Settings!$B$6)+(J259*Settings!$B$7)+(K259*Settings!$B$8)+(L259*Settings!$B$9)+(M259*Settings!$B$10)+(N259*Settings!$B$11)+(O259*Settings!$B$12)+(P259*Settings!$B$13)</f>
        <v>208.75</v>
      </c>
      <c r="D259" s="11">
        <f>vlookup(A259,HitterProj!A:Z,4,false)</f>
        <v>397</v>
      </c>
      <c r="E259" s="11">
        <f>vlookup(A259,HitterProj!A:Z,5,false)</f>
        <v>360</v>
      </c>
      <c r="F259" s="11">
        <f>vlookup(A259,HitterProj!A:Z,6,false)</f>
        <v>64</v>
      </c>
      <c r="G259" s="11">
        <f>vlookup(A259,HitterProj!A:Z,7,false)</f>
        <v>17</v>
      </c>
      <c r="H259" s="11">
        <f>vlookup(A259,HitterProj!A:Z,8,false)</f>
        <v>2</v>
      </c>
      <c r="I259" s="11">
        <f>vlookup(A259,HitterProj!A:Z,9,false)</f>
        <v>8</v>
      </c>
      <c r="J259" s="11">
        <f>vlookup(A259,HitterProj!A:Z,10,false)</f>
        <v>43</v>
      </c>
      <c r="K259" s="11">
        <f>vlookup(A259,HitterProj!A:Z,11,false)</f>
        <v>41</v>
      </c>
      <c r="L259" s="11">
        <f>vlookup(A259,HitterProj!A:Z,12,false)</f>
        <v>32</v>
      </c>
      <c r="M259" s="13">
        <f>vlookup(A259,HitterProj!A:Z,13,false)</f>
        <v>5</v>
      </c>
      <c r="N259" s="11">
        <f>vlookup(A259,HitterProj!A:Z,14,false)</f>
        <v>83</v>
      </c>
      <c r="O259" s="11">
        <f>vlookup(A259,HitterProj!A:Z,15,false)</f>
        <v>4</v>
      </c>
      <c r="P259" s="11">
        <f>vlookup(A259,HitterProj!A:Z,16,false)</f>
        <v>4</v>
      </c>
      <c r="Q259" s="11"/>
      <c r="R259" s="11"/>
      <c r="S259" s="11"/>
      <c r="T259" s="11"/>
    </row>
    <row r="260">
      <c r="A260" s="12" t="str">
        <f>HitterProj!A190</f>
        <v>Ryan Jeffers</v>
      </c>
      <c r="B260" s="11" t="str">
        <f>HitterProj!B190</f>
        <v>MIN</v>
      </c>
      <c r="C260" s="13">
        <f>(F260*Settings!$B$3)+(G260*Settings!$B$4)+(H260*Settings!$B$5)+(I260*Settings!$B$6)+(J260*Settings!$B$7)+(K260*Settings!$B$8)+(L260*Settings!$B$9)+(M260*Settings!$B$10)+(N260*Settings!$B$11)+(O260*Settings!$B$12)+(P260*Settings!$B$13)</f>
        <v>207.15</v>
      </c>
      <c r="D260" s="11">
        <f>vlookup(A260,HitterProj!A:Z,4,false)</f>
        <v>363</v>
      </c>
      <c r="E260" s="11">
        <f>vlookup(A260,HitterProj!A:Z,5,false)</f>
        <v>323</v>
      </c>
      <c r="F260" s="11">
        <f>vlookup(A260,HitterProj!A:Z,6,false)</f>
        <v>44</v>
      </c>
      <c r="G260" s="11">
        <f>vlookup(A260,HitterProj!A:Z,7,false)</f>
        <v>16</v>
      </c>
      <c r="H260" s="11">
        <f>vlookup(A260,HitterProj!A:Z,8,false)</f>
        <v>1</v>
      </c>
      <c r="I260" s="11">
        <f>vlookup(A260,HitterProj!A:Z,9,false)</f>
        <v>15</v>
      </c>
      <c r="J260" s="11">
        <f>vlookup(A260,HitterProj!A:Z,10,false)</f>
        <v>43</v>
      </c>
      <c r="K260" s="11">
        <f>vlookup(A260,HitterProj!A:Z,11,false)</f>
        <v>44</v>
      </c>
      <c r="L260" s="11">
        <f>vlookup(A260,HitterProj!A:Z,12,false)</f>
        <v>33</v>
      </c>
      <c r="M260" s="13">
        <f>vlookup(A260,HitterProj!A:Z,13,false)</f>
        <v>2.9</v>
      </c>
      <c r="N260" s="11">
        <f>vlookup(A260,HitterProj!A:Z,14,false)</f>
        <v>101</v>
      </c>
      <c r="O260" s="11">
        <f>vlookup(A260,HitterProj!A:Z,15,false)</f>
        <v>2</v>
      </c>
      <c r="P260" s="11">
        <f>vlookup(A260,HitterProj!A:Z,16,false)</f>
        <v>5</v>
      </c>
      <c r="Q260" s="11"/>
      <c r="R260" s="11"/>
      <c r="S260" s="11"/>
      <c r="T260" s="11"/>
    </row>
    <row r="261">
      <c r="A261" s="12" t="str">
        <f>HitterProj!A248</f>
        <v>Patrick Wisdom</v>
      </c>
      <c r="B261" s="11" t="str">
        <f>HitterProj!B248</f>
        <v>CHC</v>
      </c>
      <c r="C261" s="13">
        <f>(F261*Settings!$B$3)+(G261*Settings!$B$4)+(H261*Settings!$B$5)+(I261*Settings!$B$6)+(J261*Settings!$B$7)+(K261*Settings!$B$8)+(L261*Settings!$B$9)+(M261*Settings!$B$10)+(N261*Settings!$B$11)+(O261*Settings!$B$12)+(P261*Settings!$B$13)</f>
        <v>206.7</v>
      </c>
      <c r="D261" s="11">
        <f>vlookup(A261,HitterProj!A:Z,4,false)</f>
        <v>363</v>
      </c>
      <c r="E261" s="11">
        <f>vlookup(A261,HitterProj!A:Z,5,false)</f>
        <v>324</v>
      </c>
      <c r="F261" s="11">
        <f>vlookup(A261,HitterProj!A:Z,6,false)</f>
        <v>34</v>
      </c>
      <c r="G261" s="11">
        <f>vlookup(A261,HitterProj!A:Z,7,false)</f>
        <v>14</v>
      </c>
      <c r="H261" s="11">
        <f>vlookup(A261,HitterProj!A:Z,8,false)</f>
        <v>1</v>
      </c>
      <c r="I261" s="11">
        <f>vlookup(A261,HitterProj!A:Z,9,false)</f>
        <v>20</v>
      </c>
      <c r="J261" s="11">
        <f>vlookup(A261,HitterProj!A:Z,10,false)</f>
        <v>47</v>
      </c>
      <c r="K261" s="11">
        <f>vlookup(A261,HitterProj!A:Z,11,false)</f>
        <v>48</v>
      </c>
      <c r="L261" s="11">
        <f>vlookup(A261,HitterProj!A:Z,12,false)</f>
        <v>34</v>
      </c>
      <c r="M261" s="13">
        <f>vlookup(A261,HitterProj!A:Z,13,false)</f>
        <v>3.7</v>
      </c>
      <c r="N261" s="11">
        <f>vlookup(A261,HitterProj!A:Z,14,false)</f>
        <v>128</v>
      </c>
      <c r="O261" s="11">
        <f>vlookup(A261,HitterProj!A:Z,15,false)</f>
        <v>3</v>
      </c>
      <c r="P261" s="11">
        <f>vlookup(A261,HitterProj!A:Z,16,false)</f>
        <v>4</v>
      </c>
      <c r="Q261" s="11"/>
      <c r="R261" s="11"/>
      <c r="S261" s="11"/>
      <c r="T261" s="11"/>
    </row>
    <row r="262">
      <c r="A262" s="12" t="str">
        <f>HitterProj!A277</f>
        <v>Joey Votto</v>
      </c>
      <c r="B262" s="11" t="str">
        <f>HitterProj!B277</f>
        <v/>
      </c>
      <c r="C262" s="13">
        <f>(F262*Settings!$B$3)+(G262*Settings!$B$4)+(H262*Settings!$B$5)+(I262*Settings!$B$6)+(J262*Settings!$B$7)+(K262*Settings!$B$8)+(L262*Settings!$B$9)+(M262*Settings!$B$10)+(N262*Settings!$B$11)+(O262*Settings!$B$12)+(P262*Settings!$B$13)</f>
        <v>206.1</v>
      </c>
      <c r="D262" s="11">
        <f>vlookup(A262,HitterProj!A:Z,4,false)</f>
        <v>360</v>
      </c>
      <c r="E262" s="11">
        <f>vlookup(A262,HitterProj!A:Z,5,false)</f>
        <v>311</v>
      </c>
      <c r="F262" s="11">
        <f>vlookup(A262,HitterProj!A:Z,6,false)</f>
        <v>40</v>
      </c>
      <c r="G262" s="11">
        <f>vlookup(A262,HitterProj!A:Z,7,false)</f>
        <v>16</v>
      </c>
      <c r="H262" s="11">
        <f>vlookup(A262,HitterProj!A:Z,8,false)</f>
        <v>1</v>
      </c>
      <c r="I262" s="11">
        <f>vlookup(A262,HitterProj!A:Z,9,false)</f>
        <v>13</v>
      </c>
      <c r="J262" s="11">
        <f>vlookup(A262,HitterProj!A:Z,10,false)</f>
        <v>43</v>
      </c>
      <c r="K262" s="11">
        <f>vlookup(A262,HitterProj!A:Z,11,false)</f>
        <v>43</v>
      </c>
      <c r="L262" s="11">
        <f>vlookup(A262,HitterProj!A:Z,12,false)</f>
        <v>42</v>
      </c>
      <c r="M262" s="13">
        <f>vlookup(A262,HitterProj!A:Z,13,false)</f>
        <v>1.6</v>
      </c>
      <c r="N262" s="11">
        <f>vlookup(A262,HitterProj!A:Z,14,false)</f>
        <v>94</v>
      </c>
      <c r="O262" s="11">
        <f>vlookup(A262,HitterProj!A:Z,15,false)</f>
        <v>0</v>
      </c>
      <c r="P262" s="11">
        <f>vlookup(A262,HitterProj!A:Z,16,false)</f>
        <v>6</v>
      </c>
      <c r="Q262" s="11"/>
      <c r="R262" s="11"/>
      <c r="S262" s="11"/>
      <c r="T262" s="11"/>
    </row>
    <row r="263">
      <c r="A263" s="12" t="str">
        <f>HitterProj!A219</f>
        <v>Jurickson Profar</v>
      </c>
      <c r="B263" s="11" t="str">
        <f>HitterProj!B219</f>
        <v/>
      </c>
      <c r="C263" s="13">
        <f>(F263*Settings!$B$3)+(G263*Settings!$B$4)+(H263*Settings!$B$5)+(I263*Settings!$B$6)+(J263*Settings!$B$7)+(K263*Settings!$B$8)+(L263*Settings!$B$9)+(M263*Settings!$B$10)+(N263*Settings!$B$11)+(O263*Settings!$B$12)+(P263*Settings!$B$13)</f>
        <v>205.75</v>
      </c>
      <c r="D263" s="11">
        <f>vlookup(A263,HitterProj!A:Z,4,false)</f>
        <v>370</v>
      </c>
      <c r="E263" s="11">
        <f>vlookup(A263,HitterProj!A:Z,5,false)</f>
        <v>328</v>
      </c>
      <c r="F263" s="11">
        <f>vlookup(A263,HitterProj!A:Z,6,false)</f>
        <v>55</v>
      </c>
      <c r="G263" s="11">
        <f>vlookup(A263,HitterProj!A:Z,7,false)</f>
        <v>18</v>
      </c>
      <c r="H263" s="11">
        <f>vlookup(A263,HitterProj!A:Z,8,false)</f>
        <v>1</v>
      </c>
      <c r="I263" s="11">
        <f>vlookup(A263,HitterProj!A:Z,9,false)</f>
        <v>7</v>
      </c>
      <c r="J263" s="11">
        <f>vlookup(A263,HitterProj!A:Z,10,false)</f>
        <v>42</v>
      </c>
      <c r="K263" s="11">
        <f>vlookup(A263,HitterProj!A:Z,11,false)</f>
        <v>38</v>
      </c>
      <c r="L263" s="11">
        <f>vlookup(A263,HitterProj!A:Z,12,false)</f>
        <v>37</v>
      </c>
      <c r="M263" s="13">
        <f>vlookup(A263,HitterProj!A:Z,13,false)</f>
        <v>2</v>
      </c>
      <c r="N263" s="11">
        <f>vlookup(A263,HitterProj!A:Z,14,false)</f>
        <v>63</v>
      </c>
      <c r="O263" s="11">
        <f>vlookup(A263,HitterProj!A:Z,15,false)</f>
        <v>0</v>
      </c>
      <c r="P263" s="11">
        <f>vlookup(A263,HitterProj!A:Z,16,false)</f>
        <v>4</v>
      </c>
      <c r="Q263" s="11"/>
      <c r="R263" s="11"/>
      <c r="S263" s="11"/>
      <c r="T263" s="11"/>
    </row>
    <row r="264">
      <c r="A264" s="12" t="str">
        <f>HitterProj!A307</f>
        <v>C.J. Cron</v>
      </c>
      <c r="B264" s="11" t="str">
        <f>HitterProj!B307</f>
        <v/>
      </c>
      <c r="C264" s="13">
        <f>(F264*Settings!$B$3)+(G264*Settings!$B$4)+(H264*Settings!$B$5)+(I264*Settings!$B$6)+(J264*Settings!$B$7)+(K264*Settings!$B$8)+(L264*Settings!$B$9)+(M264*Settings!$B$10)+(N264*Settings!$B$11)+(O264*Settings!$B$12)+(P264*Settings!$B$13)</f>
        <v>205.5</v>
      </c>
      <c r="D264" s="11">
        <f>vlookup(A264,HitterProj!A:Z,4,false)</f>
        <v>375</v>
      </c>
      <c r="E264" s="11">
        <f>vlookup(A264,HitterProj!A:Z,5,false)</f>
        <v>338</v>
      </c>
      <c r="F264" s="11">
        <f>vlookup(A264,HitterProj!A:Z,6,false)</f>
        <v>46</v>
      </c>
      <c r="G264" s="11">
        <f>vlookup(A264,HitterProj!A:Z,7,false)</f>
        <v>14</v>
      </c>
      <c r="H264" s="11">
        <f>vlookup(A264,HitterProj!A:Z,8,false)</f>
        <v>1</v>
      </c>
      <c r="I264" s="11">
        <f>vlookup(A264,HitterProj!A:Z,9,false)</f>
        <v>14</v>
      </c>
      <c r="J264" s="11">
        <f>vlookup(A264,HitterProj!A:Z,10,false)</f>
        <v>43</v>
      </c>
      <c r="K264" s="11">
        <f>vlookup(A264,HitterProj!A:Z,11,false)</f>
        <v>49</v>
      </c>
      <c r="L264" s="11">
        <f>vlookup(A264,HitterProj!A:Z,12,false)</f>
        <v>31</v>
      </c>
      <c r="M264" s="13">
        <f>vlookup(A264,HitterProj!A:Z,13,false)</f>
        <v>0</v>
      </c>
      <c r="N264" s="11">
        <f>vlookup(A264,HitterProj!A:Z,14,false)</f>
        <v>94</v>
      </c>
      <c r="O264" s="11">
        <f>vlookup(A264,HitterProj!A:Z,15,false)</f>
        <v>0</v>
      </c>
      <c r="P264" s="11">
        <f>vlookup(A264,HitterProj!A:Z,16,false)</f>
        <v>5</v>
      </c>
      <c r="Q264" s="11"/>
      <c r="R264" s="11"/>
      <c r="S264" s="11"/>
      <c r="T264" s="11"/>
    </row>
    <row r="265">
      <c r="A265" s="12" t="str">
        <f>HitterProj!A212</f>
        <v>Brandon Belt</v>
      </c>
      <c r="B265" s="11" t="str">
        <f>HitterProj!B212</f>
        <v/>
      </c>
      <c r="C265" s="13">
        <f>(F265*Settings!$B$3)+(G265*Settings!$B$4)+(H265*Settings!$B$5)+(I265*Settings!$B$6)+(J265*Settings!$B$7)+(K265*Settings!$B$8)+(L265*Settings!$B$9)+(M265*Settings!$B$10)+(N265*Settings!$B$11)+(O265*Settings!$B$12)+(P265*Settings!$B$13)</f>
        <v>203.5</v>
      </c>
      <c r="D265" s="11">
        <f>vlookup(A265,HitterProj!A:Z,4,false)</f>
        <v>363</v>
      </c>
      <c r="E265" s="11">
        <f>vlookup(A265,HitterProj!A:Z,5,false)</f>
        <v>312</v>
      </c>
      <c r="F265" s="11">
        <f>vlookup(A265,HitterProj!A:Z,6,false)</f>
        <v>40</v>
      </c>
      <c r="G265" s="11">
        <f>vlookup(A265,HitterProj!A:Z,7,false)</f>
        <v>14</v>
      </c>
      <c r="H265" s="11">
        <f>vlookup(A265,HitterProj!A:Z,8,false)</f>
        <v>1</v>
      </c>
      <c r="I265" s="11">
        <f>vlookup(A265,HitterProj!A:Z,9,false)</f>
        <v>14</v>
      </c>
      <c r="J265" s="11">
        <f>vlookup(A265,HitterProj!A:Z,10,false)</f>
        <v>49</v>
      </c>
      <c r="K265" s="11">
        <f>vlookup(A265,HitterProj!A:Z,11,false)</f>
        <v>48</v>
      </c>
      <c r="L265" s="11">
        <f>vlookup(A265,HitterProj!A:Z,12,false)</f>
        <v>45</v>
      </c>
      <c r="M265" s="13">
        <f>vlookup(A265,HitterProj!A:Z,13,false)</f>
        <v>0</v>
      </c>
      <c r="N265" s="11">
        <f>vlookup(A265,HitterProj!A:Z,14,false)</f>
        <v>114</v>
      </c>
      <c r="O265" s="11">
        <f>vlookup(A265,HitterProj!A:Z,15,false)</f>
        <v>0</v>
      </c>
      <c r="P265" s="11">
        <f>vlookup(A265,HitterProj!A:Z,16,false)</f>
        <v>5</v>
      </c>
      <c r="Q265" s="11"/>
      <c r="R265" s="11"/>
      <c r="S265" s="11"/>
      <c r="T265" s="11"/>
    </row>
    <row r="266">
      <c r="A266" s="12" t="str">
        <f>HitterProj!A393</f>
        <v>Nicky Lopez</v>
      </c>
      <c r="B266" s="11" t="str">
        <f>HitterProj!B393</f>
        <v>CWS</v>
      </c>
      <c r="C266" s="13">
        <f>(F266*Settings!$B$3)+(G266*Settings!$B$4)+(H266*Settings!$B$5)+(I266*Settings!$B$6)+(J266*Settings!$B$7)+(K266*Settings!$B$8)+(L266*Settings!$B$9)+(M266*Settings!$B$10)+(N266*Settings!$B$11)+(O266*Settings!$B$12)+(P266*Settings!$B$13)</f>
        <v>203.35</v>
      </c>
      <c r="D266" s="11">
        <f>vlookup(A266,HitterProj!A:Z,4,false)</f>
        <v>380</v>
      </c>
      <c r="E266" s="11">
        <f>vlookup(A266,HitterProj!A:Z,5,false)</f>
        <v>346</v>
      </c>
      <c r="F266" s="11">
        <f>vlookup(A266,HitterProj!A:Z,6,false)</f>
        <v>69</v>
      </c>
      <c r="G266" s="11">
        <f>vlookup(A266,HitterProj!A:Z,7,false)</f>
        <v>13</v>
      </c>
      <c r="H266" s="11">
        <f>vlookup(A266,HitterProj!A:Z,8,false)</f>
        <v>1</v>
      </c>
      <c r="I266" s="11">
        <f>vlookup(A266,HitterProj!A:Z,9,false)</f>
        <v>5</v>
      </c>
      <c r="J266" s="11">
        <f>vlookup(A266,HitterProj!A:Z,10,false)</f>
        <v>38</v>
      </c>
      <c r="K266" s="11">
        <f>vlookup(A266,HitterProj!A:Z,11,false)</f>
        <v>36</v>
      </c>
      <c r="L266" s="11">
        <f>vlookup(A266,HitterProj!A:Z,12,false)</f>
        <v>30</v>
      </c>
      <c r="M266" s="13">
        <f>vlookup(A266,HitterProj!A:Z,13,false)</f>
        <v>12.6</v>
      </c>
      <c r="N266" s="11">
        <f>vlookup(A266,HitterProj!A:Z,14,false)</f>
        <v>55</v>
      </c>
      <c r="O266" s="11">
        <f>vlookup(A266,HitterProj!A:Z,15,false)</f>
        <v>1</v>
      </c>
      <c r="P266" s="11">
        <f>vlookup(A266,HitterProj!A:Z,16,false)</f>
        <v>4</v>
      </c>
      <c r="Q266" s="11"/>
      <c r="R266" s="11"/>
      <c r="S266" s="11"/>
      <c r="T266" s="11"/>
    </row>
    <row r="267">
      <c r="A267" s="12" t="str">
        <f>HitterProj!A407</f>
        <v>Myles Straw</v>
      </c>
      <c r="B267" s="11" t="str">
        <f>HitterProj!B407</f>
        <v>CLE</v>
      </c>
      <c r="C267" s="13">
        <f>(F267*Settings!$B$3)+(G267*Settings!$B$4)+(H267*Settings!$B$5)+(I267*Settings!$B$6)+(J267*Settings!$B$7)+(K267*Settings!$B$8)+(L267*Settings!$B$9)+(M267*Settings!$B$10)+(N267*Settings!$B$11)+(O267*Settings!$B$12)+(P267*Settings!$B$13)</f>
        <v>202.65</v>
      </c>
      <c r="D267" s="11">
        <f>vlookup(A267,HitterProj!A:Z,4,false)</f>
        <v>430</v>
      </c>
      <c r="E267" s="11">
        <f>vlookup(A267,HitterProj!A:Z,5,false)</f>
        <v>392</v>
      </c>
      <c r="F267" s="11">
        <f>vlookup(A267,HitterProj!A:Z,6,false)</f>
        <v>70</v>
      </c>
      <c r="G267" s="11">
        <f>vlookup(A267,HitterProj!A:Z,7,false)</f>
        <v>17</v>
      </c>
      <c r="H267" s="11">
        <f>vlookup(A267,HitterProj!A:Z,8,false)</f>
        <v>1</v>
      </c>
      <c r="I267" s="11">
        <f>vlookup(A267,HitterProj!A:Z,9,false)</f>
        <v>4</v>
      </c>
      <c r="J267" s="11">
        <f>vlookup(A267,HitterProj!A:Z,10,false)</f>
        <v>43</v>
      </c>
      <c r="K267" s="11">
        <f>vlookup(A267,HitterProj!A:Z,11,false)</f>
        <v>37</v>
      </c>
      <c r="L267" s="11">
        <f>vlookup(A267,HitterProj!A:Z,12,false)</f>
        <v>36</v>
      </c>
      <c r="M267" s="13">
        <f>vlookup(A267,HitterProj!A:Z,13,false)</f>
        <v>13.9</v>
      </c>
      <c r="N267" s="11">
        <f>vlookup(A267,HitterProj!A:Z,14,false)</f>
        <v>75</v>
      </c>
      <c r="O267" s="11">
        <f>vlookup(A267,HitterProj!A:Z,15,false)</f>
        <v>4</v>
      </c>
      <c r="P267" s="11">
        <f>vlookup(A267,HitterProj!A:Z,16,false)</f>
        <v>1</v>
      </c>
      <c r="Q267" s="11"/>
      <c r="R267" s="11"/>
      <c r="S267" s="11"/>
      <c r="T267" s="11"/>
    </row>
    <row r="268">
      <c r="A268" s="12" t="str">
        <f>HitterProj!A371</f>
        <v>Michael A. Taylor</v>
      </c>
      <c r="B268" s="11" t="str">
        <f>HitterProj!B371</f>
        <v/>
      </c>
      <c r="C268" s="13">
        <f>(F268*Settings!$B$3)+(G268*Settings!$B$4)+(H268*Settings!$B$5)+(I268*Settings!$B$6)+(J268*Settings!$B$7)+(K268*Settings!$B$8)+(L268*Settings!$B$9)+(M268*Settings!$B$10)+(N268*Settings!$B$11)+(O268*Settings!$B$12)+(P268*Settings!$B$13)</f>
        <v>202.3</v>
      </c>
      <c r="D268" s="11">
        <f>vlookup(A268,HitterProj!A:Z,4,false)</f>
        <v>394</v>
      </c>
      <c r="E268" s="11">
        <f>vlookup(A268,HitterProj!A:Z,5,false)</f>
        <v>362</v>
      </c>
      <c r="F268" s="11">
        <f>vlookup(A268,HitterProj!A:Z,6,false)</f>
        <v>51</v>
      </c>
      <c r="G268" s="11">
        <f>vlookup(A268,HitterProj!A:Z,7,false)</f>
        <v>14</v>
      </c>
      <c r="H268" s="11">
        <f>vlookup(A268,HitterProj!A:Z,8,false)</f>
        <v>1</v>
      </c>
      <c r="I268" s="11">
        <f>vlookup(A268,HitterProj!A:Z,9,false)</f>
        <v>14</v>
      </c>
      <c r="J268" s="11">
        <f>vlookup(A268,HitterProj!A:Z,10,false)</f>
        <v>47</v>
      </c>
      <c r="K268" s="11">
        <f>vlookup(A268,HitterProj!A:Z,11,false)</f>
        <v>46</v>
      </c>
      <c r="L268" s="11">
        <f>vlookup(A268,HitterProj!A:Z,12,false)</f>
        <v>28</v>
      </c>
      <c r="M268" s="13">
        <f>vlookup(A268,HitterProj!A:Z,13,false)</f>
        <v>10.8</v>
      </c>
      <c r="N268" s="11">
        <f>vlookup(A268,HitterProj!A:Z,14,false)</f>
        <v>114</v>
      </c>
      <c r="O268" s="11">
        <f>vlookup(A268,HitterProj!A:Z,15,false)</f>
        <v>2</v>
      </c>
      <c r="P268" s="11">
        <f>vlookup(A268,HitterProj!A:Z,16,false)</f>
        <v>3</v>
      </c>
      <c r="Q268" s="11"/>
      <c r="R268" s="11"/>
      <c r="S268" s="11"/>
      <c r="T268" s="11"/>
    </row>
    <row r="269">
      <c r="A269" s="12" t="str">
        <f>HitterProj!A322</f>
        <v>Luis Urias</v>
      </c>
      <c r="B269" s="11" t="str">
        <f>HitterProj!B322</f>
        <v>SEA</v>
      </c>
      <c r="C269" s="13">
        <f>(F269*Settings!$B$3)+(G269*Settings!$B$4)+(H269*Settings!$B$5)+(I269*Settings!$B$6)+(J269*Settings!$B$7)+(K269*Settings!$B$8)+(L269*Settings!$B$9)+(M269*Settings!$B$10)+(N269*Settings!$B$11)+(O269*Settings!$B$12)+(P269*Settings!$B$13)</f>
        <v>201.6</v>
      </c>
      <c r="D269" s="11">
        <f>vlookup(A269,HitterProj!A:Z,4,false)</f>
        <v>374</v>
      </c>
      <c r="E269" s="11">
        <f>vlookup(A269,HitterProj!A:Z,5,false)</f>
        <v>324</v>
      </c>
      <c r="F269" s="11">
        <f>vlookup(A269,HitterProj!A:Z,6,false)</f>
        <v>48</v>
      </c>
      <c r="G269" s="11">
        <f>vlookup(A269,HitterProj!A:Z,7,false)</f>
        <v>14</v>
      </c>
      <c r="H269" s="11">
        <f>vlookup(A269,HitterProj!A:Z,8,false)</f>
        <v>1</v>
      </c>
      <c r="I269" s="11">
        <f>vlookup(A269,HitterProj!A:Z,9,false)</f>
        <v>11</v>
      </c>
      <c r="J269" s="11">
        <f>vlookup(A269,HitterProj!A:Z,10,false)</f>
        <v>38</v>
      </c>
      <c r="K269" s="11">
        <f>vlookup(A269,HitterProj!A:Z,11,false)</f>
        <v>37</v>
      </c>
      <c r="L269" s="11">
        <f>vlookup(A269,HitterProj!A:Z,12,false)</f>
        <v>40</v>
      </c>
      <c r="M269" s="13">
        <f>vlookup(A269,HitterProj!A:Z,13,false)</f>
        <v>1.6</v>
      </c>
      <c r="N269" s="11">
        <f>vlookup(A269,HitterProj!A:Z,14,false)</f>
        <v>80</v>
      </c>
      <c r="O269" s="11">
        <f>vlookup(A269,HitterProj!A:Z,15,false)</f>
        <v>1</v>
      </c>
      <c r="P269" s="11">
        <f>vlookup(A269,HitterProj!A:Z,16,false)</f>
        <v>10</v>
      </c>
      <c r="Q269" s="11"/>
      <c r="R269" s="11"/>
      <c r="S269" s="11"/>
      <c r="T269" s="11"/>
    </row>
    <row r="270">
      <c r="A270" s="12" t="str">
        <f>HitterProj!A425</f>
        <v>Mark Vientos</v>
      </c>
      <c r="B270" s="11" t="str">
        <f>HitterProj!B425</f>
        <v>NYM</v>
      </c>
      <c r="C270" s="13">
        <f>(F270*Settings!$B$3)+(G270*Settings!$B$4)+(H270*Settings!$B$5)+(I270*Settings!$B$6)+(J270*Settings!$B$7)+(K270*Settings!$B$8)+(L270*Settings!$B$9)+(M270*Settings!$B$10)+(N270*Settings!$B$11)+(O270*Settings!$B$12)+(P270*Settings!$B$13)</f>
        <v>200.85</v>
      </c>
      <c r="D270" s="11">
        <f>vlookup(A270,HitterProj!A:Z,4,false)</f>
        <v>369</v>
      </c>
      <c r="E270" s="11">
        <f>vlookup(A270,HitterProj!A:Z,5,false)</f>
        <v>342</v>
      </c>
      <c r="F270" s="11">
        <f>vlookup(A270,HitterProj!A:Z,6,false)</f>
        <v>50</v>
      </c>
      <c r="G270" s="11">
        <f>vlookup(A270,HitterProj!A:Z,7,false)</f>
        <v>15</v>
      </c>
      <c r="H270" s="11">
        <f>vlookup(A270,HitterProj!A:Z,8,false)</f>
        <v>1</v>
      </c>
      <c r="I270" s="11">
        <f>vlookup(A270,HitterProj!A:Z,9,false)</f>
        <v>15</v>
      </c>
      <c r="J270" s="11">
        <f>vlookup(A270,HitterProj!A:Z,10,false)</f>
        <v>45</v>
      </c>
      <c r="K270" s="11">
        <f>vlookup(A270,HitterProj!A:Z,11,false)</f>
        <v>45</v>
      </c>
      <c r="L270" s="11">
        <f>vlookup(A270,HitterProj!A:Z,12,false)</f>
        <v>23</v>
      </c>
      <c r="M270" s="13">
        <f>vlookup(A270,HitterProj!A:Z,13,false)</f>
        <v>1.6</v>
      </c>
      <c r="N270" s="11">
        <f>vlookup(A270,HitterProj!A:Z,14,false)</f>
        <v>101</v>
      </c>
      <c r="O270" s="11">
        <f>vlookup(A270,HitterProj!A:Z,15,false)</f>
        <v>0</v>
      </c>
      <c r="P270" s="11">
        <f>vlookup(A270,HitterProj!A:Z,16,false)</f>
        <v>3</v>
      </c>
      <c r="Q270" s="11"/>
      <c r="R270" s="11"/>
      <c r="S270" s="11"/>
      <c r="T270" s="11"/>
    </row>
    <row r="271">
      <c r="A271" s="12" t="str">
        <f>HitterProj!A416</f>
        <v>Cavan Biggio</v>
      </c>
      <c r="B271" s="11" t="str">
        <f>HitterProj!B416</f>
        <v>TOR</v>
      </c>
      <c r="C271" s="13">
        <f>(F271*Settings!$B$3)+(G271*Settings!$B$4)+(H271*Settings!$B$5)+(I271*Settings!$B$6)+(J271*Settings!$B$7)+(K271*Settings!$B$8)+(L271*Settings!$B$9)+(M271*Settings!$B$10)+(N271*Settings!$B$11)+(O271*Settings!$B$12)+(P271*Settings!$B$13)</f>
        <v>199.95</v>
      </c>
      <c r="D271" s="11">
        <f>vlookup(A271,HitterProj!A:Z,4,false)</f>
        <v>376</v>
      </c>
      <c r="E271" s="11">
        <f>vlookup(A271,HitterProj!A:Z,5,false)</f>
        <v>325</v>
      </c>
      <c r="F271" s="11">
        <f>vlookup(A271,HitterProj!A:Z,6,false)</f>
        <v>46</v>
      </c>
      <c r="G271" s="11">
        <f>vlookup(A271,HitterProj!A:Z,7,false)</f>
        <v>15</v>
      </c>
      <c r="H271" s="11">
        <f>vlookup(A271,HitterProj!A:Z,8,false)</f>
        <v>1</v>
      </c>
      <c r="I271" s="11">
        <f>vlookup(A271,HitterProj!A:Z,9,false)</f>
        <v>11</v>
      </c>
      <c r="J271" s="11">
        <f>vlookup(A271,HitterProj!A:Z,10,false)</f>
        <v>41</v>
      </c>
      <c r="K271" s="11">
        <f>vlookup(A271,HitterProj!A:Z,11,false)</f>
        <v>43</v>
      </c>
      <c r="L271" s="11">
        <f>vlookup(A271,HitterProj!A:Z,12,false)</f>
        <v>44</v>
      </c>
      <c r="M271" s="13">
        <f>vlookup(A271,HitterProj!A:Z,13,false)</f>
        <v>5.2</v>
      </c>
      <c r="N271" s="11">
        <f>vlookup(A271,HitterProj!A:Z,14,false)</f>
        <v>99</v>
      </c>
      <c r="O271" s="11">
        <f>vlookup(A271,HitterProj!A:Z,15,false)</f>
        <v>2</v>
      </c>
      <c r="P271" s="11">
        <f>vlookup(A271,HitterProj!A:Z,16,false)</f>
        <v>6</v>
      </c>
      <c r="Q271" s="11"/>
      <c r="R271" s="11"/>
      <c r="S271" s="11"/>
      <c r="T271" s="11"/>
    </row>
    <row r="272">
      <c r="A272" s="12" t="str">
        <f>HitterProj!A320</f>
        <v>Kevin Kiermaier</v>
      </c>
      <c r="B272" s="11" t="str">
        <f>HitterProj!B320</f>
        <v>TOR</v>
      </c>
      <c r="C272" s="13">
        <f>(F272*Settings!$B$3)+(G272*Settings!$B$4)+(H272*Settings!$B$5)+(I272*Settings!$B$6)+(J272*Settings!$B$7)+(K272*Settings!$B$8)+(L272*Settings!$B$9)+(M272*Settings!$B$10)+(N272*Settings!$B$11)+(O272*Settings!$B$12)+(P272*Settings!$B$13)</f>
        <v>199.5</v>
      </c>
      <c r="D272" s="11">
        <f>vlookup(A272,HitterProj!A:Z,4,false)</f>
        <v>387</v>
      </c>
      <c r="E272" s="11">
        <f>vlookup(A272,HitterProj!A:Z,5,false)</f>
        <v>354</v>
      </c>
      <c r="F272" s="11">
        <f>vlookup(A272,HitterProj!A:Z,6,false)</f>
        <v>60</v>
      </c>
      <c r="G272" s="11">
        <f>vlookup(A272,HitterProj!A:Z,7,false)</f>
        <v>16</v>
      </c>
      <c r="H272" s="11">
        <f>vlookup(A272,HitterProj!A:Z,8,false)</f>
        <v>2</v>
      </c>
      <c r="I272" s="11">
        <f>vlookup(A272,HitterProj!A:Z,9,false)</f>
        <v>8</v>
      </c>
      <c r="J272" s="11">
        <f>vlookup(A272,HitterProj!A:Z,10,false)</f>
        <v>46</v>
      </c>
      <c r="K272" s="11">
        <f>vlookup(A272,HitterProj!A:Z,11,false)</f>
        <v>41</v>
      </c>
      <c r="L272" s="11">
        <f>vlookup(A272,HitterProj!A:Z,12,false)</f>
        <v>29</v>
      </c>
      <c r="M272" s="13">
        <f>vlookup(A272,HitterProj!A:Z,13,false)</f>
        <v>10</v>
      </c>
      <c r="N272" s="11">
        <f>vlookup(A272,HitterProj!A:Z,14,false)</f>
        <v>94</v>
      </c>
      <c r="O272" s="11">
        <f>vlookup(A272,HitterProj!A:Z,15,false)</f>
        <v>1</v>
      </c>
      <c r="P272" s="11">
        <f>vlookup(A272,HitterProj!A:Z,16,false)</f>
        <v>4</v>
      </c>
      <c r="Q272" s="11"/>
      <c r="R272" s="11"/>
      <c r="S272" s="11"/>
      <c r="T272" s="11"/>
    </row>
    <row r="273">
      <c r="A273" s="12" t="str">
        <f>HitterProj!A224</f>
        <v>Joey Gallo</v>
      </c>
      <c r="B273" s="11" t="str">
        <f>HitterProj!B224</f>
        <v>WSH</v>
      </c>
      <c r="C273" s="13">
        <f>(F273*Settings!$B$3)+(G273*Settings!$B$4)+(H273*Settings!$B$5)+(I273*Settings!$B$6)+(J273*Settings!$B$7)+(K273*Settings!$B$8)+(L273*Settings!$B$9)+(M273*Settings!$B$10)+(N273*Settings!$B$11)+(O273*Settings!$B$12)+(P273*Settings!$B$13)</f>
        <v>198.7</v>
      </c>
      <c r="D273" s="11">
        <f>vlookup(A273,HitterProj!A:Z,4,false)</f>
        <v>415</v>
      </c>
      <c r="E273" s="11">
        <f>vlookup(A273,HitterProj!A:Z,5,false)</f>
        <v>354</v>
      </c>
      <c r="F273" s="11">
        <f>vlookup(A273,HitterProj!A:Z,6,false)</f>
        <v>28</v>
      </c>
      <c r="G273" s="11">
        <f>vlookup(A273,HitterProj!A:Z,7,false)</f>
        <v>12</v>
      </c>
      <c r="H273" s="11">
        <f>vlookup(A273,HitterProj!A:Z,8,false)</f>
        <v>1</v>
      </c>
      <c r="I273" s="11">
        <f>vlookup(A273,HitterProj!A:Z,9,false)</f>
        <v>21</v>
      </c>
      <c r="J273" s="11">
        <f>vlookup(A273,HitterProj!A:Z,10,false)</f>
        <v>48</v>
      </c>
      <c r="K273" s="11">
        <f>vlookup(A273,HitterProj!A:Z,11,false)</f>
        <v>51</v>
      </c>
      <c r="L273" s="11">
        <f>vlookup(A273,HitterProj!A:Z,12,false)</f>
        <v>57</v>
      </c>
      <c r="M273" s="13">
        <f>vlookup(A273,HitterProj!A:Z,13,false)</f>
        <v>1.7</v>
      </c>
      <c r="N273" s="11">
        <f>vlookup(A273,HitterProj!A:Z,14,false)</f>
        <v>164</v>
      </c>
      <c r="O273" s="11">
        <f>vlookup(A273,HitterProj!A:Z,15,false)</f>
        <v>1</v>
      </c>
      <c r="P273" s="11">
        <f>vlookup(A273,HitterProj!A:Z,16,false)</f>
        <v>3</v>
      </c>
      <c r="Q273" s="11"/>
      <c r="R273" s="11"/>
      <c r="S273" s="11"/>
      <c r="T273" s="11"/>
    </row>
    <row r="274">
      <c r="A274" s="12" t="str">
        <f>HitterProj!A310</f>
        <v>Mickey Moniak</v>
      </c>
      <c r="B274" s="11" t="str">
        <f>HitterProj!B310</f>
        <v>LAA</v>
      </c>
      <c r="C274" s="13">
        <f>(F274*Settings!$B$3)+(G274*Settings!$B$4)+(H274*Settings!$B$5)+(I274*Settings!$B$6)+(J274*Settings!$B$7)+(K274*Settings!$B$8)+(L274*Settings!$B$9)+(M274*Settings!$B$10)+(N274*Settings!$B$11)+(O274*Settings!$B$12)+(P274*Settings!$B$13)</f>
        <v>198.45</v>
      </c>
      <c r="D274" s="11">
        <f>vlookup(A274,HitterProj!A:Z,4,false)</f>
        <v>415</v>
      </c>
      <c r="E274" s="11">
        <f>vlookup(A274,HitterProj!A:Z,5,false)</f>
        <v>393</v>
      </c>
      <c r="F274" s="11">
        <f>vlookup(A274,HitterProj!A:Z,6,false)</f>
        <v>52</v>
      </c>
      <c r="G274" s="11">
        <f>vlookup(A274,HitterProj!A:Z,7,false)</f>
        <v>16</v>
      </c>
      <c r="H274" s="11">
        <f>vlookup(A274,HitterProj!A:Z,8,false)</f>
        <v>2</v>
      </c>
      <c r="I274" s="11">
        <f>vlookup(A274,HitterProj!A:Z,9,false)</f>
        <v>17</v>
      </c>
      <c r="J274" s="11">
        <f>vlookup(A274,HitterProj!A:Z,10,false)</f>
        <v>49</v>
      </c>
      <c r="K274" s="11">
        <f>vlookup(A274,HitterProj!A:Z,11,false)</f>
        <v>53</v>
      </c>
      <c r="L274" s="11">
        <f>vlookup(A274,HitterProj!A:Z,12,false)</f>
        <v>17</v>
      </c>
      <c r="M274" s="13">
        <f>vlookup(A274,HitterProj!A:Z,13,false)</f>
        <v>6.2</v>
      </c>
      <c r="N274" s="11">
        <f>vlookup(A274,HitterProj!A:Z,14,false)</f>
        <v>145</v>
      </c>
      <c r="O274" s="11">
        <f>vlookup(A274,HitterProj!A:Z,15,false)</f>
        <v>2</v>
      </c>
      <c r="P274" s="11">
        <f>vlookup(A274,HitterProj!A:Z,16,false)</f>
        <v>5</v>
      </c>
      <c r="Q274" s="11"/>
      <c r="R274" s="11"/>
      <c r="S274" s="11"/>
      <c r="T274" s="11"/>
    </row>
    <row r="275">
      <c r="A275" s="12" t="str">
        <f>HitterProj!A418</f>
        <v>Joshua Rojas</v>
      </c>
      <c r="B275" s="11" t="str">
        <f>HitterProj!B418</f>
        <v>SEA</v>
      </c>
      <c r="C275" s="13">
        <f>(F275*Settings!$B$3)+(G275*Settings!$B$4)+(H275*Settings!$B$5)+(I275*Settings!$B$6)+(J275*Settings!$B$7)+(K275*Settings!$B$8)+(L275*Settings!$B$9)+(M275*Settings!$B$10)+(N275*Settings!$B$11)+(O275*Settings!$B$12)+(P275*Settings!$B$13)</f>
        <v>197.9</v>
      </c>
      <c r="D275" s="11">
        <f>vlookup(A275,HitterProj!A:Z,4,false)</f>
        <v>364</v>
      </c>
      <c r="E275" s="11">
        <f>vlookup(A275,HitterProj!A:Z,5,false)</f>
        <v>330</v>
      </c>
      <c r="F275" s="11">
        <f>vlookup(A275,HitterProj!A:Z,6,false)</f>
        <v>55</v>
      </c>
      <c r="G275" s="11">
        <f>vlookup(A275,HitterProj!A:Z,7,false)</f>
        <v>16</v>
      </c>
      <c r="H275" s="11">
        <f>vlookup(A275,HitterProj!A:Z,8,false)</f>
        <v>1</v>
      </c>
      <c r="I275" s="11">
        <f>vlookup(A275,HitterProj!A:Z,9,false)</f>
        <v>8</v>
      </c>
      <c r="J275" s="11">
        <f>vlookup(A275,HitterProj!A:Z,10,false)</f>
        <v>43</v>
      </c>
      <c r="K275" s="11">
        <f>vlookup(A275,HitterProj!A:Z,11,false)</f>
        <v>37</v>
      </c>
      <c r="L275" s="11">
        <f>vlookup(A275,HitterProj!A:Z,12,false)</f>
        <v>33</v>
      </c>
      <c r="M275" s="13">
        <f>vlookup(A275,HitterProj!A:Z,13,false)</f>
        <v>11.4</v>
      </c>
      <c r="N275" s="11">
        <f>vlookup(A275,HitterProj!A:Z,14,false)</f>
        <v>78</v>
      </c>
      <c r="O275" s="11">
        <f>vlookup(A275,HitterProj!A:Z,15,false)</f>
        <v>0</v>
      </c>
      <c r="P275" s="11">
        <f>vlookup(A275,HitterProj!A:Z,16,false)</f>
        <v>1</v>
      </c>
      <c r="Q275" s="11"/>
      <c r="R275" s="11"/>
      <c r="S275" s="11"/>
      <c r="T275" s="11"/>
    </row>
    <row r="276">
      <c r="A276" s="12" t="str">
        <f>HitterProj!A329</f>
        <v>Kyle Isbel</v>
      </c>
      <c r="B276" s="11" t="str">
        <f>HitterProj!B329</f>
        <v>KC</v>
      </c>
      <c r="C276" s="13">
        <f>(F276*Settings!$B$3)+(G276*Settings!$B$4)+(H276*Settings!$B$5)+(I276*Settings!$B$6)+(J276*Settings!$B$7)+(K276*Settings!$B$8)+(L276*Settings!$B$9)+(M276*Settings!$B$10)+(N276*Settings!$B$11)+(O276*Settings!$B$12)+(P276*Settings!$B$13)</f>
        <v>197.75</v>
      </c>
      <c r="D276" s="11">
        <f>vlookup(A276,HitterProj!A:Z,4,false)</f>
        <v>382</v>
      </c>
      <c r="E276" s="11">
        <f>vlookup(A276,HitterProj!A:Z,5,false)</f>
        <v>354</v>
      </c>
      <c r="F276" s="11">
        <f>vlookup(A276,HitterProj!A:Z,6,false)</f>
        <v>55</v>
      </c>
      <c r="G276" s="11">
        <f>vlookup(A276,HitterProj!A:Z,7,false)</f>
        <v>18</v>
      </c>
      <c r="H276" s="11">
        <f>vlookup(A276,HitterProj!A:Z,8,false)</f>
        <v>2</v>
      </c>
      <c r="I276" s="11">
        <f>vlookup(A276,HitterProj!A:Z,9,false)</f>
        <v>9</v>
      </c>
      <c r="J276" s="11">
        <f>vlookup(A276,HitterProj!A:Z,10,false)</f>
        <v>43</v>
      </c>
      <c r="K276" s="11">
        <f>vlookup(A276,HitterProj!A:Z,11,false)</f>
        <v>42</v>
      </c>
      <c r="L276" s="11">
        <f>vlookup(A276,HitterProj!A:Z,12,false)</f>
        <v>24</v>
      </c>
      <c r="M276" s="13">
        <f>vlookup(A276,HitterProj!A:Z,13,false)</f>
        <v>8</v>
      </c>
      <c r="N276" s="11">
        <f>vlookup(A276,HitterProj!A:Z,14,false)</f>
        <v>87</v>
      </c>
      <c r="O276" s="11">
        <f>vlookup(A276,HitterProj!A:Z,15,false)</f>
        <v>1</v>
      </c>
      <c r="P276" s="11">
        <f>vlookup(A276,HitterProj!A:Z,16,false)</f>
        <v>2</v>
      </c>
      <c r="Q276" s="11"/>
      <c r="R276" s="11"/>
      <c r="S276" s="11"/>
      <c r="T276" s="11"/>
    </row>
    <row r="277">
      <c r="A277" s="12" t="str">
        <f>HitterProj!A417</f>
        <v>Yan Gomes</v>
      </c>
      <c r="B277" s="11" t="str">
        <f>HitterProj!B417</f>
        <v>CHC</v>
      </c>
      <c r="C277" s="13">
        <f>(F277*Settings!$B$3)+(G277*Settings!$B$4)+(H277*Settings!$B$5)+(I277*Settings!$B$6)+(J277*Settings!$B$7)+(K277*Settings!$B$8)+(L277*Settings!$B$9)+(M277*Settings!$B$10)+(N277*Settings!$B$11)+(O277*Settings!$B$12)+(P277*Settings!$B$13)</f>
        <v>197.65</v>
      </c>
      <c r="D277" s="11">
        <f>vlookup(A277,HitterProj!A:Z,4,false)</f>
        <v>366</v>
      </c>
      <c r="E277" s="11">
        <f>vlookup(A277,HitterProj!A:Z,5,false)</f>
        <v>341</v>
      </c>
      <c r="F277" s="11">
        <f>vlookup(A277,HitterProj!A:Z,6,false)</f>
        <v>58</v>
      </c>
      <c r="G277" s="11">
        <f>vlookup(A277,HitterProj!A:Z,7,false)</f>
        <v>16</v>
      </c>
      <c r="H277" s="11">
        <f>vlookup(A277,HitterProj!A:Z,8,false)</f>
        <v>1</v>
      </c>
      <c r="I277" s="11">
        <f>vlookup(A277,HitterProj!A:Z,9,false)</f>
        <v>10</v>
      </c>
      <c r="J277" s="11">
        <f>vlookup(A277,HitterProj!A:Z,10,false)</f>
        <v>42</v>
      </c>
      <c r="K277" s="11">
        <f>vlookup(A277,HitterProj!A:Z,11,false)</f>
        <v>42</v>
      </c>
      <c r="L277" s="11">
        <f>vlookup(A277,HitterProj!A:Z,12,false)</f>
        <v>17</v>
      </c>
      <c r="M277" s="13">
        <f>vlookup(A277,HitterProj!A:Z,13,false)</f>
        <v>1.4</v>
      </c>
      <c r="N277" s="11">
        <f>vlookup(A277,HitterProj!A:Z,14,false)</f>
        <v>73</v>
      </c>
      <c r="O277" s="11">
        <f>vlookup(A277,HitterProj!A:Z,15,false)</f>
        <v>0</v>
      </c>
      <c r="P277" s="11">
        <f>vlookup(A277,HitterProj!A:Z,16,false)</f>
        <v>6</v>
      </c>
      <c r="Q277" s="11"/>
      <c r="R277" s="11"/>
      <c r="S277" s="11"/>
      <c r="T277" s="11"/>
    </row>
    <row r="278">
      <c r="A278" s="12" t="str">
        <f>HitterProj!A415</f>
        <v>Tony Kemp</v>
      </c>
      <c r="B278" s="11" t="str">
        <f>HitterProj!B415</f>
        <v/>
      </c>
      <c r="C278" s="13">
        <f>(F278*Settings!$B$3)+(G278*Settings!$B$4)+(H278*Settings!$B$5)+(I278*Settings!$B$6)+(J278*Settings!$B$7)+(K278*Settings!$B$8)+(L278*Settings!$B$9)+(M278*Settings!$B$10)+(N278*Settings!$B$11)+(O278*Settings!$B$12)+(P278*Settings!$B$13)</f>
        <v>196.3</v>
      </c>
      <c r="D278" s="11">
        <f>vlookup(A278,HitterProj!A:Z,4,false)</f>
        <v>313</v>
      </c>
      <c r="E278" s="11">
        <f>vlookup(A278,HitterProj!A:Z,5,false)</f>
        <v>278</v>
      </c>
      <c r="F278" s="11">
        <f>vlookup(A278,HitterProj!A:Z,6,false)</f>
        <v>50</v>
      </c>
      <c r="G278" s="11">
        <f>vlookup(A278,HitterProj!A:Z,7,false)</f>
        <v>14</v>
      </c>
      <c r="H278" s="11">
        <f>vlookup(A278,HitterProj!A:Z,8,false)</f>
        <v>1</v>
      </c>
      <c r="I278" s="11">
        <f>vlookup(A278,HitterProj!A:Z,9,false)</f>
        <v>5</v>
      </c>
      <c r="J278" s="11">
        <f>vlookup(A278,HitterProj!A:Z,10,false)</f>
        <v>41</v>
      </c>
      <c r="K278" s="11">
        <f>vlookup(A278,HitterProj!A:Z,11,false)</f>
        <v>33</v>
      </c>
      <c r="L278" s="11">
        <f>vlookup(A278,HitterProj!A:Z,12,false)</f>
        <v>29</v>
      </c>
      <c r="M278" s="13">
        <f>vlookup(A278,HitterProj!A:Z,13,false)</f>
        <v>9.8</v>
      </c>
      <c r="N278" s="11">
        <f>vlookup(A278,HitterProj!A:Z,14,false)</f>
        <v>38</v>
      </c>
      <c r="O278" s="11">
        <f>vlookup(A278,HitterProj!A:Z,15,false)</f>
        <v>3</v>
      </c>
      <c r="P278" s="11">
        <f>vlookup(A278,HitterProj!A:Z,16,false)</f>
        <v>5</v>
      </c>
      <c r="Q278" s="11"/>
      <c r="R278" s="11"/>
      <c r="S278" s="11"/>
      <c r="T278" s="11"/>
    </row>
    <row r="279">
      <c r="A279" s="12" t="str">
        <f>HitterProj!A330</f>
        <v>Mike Tauchman</v>
      </c>
      <c r="B279" s="11" t="str">
        <f>HitterProj!B330</f>
        <v>CHC</v>
      </c>
      <c r="C279" s="13">
        <f>(F279*Settings!$B$3)+(G279*Settings!$B$4)+(H279*Settings!$B$5)+(I279*Settings!$B$6)+(J279*Settings!$B$7)+(K279*Settings!$B$8)+(L279*Settings!$B$9)+(M279*Settings!$B$10)+(N279*Settings!$B$11)+(O279*Settings!$B$12)+(P279*Settings!$B$13)</f>
        <v>195.5</v>
      </c>
      <c r="D279" s="11">
        <f>vlookup(A279,HitterProj!A:Z,4,false)</f>
        <v>364</v>
      </c>
      <c r="E279" s="11">
        <f>vlookup(A279,HitterProj!A:Z,5,false)</f>
        <v>315</v>
      </c>
      <c r="F279" s="11">
        <f>vlookup(A279,HitterProj!A:Z,6,false)</f>
        <v>52</v>
      </c>
      <c r="G279" s="11">
        <f>vlookup(A279,HitterProj!A:Z,7,false)</f>
        <v>15</v>
      </c>
      <c r="H279" s="11">
        <f>vlookup(A279,HitterProj!A:Z,8,false)</f>
        <v>1</v>
      </c>
      <c r="I279" s="11">
        <f>vlookup(A279,HitterProj!A:Z,9,false)</f>
        <v>8</v>
      </c>
      <c r="J279" s="11">
        <f>vlookup(A279,HitterProj!A:Z,10,false)</f>
        <v>45</v>
      </c>
      <c r="K279" s="11">
        <f>vlookup(A279,HitterProj!A:Z,11,false)</f>
        <v>31</v>
      </c>
      <c r="L279" s="11">
        <f>vlookup(A279,HitterProj!A:Z,12,false)</f>
        <v>46</v>
      </c>
      <c r="M279" s="13">
        <f>vlookup(A279,HitterProj!A:Z,13,false)</f>
        <v>7.5</v>
      </c>
      <c r="N279" s="11">
        <f>vlookup(A279,HitterProj!A:Z,14,false)</f>
        <v>84</v>
      </c>
      <c r="O279" s="11">
        <f>vlookup(A279,HitterProj!A:Z,15,false)</f>
        <v>1</v>
      </c>
      <c r="P279" s="11">
        <f>vlookup(A279,HitterProj!A:Z,16,false)</f>
        <v>3</v>
      </c>
      <c r="Q279" s="11"/>
      <c r="R279" s="11"/>
      <c r="S279" s="11"/>
      <c r="T279" s="11"/>
    </row>
    <row r="280">
      <c r="A280" s="12" t="str">
        <f>HitterProj!A218</f>
        <v>Nick Senzel</v>
      </c>
      <c r="B280" s="11" t="str">
        <f>HitterProj!B218</f>
        <v>WSH</v>
      </c>
      <c r="C280" s="13">
        <f>(F280*Settings!$B$3)+(G280*Settings!$B$4)+(H280*Settings!$B$5)+(I280*Settings!$B$6)+(J280*Settings!$B$7)+(K280*Settings!$B$8)+(L280*Settings!$B$9)+(M280*Settings!$B$10)+(N280*Settings!$B$11)+(O280*Settings!$B$12)+(P280*Settings!$B$13)</f>
        <v>195.4</v>
      </c>
      <c r="D280" s="11">
        <f>vlookup(A280,HitterProj!A:Z,4,false)</f>
        <v>380</v>
      </c>
      <c r="E280" s="11">
        <f>vlookup(A280,HitterProj!A:Z,5,false)</f>
        <v>348</v>
      </c>
      <c r="F280" s="11">
        <f>vlookup(A280,HitterProj!A:Z,6,false)</f>
        <v>59</v>
      </c>
      <c r="G280" s="11">
        <f>vlookup(A280,HitterProj!A:Z,7,false)</f>
        <v>16</v>
      </c>
      <c r="H280" s="11">
        <f>vlookup(A280,HitterProj!A:Z,8,false)</f>
        <v>1</v>
      </c>
      <c r="I280" s="11">
        <f>vlookup(A280,HitterProj!A:Z,9,false)</f>
        <v>8</v>
      </c>
      <c r="J280" s="11">
        <f>vlookup(A280,HitterProj!A:Z,10,false)</f>
        <v>40</v>
      </c>
      <c r="K280" s="11">
        <f>vlookup(A280,HitterProj!A:Z,11,false)</f>
        <v>39</v>
      </c>
      <c r="L280" s="11">
        <f>vlookup(A280,HitterProj!A:Z,12,false)</f>
        <v>29</v>
      </c>
      <c r="M280" s="13">
        <f>vlookup(A280,HitterProj!A:Z,13,false)</f>
        <v>8.9</v>
      </c>
      <c r="N280" s="11">
        <f>vlookup(A280,HitterProj!A:Z,14,false)</f>
        <v>78</v>
      </c>
      <c r="O280" s="11">
        <f>vlookup(A280,HitterProj!A:Z,15,false)</f>
        <v>2</v>
      </c>
      <c r="P280" s="11">
        <f>vlookup(A280,HitterProj!A:Z,16,false)</f>
        <v>2</v>
      </c>
      <c r="Q280" s="11"/>
      <c r="R280" s="11"/>
      <c r="S280" s="11"/>
      <c r="T280" s="11"/>
    </row>
    <row r="281">
      <c r="A281" s="12" t="str">
        <f>HitterProj!A424</f>
        <v>Mauricio Dubon</v>
      </c>
      <c r="B281" s="11" t="str">
        <f>HitterProj!B424</f>
        <v>HOU</v>
      </c>
      <c r="C281" s="13">
        <f>(F281*Settings!$B$3)+(G281*Settings!$B$4)+(H281*Settings!$B$5)+(I281*Settings!$B$6)+(J281*Settings!$B$7)+(K281*Settings!$B$8)+(L281*Settings!$B$9)+(M281*Settings!$B$10)+(N281*Settings!$B$11)+(O281*Settings!$B$12)+(P281*Settings!$B$13)</f>
        <v>194.1</v>
      </c>
      <c r="D281" s="11">
        <f>vlookup(A281,HitterProj!A:Z,4,false)</f>
        <v>327</v>
      </c>
      <c r="E281" s="11">
        <f>vlookup(A281,HitterProj!A:Z,5,false)</f>
        <v>310</v>
      </c>
      <c r="F281" s="11">
        <f>vlookup(A281,HitterProj!A:Z,6,false)</f>
        <v>55</v>
      </c>
      <c r="G281" s="11">
        <f>vlookup(A281,HitterProj!A:Z,7,false)</f>
        <v>15</v>
      </c>
      <c r="H281" s="11">
        <f>vlookup(A281,HitterProj!A:Z,8,false)</f>
        <v>1</v>
      </c>
      <c r="I281" s="11">
        <f>vlookup(A281,HitterProj!A:Z,9,false)</f>
        <v>8</v>
      </c>
      <c r="J281" s="11">
        <f>vlookup(A281,HitterProj!A:Z,10,false)</f>
        <v>40</v>
      </c>
      <c r="K281" s="11">
        <f>vlookup(A281,HitterProj!A:Z,11,false)</f>
        <v>39</v>
      </c>
      <c r="L281" s="11">
        <f>vlookup(A281,HitterProj!A:Z,12,false)</f>
        <v>15</v>
      </c>
      <c r="M281" s="13">
        <f>vlookup(A281,HitterProj!A:Z,13,false)</f>
        <v>5.1</v>
      </c>
      <c r="N281" s="11">
        <f>vlookup(A281,HitterProj!A:Z,14,false)</f>
        <v>48</v>
      </c>
      <c r="O281" s="11">
        <f>vlookup(A281,HitterProj!A:Z,15,false)</f>
        <v>2</v>
      </c>
      <c r="P281" s="11">
        <f>vlookup(A281,HitterProj!A:Z,16,false)</f>
        <v>2</v>
      </c>
      <c r="Q281" s="11"/>
      <c r="R281" s="11"/>
      <c r="S281" s="11"/>
      <c r="T281" s="11"/>
    </row>
    <row r="282">
      <c r="A282" s="12" t="str">
        <f>HitterProj!A276</f>
        <v>Stone Garrett</v>
      </c>
      <c r="B282" s="11" t="str">
        <f>HitterProj!B276</f>
        <v>WSH</v>
      </c>
      <c r="C282" s="13">
        <f>(F282*Settings!$B$3)+(G282*Settings!$B$4)+(H282*Settings!$B$5)+(I282*Settings!$B$6)+(J282*Settings!$B$7)+(K282*Settings!$B$8)+(L282*Settings!$B$9)+(M282*Settings!$B$10)+(N282*Settings!$B$11)+(O282*Settings!$B$12)+(P282*Settings!$B$13)</f>
        <v>192.6</v>
      </c>
      <c r="D282" s="11">
        <f>vlookup(A282,HitterProj!A:Z,4,false)</f>
        <v>351</v>
      </c>
      <c r="E282" s="11">
        <f>vlookup(A282,HitterProj!A:Z,5,false)</f>
        <v>318</v>
      </c>
      <c r="F282" s="11">
        <f>vlookup(A282,HitterProj!A:Z,6,false)</f>
        <v>48</v>
      </c>
      <c r="G282" s="11">
        <f>vlookup(A282,HitterProj!A:Z,7,false)</f>
        <v>18</v>
      </c>
      <c r="H282" s="11">
        <f>vlookup(A282,HitterProj!A:Z,8,false)</f>
        <v>1</v>
      </c>
      <c r="I282" s="11">
        <f>vlookup(A282,HitterProj!A:Z,9,false)</f>
        <v>12</v>
      </c>
      <c r="J282" s="11">
        <f>vlookup(A282,HitterProj!A:Z,10,false)</f>
        <v>40</v>
      </c>
      <c r="K282" s="11">
        <f>vlookup(A282,HitterProj!A:Z,11,false)</f>
        <v>43</v>
      </c>
      <c r="L282" s="11">
        <f>vlookup(A282,HitterProj!A:Z,12,false)</f>
        <v>29</v>
      </c>
      <c r="M282" s="13">
        <f>vlookup(A282,HitterProj!A:Z,13,false)</f>
        <v>5.1</v>
      </c>
      <c r="N282" s="11">
        <f>vlookup(A282,HitterProj!A:Z,14,false)</f>
        <v>102</v>
      </c>
      <c r="O282" s="11">
        <f>vlookup(A282,HitterProj!A:Z,15,false)</f>
        <v>1</v>
      </c>
      <c r="P282" s="11">
        <f>vlookup(A282,HitterProj!A:Z,16,false)</f>
        <v>4</v>
      </c>
      <c r="Q282" s="11"/>
      <c r="R282" s="11"/>
      <c r="S282" s="11"/>
      <c r="T282" s="11"/>
    </row>
    <row r="283">
      <c r="A283" s="12" t="str">
        <f>HitterProj!A409</f>
        <v>Chris Taylor</v>
      </c>
      <c r="B283" s="11" t="str">
        <f>HitterProj!B409</f>
        <v>LAD</v>
      </c>
      <c r="C283" s="13">
        <f>(F283*Settings!$B$3)+(G283*Settings!$B$4)+(H283*Settings!$B$5)+(I283*Settings!$B$6)+(J283*Settings!$B$7)+(K283*Settings!$B$8)+(L283*Settings!$B$9)+(M283*Settings!$B$10)+(N283*Settings!$B$11)+(O283*Settings!$B$12)+(P283*Settings!$B$13)</f>
        <v>192.4</v>
      </c>
      <c r="D283" s="11">
        <f>vlookup(A283,HitterProj!A:Z,4,false)</f>
        <v>404</v>
      </c>
      <c r="E283" s="11">
        <f>vlookup(A283,HitterProj!A:Z,5,false)</f>
        <v>358</v>
      </c>
      <c r="F283" s="11">
        <f>vlookup(A283,HitterProj!A:Z,6,false)</f>
        <v>44</v>
      </c>
      <c r="G283" s="11">
        <f>vlookup(A283,HitterProj!A:Z,7,false)</f>
        <v>16</v>
      </c>
      <c r="H283" s="11">
        <f>vlookup(A283,HitterProj!A:Z,8,false)</f>
        <v>1</v>
      </c>
      <c r="I283" s="11">
        <f>vlookup(A283,HitterProj!A:Z,9,false)</f>
        <v>13</v>
      </c>
      <c r="J283" s="11">
        <f>vlookup(A283,HitterProj!A:Z,10,false)</f>
        <v>47</v>
      </c>
      <c r="K283" s="11">
        <f>vlookup(A283,HitterProj!A:Z,11,false)</f>
        <v>46</v>
      </c>
      <c r="L283" s="11">
        <f>vlookup(A283,HitterProj!A:Z,12,false)</f>
        <v>41</v>
      </c>
      <c r="M283" s="13">
        <f>vlookup(A283,HitterProj!A:Z,13,false)</f>
        <v>10.4</v>
      </c>
      <c r="N283" s="11">
        <f>vlookup(A283,HitterProj!A:Z,14,false)</f>
        <v>136</v>
      </c>
      <c r="O283" s="11">
        <f>vlookup(A283,HitterProj!A:Z,15,false)</f>
        <v>2</v>
      </c>
      <c r="P283" s="11">
        <f>vlookup(A283,HitterProj!A:Z,16,false)</f>
        <v>5</v>
      </c>
      <c r="Q283" s="11"/>
      <c r="R283" s="11"/>
      <c r="S283" s="11"/>
      <c r="T283" s="11"/>
    </row>
    <row r="284">
      <c r="A284" s="12" t="str">
        <f>HitterProj!A334</f>
        <v>Marco Luciano</v>
      </c>
      <c r="B284" s="11" t="str">
        <f>HitterProj!B334</f>
        <v>SF</v>
      </c>
      <c r="C284" s="13">
        <f>(F284*Settings!$B$3)+(G284*Settings!$B$4)+(H284*Settings!$B$5)+(I284*Settings!$B$6)+(J284*Settings!$B$7)+(K284*Settings!$B$8)+(L284*Settings!$B$9)+(M284*Settings!$B$10)+(N284*Settings!$B$11)+(O284*Settings!$B$12)+(P284*Settings!$B$13)</f>
        <v>191.35</v>
      </c>
      <c r="D284" s="11">
        <f>vlookup(A284,HitterProj!A:Z,4,false)</f>
        <v>443</v>
      </c>
      <c r="E284" s="11">
        <f>vlookup(A284,HitterProj!A:Z,5,false)</f>
        <v>398</v>
      </c>
      <c r="F284" s="11">
        <f>vlookup(A284,HitterProj!A:Z,6,false)</f>
        <v>55</v>
      </c>
      <c r="G284" s="11">
        <f>vlookup(A284,HitterProj!A:Z,7,false)</f>
        <v>17</v>
      </c>
      <c r="H284" s="11">
        <f>vlookup(A284,HitterProj!A:Z,8,false)</f>
        <v>1</v>
      </c>
      <c r="I284" s="11">
        <f>vlookup(A284,HitterProj!A:Z,9,false)</f>
        <v>11</v>
      </c>
      <c r="J284" s="11">
        <f>vlookup(A284,HitterProj!A:Z,10,false)</f>
        <v>49</v>
      </c>
      <c r="K284" s="11">
        <f>vlookup(A284,HitterProj!A:Z,11,false)</f>
        <v>44</v>
      </c>
      <c r="L284" s="11">
        <f>vlookup(A284,HitterProj!A:Z,12,false)</f>
        <v>40</v>
      </c>
      <c r="M284" s="13">
        <f>vlookup(A284,HitterProj!A:Z,13,false)</f>
        <v>7.6</v>
      </c>
      <c r="N284" s="11">
        <f>vlookup(A284,HitterProj!A:Z,14,false)</f>
        <v>135</v>
      </c>
      <c r="O284" s="11">
        <f>vlookup(A284,HitterProj!A:Z,15,false)</f>
        <v>0</v>
      </c>
      <c r="P284" s="11">
        <f>vlookup(A284,HitterProj!A:Z,16,false)</f>
        <v>4</v>
      </c>
      <c r="Q284" s="11"/>
      <c r="R284" s="11"/>
      <c r="S284" s="11"/>
      <c r="T284" s="11"/>
    </row>
    <row r="285">
      <c r="A285" s="12" t="str">
        <f>HitterProj!A297</f>
        <v>Garrett Cooper</v>
      </c>
      <c r="B285" s="11" t="str">
        <f>HitterProj!B297</f>
        <v/>
      </c>
      <c r="C285" s="13">
        <f>(F285*Settings!$B$3)+(G285*Settings!$B$4)+(H285*Settings!$B$5)+(I285*Settings!$B$6)+(J285*Settings!$B$7)+(K285*Settings!$B$8)+(L285*Settings!$B$9)+(M285*Settings!$B$10)+(N285*Settings!$B$11)+(O285*Settings!$B$12)+(P285*Settings!$B$13)</f>
        <v>190.5</v>
      </c>
      <c r="D285" s="11">
        <f>vlookup(A285,HitterProj!A:Z,4,false)</f>
        <v>383</v>
      </c>
      <c r="E285" s="11">
        <f>vlookup(A285,HitterProj!A:Z,5,false)</f>
        <v>349</v>
      </c>
      <c r="F285" s="11">
        <f>vlookup(A285,HitterProj!A:Z,6,false)</f>
        <v>52</v>
      </c>
      <c r="G285" s="11">
        <f>vlookup(A285,HitterProj!A:Z,7,false)</f>
        <v>18</v>
      </c>
      <c r="H285" s="11">
        <f>vlookup(A285,HitterProj!A:Z,8,false)</f>
        <v>1</v>
      </c>
      <c r="I285" s="11">
        <f>vlookup(A285,HitterProj!A:Z,9,false)</f>
        <v>11</v>
      </c>
      <c r="J285" s="11">
        <f>vlookup(A285,HitterProj!A:Z,10,false)</f>
        <v>45</v>
      </c>
      <c r="K285" s="11">
        <f>vlookup(A285,HitterProj!A:Z,11,false)</f>
        <v>45</v>
      </c>
      <c r="L285" s="11">
        <f>vlookup(A285,HitterProj!A:Z,12,false)</f>
        <v>28</v>
      </c>
      <c r="M285" s="13">
        <f>vlookup(A285,HitterProj!A:Z,13,false)</f>
        <v>0</v>
      </c>
      <c r="N285" s="11">
        <f>vlookup(A285,HitterProj!A:Z,14,false)</f>
        <v>106</v>
      </c>
      <c r="O285" s="11">
        <f>vlookup(A285,HitterProj!A:Z,15,false)</f>
        <v>0</v>
      </c>
      <c r="P285" s="11">
        <f>vlookup(A285,HitterProj!A:Z,16,false)</f>
        <v>5</v>
      </c>
      <c r="Q285" s="11"/>
      <c r="R285" s="11"/>
      <c r="S285" s="11"/>
      <c r="T285" s="11"/>
    </row>
    <row r="286">
      <c r="A286" s="12" t="str">
        <f>HitterProj!A199</f>
        <v>Austin Wells</v>
      </c>
      <c r="B286" s="11" t="str">
        <f>HitterProj!B199</f>
        <v>NYY</v>
      </c>
      <c r="C286" s="13">
        <f>(F286*Settings!$B$3)+(G286*Settings!$B$4)+(H286*Settings!$B$5)+(I286*Settings!$B$6)+(J286*Settings!$B$7)+(K286*Settings!$B$8)+(L286*Settings!$B$9)+(M286*Settings!$B$10)+(N286*Settings!$B$11)+(O286*Settings!$B$12)+(P286*Settings!$B$13)</f>
        <v>189.85</v>
      </c>
      <c r="D286" s="11">
        <f>vlookup(A286,HitterProj!A:Z,4,false)</f>
        <v>323</v>
      </c>
      <c r="E286" s="11">
        <f>vlookup(A286,HitterProj!A:Z,5,false)</f>
        <v>299</v>
      </c>
      <c r="F286" s="11">
        <f>vlookup(A286,HitterProj!A:Z,6,false)</f>
        <v>44</v>
      </c>
      <c r="G286" s="11">
        <f>vlookup(A286,HitterProj!A:Z,7,false)</f>
        <v>14</v>
      </c>
      <c r="H286" s="11">
        <f>vlookup(A286,HitterProj!A:Z,8,false)</f>
        <v>1</v>
      </c>
      <c r="I286" s="11">
        <f>vlookup(A286,HitterProj!A:Z,9,false)</f>
        <v>12</v>
      </c>
      <c r="J286" s="11">
        <f>vlookup(A286,HitterProj!A:Z,10,false)</f>
        <v>39</v>
      </c>
      <c r="K286" s="11">
        <f>vlookup(A286,HitterProj!A:Z,11,false)</f>
        <v>40</v>
      </c>
      <c r="L286" s="11">
        <f>vlookup(A286,HitterProj!A:Z,12,false)</f>
        <v>18</v>
      </c>
      <c r="M286" s="13">
        <f>vlookup(A286,HitterProj!A:Z,13,false)</f>
        <v>3.6</v>
      </c>
      <c r="N286" s="11">
        <f>vlookup(A286,HitterProj!A:Z,14,false)</f>
        <v>69</v>
      </c>
      <c r="O286" s="11">
        <f>vlookup(A286,HitterProj!A:Z,15,false)</f>
        <v>1</v>
      </c>
      <c r="P286" s="11">
        <f>vlookup(A286,HitterProj!A:Z,16,false)</f>
        <v>5</v>
      </c>
      <c r="Q286" s="11"/>
      <c r="R286" s="11"/>
      <c r="S286" s="11"/>
      <c r="T286" s="11"/>
    </row>
    <row r="287">
      <c r="A287" s="12" t="str">
        <f>HitterProj!A239</f>
        <v>Aaron Hicks</v>
      </c>
      <c r="B287" s="11" t="str">
        <f>HitterProj!B239</f>
        <v>LAA</v>
      </c>
      <c r="C287" s="13">
        <f>(F287*Settings!$B$3)+(G287*Settings!$B$4)+(H287*Settings!$B$5)+(I287*Settings!$B$6)+(J287*Settings!$B$7)+(K287*Settings!$B$8)+(L287*Settings!$B$9)+(M287*Settings!$B$10)+(N287*Settings!$B$11)+(O287*Settings!$B$12)+(P287*Settings!$B$13)</f>
        <v>188.55</v>
      </c>
      <c r="D287" s="11">
        <f>vlookup(A287,HitterProj!A:Z,4,false)</f>
        <v>363</v>
      </c>
      <c r="E287" s="11">
        <f>vlookup(A287,HitterProj!A:Z,5,false)</f>
        <v>312</v>
      </c>
      <c r="F287" s="11">
        <f>vlookup(A287,HitterProj!A:Z,6,false)</f>
        <v>50</v>
      </c>
      <c r="G287" s="11">
        <f>vlookup(A287,HitterProj!A:Z,7,false)</f>
        <v>11</v>
      </c>
      <c r="H287" s="11">
        <f>vlookup(A287,HitterProj!A:Z,8,false)</f>
        <v>1</v>
      </c>
      <c r="I287" s="11">
        <f>vlookup(A287,HitterProj!A:Z,9,false)</f>
        <v>8</v>
      </c>
      <c r="J287" s="11">
        <f>vlookup(A287,HitterProj!A:Z,10,false)</f>
        <v>45</v>
      </c>
      <c r="K287" s="11">
        <f>vlookup(A287,HitterProj!A:Z,11,false)</f>
        <v>37</v>
      </c>
      <c r="L287" s="11">
        <f>vlookup(A287,HitterProj!A:Z,12,false)</f>
        <v>48</v>
      </c>
      <c r="M287" s="13">
        <f>vlookup(A287,HitterProj!A:Z,13,false)</f>
        <v>5.8</v>
      </c>
      <c r="N287" s="11">
        <f>vlookup(A287,HitterProj!A:Z,14,false)</f>
        <v>87</v>
      </c>
      <c r="O287" s="11">
        <f>vlookup(A287,HitterProj!A:Z,15,false)</f>
        <v>0</v>
      </c>
      <c r="P287" s="11">
        <f>vlookup(A287,HitterProj!A:Z,16,false)</f>
        <v>2</v>
      </c>
      <c r="Q287" s="11"/>
      <c r="R287" s="11"/>
      <c r="S287" s="11"/>
      <c r="T287" s="11"/>
    </row>
    <row r="288">
      <c r="A288" s="12" t="str">
        <f>HitterProj!A343</f>
        <v>Travis d'Arnaud</v>
      </c>
      <c r="B288" s="11" t="str">
        <f>HitterProj!B343</f>
        <v>ATL</v>
      </c>
      <c r="C288" s="13">
        <f>(F288*Settings!$B$3)+(G288*Settings!$B$4)+(H288*Settings!$B$5)+(I288*Settings!$B$6)+(J288*Settings!$B$7)+(K288*Settings!$B$8)+(L288*Settings!$B$9)+(M288*Settings!$B$10)+(N288*Settings!$B$11)+(O288*Settings!$B$12)+(P288*Settings!$B$13)</f>
        <v>188</v>
      </c>
      <c r="D288" s="11">
        <f>vlookup(A288,HitterProj!A:Z,4,false)</f>
        <v>330</v>
      </c>
      <c r="E288" s="11">
        <f>vlookup(A288,HitterProj!A:Z,5,false)</f>
        <v>304</v>
      </c>
      <c r="F288" s="11">
        <f>vlookup(A288,HitterProj!A:Z,6,false)</f>
        <v>46</v>
      </c>
      <c r="G288" s="11">
        <f>vlookup(A288,HitterProj!A:Z,7,false)</f>
        <v>16</v>
      </c>
      <c r="H288" s="11">
        <f>vlookup(A288,HitterProj!A:Z,8,false)</f>
        <v>1</v>
      </c>
      <c r="I288" s="11">
        <f>vlookup(A288,HitterProj!A:Z,9,false)</f>
        <v>11</v>
      </c>
      <c r="J288" s="11">
        <f>vlookup(A288,HitterProj!A:Z,10,false)</f>
        <v>41</v>
      </c>
      <c r="K288" s="11">
        <f>vlookup(A288,HitterProj!A:Z,11,false)</f>
        <v>41</v>
      </c>
      <c r="L288" s="11">
        <f>vlookup(A288,HitterProj!A:Z,12,false)</f>
        <v>21</v>
      </c>
      <c r="M288" s="13">
        <f>vlookup(A288,HitterProj!A:Z,13,false)</f>
        <v>0</v>
      </c>
      <c r="N288" s="11">
        <f>vlookup(A288,HitterProj!A:Z,14,false)</f>
        <v>76</v>
      </c>
      <c r="O288" s="11">
        <f>vlookup(A288,HitterProj!A:Z,15,false)</f>
        <v>0</v>
      </c>
      <c r="P288" s="11">
        <f>vlookup(A288,HitterProj!A:Z,16,false)</f>
        <v>5</v>
      </c>
      <c r="Q288" s="11"/>
      <c r="R288" s="11"/>
      <c r="S288" s="11"/>
      <c r="T288" s="11"/>
    </row>
    <row r="289">
      <c r="A289" s="12" t="str">
        <f>HitterProj!A326</f>
        <v>Nick Madrigal</v>
      </c>
      <c r="B289" s="11" t="str">
        <f>HitterProj!B326</f>
        <v>CHC</v>
      </c>
      <c r="C289" s="13">
        <f>(F289*Settings!$B$3)+(G289*Settings!$B$4)+(H289*Settings!$B$5)+(I289*Settings!$B$6)+(J289*Settings!$B$7)+(K289*Settings!$B$8)+(L289*Settings!$B$9)+(M289*Settings!$B$10)+(N289*Settings!$B$11)+(O289*Settings!$B$12)+(P289*Settings!$B$13)</f>
        <v>185.2</v>
      </c>
      <c r="D289" s="11">
        <f>vlookup(A289,HitterProj!A:Z,4,false)</f>
        <v>332</v>
      </c>
      <c r="E289" s="11">
        <f>vlookup(A289,HitterProj!A:Z,5,false)</f>
        <v>309</v>
      </c>
      <c r="F289" s="11">
        <f>vlookup(A289,HitterProj!A:Z,6,false)</f>
        <v>63</v>
      </c>
      <c r="G289" s="11">
        <f>vlookup(A289,HitterProj!A:Z,7,false)</f>
        <v>14</v>
      </c>
      <c r="H289" s="11">
        <f>vlookup(A289,HitterProj!A:Z,8,false)</f>
        <v>1</v>
      </c>
      <c r="I289" s="11">
        <f>vlookup(A289,HitterProj!A:Z,9,false)</f>
        <v>3</v>
      </c>
      <c r="J289" s="11">
        <f>vlookup(A289,HitterProj!A:Z,10,false)</f>
        <v>38</v>
      </c>
      <c r="K289" s="11">
        <f>vlookup(A289,HitterProj!A:Z,11,false)</f>
        <v>33</v>
      </c>
      <c r="L289" s="11">
        <f>vlookup(A289,HitterProj!A:Z,12,false)</f>
        <v>17</v>
      </c>
      <c r="M289" s="13">
        <f>vlookup(A289,HitterProj!A:Z,13,false)</f>
        <v>8.2</v>
      </c>
      <c r="N289" s="11">
        <f>vlookup(A289,HitterProj!A:Z,14,false)</f>
        <v>36</v>
      </c>
      <c r="O289" s="11">
        <f>vlookup(A289,HitterProj!A:Z,15,false)</f>
        <v>1</v>
      </c>
      <c r="P289" s="11">
        <f>vlookup(A289,HitterProj!A:Z,16,false)</f>
        <v>6</v>
      </c>
      <c r="Q289" s="11"/>
      <c r="R289" s="11"/>
      <c r="S289" s="11"/>
      <c r="T289" s="11"/>
    </row>
    <row r="290">
      <c r="A290" s="12" t="str">
        <f>HitterProj!A246</f>
        <v>Adam Frazier</v>
      </c>
      <c r="B290" s="11" t="str">
        <f>HitterProj!B246</f>
        <v>KC</v>
      </c>
      <c r="C290" s="13">
        <f>(F290*Settings!$B$3)+(G290*Settings!$B$4)+(H290*Settings!$B$5)+(I290*Settings!$B$6)+(J290*Settings!$B$7)+(K290*Settings!$B$8)+(L290*Settings!$B$9)+(M290*Settings!$B$10)+(N290*Settings!$B$11)+(O290*Settings!$B$12)+(P290*Settings!$B$13)</f>
        <v>185.15</v>
      </c>
      <c r="D290" s="11">
        <f>vlookup(A290,HitterProj!A:Z,4,false)</f>
        <v>323</v>
      </c>
      <c r="E290" s="11">
        <f>vlookup(A290,HitterProj!A:Z,5,false)</f>
        <v>294</v>
      </c>
      <c r="F290" s="11">
        <f>vlookup(A290,HitterProj!A:Z,6,false)</f>
        <v>55</v>
      </c>
      <c r="G290" s="11">
        <f>vlookup(A290,HitterProj!A:Z,7,false)</f>
        <v>15</v>
      </c>
      <c r="H290" s="11">
        <f>vlookup(A290,HitterProj!A:Z,8,false)</f>
        <v>2</v>
      </c>
      <c r="I290" s="11">
        <f>vlookup(A290,HitterProj!A:Z,9,false)</f>
        <v>5</v>
      </c>
      <c r="J290" s="11">
        <f>vlookup(A290,HitterProj!A:Z,10,false)</f>
        <v>34</v>
      </c>
      <c r="K290" s="11">
        <f>vlookup(A290,HitterProj!A:Z,11,false)</f>
        <v>32</v>
      </c>
      <c r="L290" s="11">
        <f>vlookup(A290,HitterProj!A:Z,12,false)</f>
        <v>25</v>
      </c>
      <c r="M290" s="13">
        <f>vlookup(A290,HitterProj!A:Z,13,false)</f>
        <v>7.4</v>
      </c>
      <c r="N290" s="11">
        <f>vlookup(A290,HitterProj!A:Z,14,false)</f>
        <v>47</v>
      </c>
      <c r="O290" s="11">
        <f>vlookup(A290,HitterProj!A:Z,15,false)</f>
        <v>3</v>
      </c>
      <c r="P290" s="11">
        <f>vlookup(A290,HitterProj!A:Z,16,false)</f>
        <v>4</v>
      </c>
      <c r="Q290" s="11"/>
      <c r="R290" s="11"/>
      <c r="S290" s="11"/>
      <c r="T290" s="11"/>
    </row>
    <row r="291">
      <c r="A291" s="12" t="str">
        <f>HitterProj!A281</f>
        <v>Avisail Garcia</v>
      </c>
      <c r="B291" s="11" t="str">
        <f>HitterProj!B281</f>
        <v>MIA</v>
      </c>
      <c r="C291" s="13">
        <f>(F291*Settings!$B$3)+(G291*Settings!$B$4)+(H291*Settings!$B$5)+(I291*Settings!$B$6)+(J291*Settings!$B$7)+(K291*Settings!$B$8)+(L291*Settings!$B$9)+(M291*Settings!$B$10)+(N291*Settings!$B$11)+(O291*Settings!$B$12)+(P291*Settings!$B$13)</f>
        <v>184.85</v>
      </c>
      <c r="D291" s="11">
        <f>vlookup(A291,HitterProj!A:Z,4,false)</f>
        <v>366</v>
      </c>
      <c r="E291" s="11">
        <f>vlookup(A291,HitterProj!A:Z,5,false)</f>
        <v>337</v>
      </c>
      <c r="F291" s="11">
        <f>vlookup(A291,HitterProj!A:Z,6,false)</f>
        <v>51</v>
      </c>
      <c r="G291" s="11">
        <f>vlookup(A291,HitterProj!A:Z,7,false)</f>
        <v>15</v>
      </c>
      <c r="H291" s="11">
        <f>vlookup(A291,HitterProj!A:Z,8,false)</f>
        <v>1</v>
      </c>
      <c r="I291" s="11">
        <f>vlookup(A291,HitterProj!A:Z,9,false)</f>
        <v>12</v>
      </c>
      <c r="J291" s="11">
        <f>vlookup(A291,HitterProj!A:Z,10,false)</f>
        <v>41</v>
      </c>
      <c r="K291" s="11">
        <f>vlookup(A291,HitterProj!A:Z,11,false)</f>
        <v>43</v>
      </c>
      <c r="L291" s="11">
        <f>vlookup(A291,HitterProj!A:Z,12,false)</f>
        <v>22</v>
      </c>
      <c r="M291" s="13">
        <f>vlookup(A291,HitterProj!A:Z,13,false)</f>
        <v>5.1</v>
      </c>
      <c r="N291" s="11">
        <f>vlookup(A291,HitterProj!A:Z,14,false)</f>
        <v>103</v>
      </c>
      <c r="O291" s="11">
        <f>vlookup(A291,HitterProj!A:Z,15,false)</f>
        <v>1</v>
      </c>
      <c r="P291" s="11">
        <f>vlookup(A291,HitterProj!A:Z,16,false)</f>
        <v>6</v>
      </c>
      <c r="Q291" s="11"/>
      <c r="R291" s="11"/>
      <c r="S291" s="11"/>
      <c r="T291" s="11"/>
    </row>
    <row r="292">
      <c r="A292" s="12" t="str">
        <f>HitterProj!A355</f>
        <v>Rene Pinto</v>
      </c>
      <c r="B292" s="11" t="str">
        <f>HitterProj!B355</f>
        <v>TB</v>
      </c>
      <c r="C292" s="13">
        <f>(F292*Settings!$B$3)+(G292*Settings!$B$4)+(H292*Settings!$B$5)+(I292*Settings!$B$6)+(J292*Settings!$B$7)+(K292*Settings!$B$8)+(L292*Settings!$B$9)+(M292*Settings!$B$10)+(N292*Settings!$B$11)+(O292*Settings!$B$12)+(P292*Settings!$B$13)</f>
        <v>184.65</v>
      </c>
      <c r="D292" s="11">
        <f>vlookup(A292,HitterProj!A:Z,4,false)</f>
        <v>372</v>
      </c>
      <c r="E292" s="11">
        <f>vlookup(A292,HitterProj!A:Z,5,false)</f>
        <v>351</v>
      </c>
      <c r="F292" s="11">
        <f>vlookup(A292,HitterProj!A:Z,6,false)</f>
        <v>47</v>
      </c>
      <c r="G292" s="11">
        <f>vlookup(A292,HitterProj!A:Z,7,false)</f>
        <v>16</v>
      </c>
      <c r="H292" s="11">
        <f>vlookup(A292,HitterProj!A:Z,8,false)</f>
        <v>1</v>
      </c>
      <c r="I292" s="11">
        <f>vlookup(A292,HitterProj!A:Z,9,false)</f>
        <v>15</v>
      </c>
      <c r="J292" s="11">
        <f>vlookup(A292,HitterProj!A:Z,10,false)</f>
        <v>48</v>
      </c>
      <c r="K292" s="11">
        <f>vlookup(A292,HitterProj!A:Z,11,false)</f>
        <v>44</v>
      </c>
      <c r="L292" s="11">
        <f>vlookup(A292,HitterProj!A:Z,12,false)</f>
        <v>16</v>
      </c>
      <c r="M292" s="13">
        <f>vlookup(A292,HitterProj!A:Z,13,false)</f>
        <v>1.9</v>
      </c>
      <c r="N292" s="11">
        <f>vlookup(A292,HitterProj!A:Z,14,false)</f>
        <v>115</v>
      </c>
      <c r="O292" s="11">
        <f>vlookup(A292,HitterProj!A:Z,15,false)</f>
        <v>1</v>
      </c>
      <c r="P292" s="11">
        <f>vlookup(A292,HitterProj!A:Z,16,false)</f>
        <v>3</v>
      </c>
      <c r="Q292" s="11"/>
      <c r="R292" s="11"/>
      <c r="S292" s="11"/>
      <c r="T292" s="11"/>
    </row>
    <row r="293">
      <c r="A293" s="12" t="str">
        <f>HitterProj!A394</f>
        <v>Tyrone Taylor</v>
      </c>
      <c r="B293" s="11" t="str">
        <f>HitterProj!B394</f>
        <v>NYM</v>
      </c>
      <c r="C293" s="13">
        <f>(F293*Settings!$B$3)+(G293*Settings!$B$4)+(H293*Settings!$B$5)+(I293*Settings!$B$6)+(J293*Settings!$B$7)+(K293*Settings!$B$8)+(L293*Settings!$B$9)+(M293*Settings!$B$10)+(N293*Settings!$B$11)+(O293*Settings!$B$12)+(P293*Settings!$B$13)</f>
        <v>184.55</v>
      </c>
      <c r="D293" s="11">
        <f>vlookup(A293,HitterProj!A:Z,4,false)</f>
        <v>319</v>
      </c>
      <c r="E293" s="11">
        <f>vlookup(A293,HitterProj!A:Z,5,false)</f>
        <v>294</v>
      </c>
      <c r="F293" s="11">
        <f>vlookup(A293,HitterProj!A:Z,6,false)</f>
        <v>40</v>
      </c>
      <c r="G293" s="11">
        <f>vlookup(A293,HitterProj!A:Z,7,false)</f>
        <v>14</v>
      </c>
      <c r="H293" s="11">
        <f>vlookup(A293,HitterProj!A:Z,8,false)</f>
        <v>1</v>
      </c>
      <c r="I293" s="11">
        <f>vlookup(A293,HitterProj!A:Z,9,false)</f>
        <v>12</v>
      </c>
      <c r="J293" s="11">
        <f>vlookup(A293,HitterProj!A:Z,10,false)</f>
        <v>39</v>
      </c>
      <c r="K293" s="11">
        <f>vlookup(A293,HitterProj!A:Z,11,false)</f>
        <v>39</v>
      </c>
      <c r="L293" s="11">
        <f>vlookup(A293,HitterProj!A:Z,12,false)</f>
        <v>18</v>
      </c>
      <c r="M293" s="13">
        <f>vlookup(A293,HitterProj!A:Z,13,false)</f>
        <v>6.8</v>
      </c>
      <c r="N293" s="11">
        <f>vlookup(A293,HitterProj!A:Z,14,false)</f>
        <v>75</v>
      </c>
      <c r="O293" s="11">
        <f>vlookup(A293,HitterProj!A:Z,15,false)</f>
        <v>1</v>
      </c>
      <c r="P293" s="11">
        <f>vlookup(A293,HitterProj!A:Z,16,false)</f>
        <v>6</v>
      </c>
      <c r="Q293" s="11"/>
      <c r="R293" s="11"/>
      <c r="S293" s="11"/>
      <c r="T293" s="11"/>
    </row>
    <row r="294">
      <c r="A294" s="12" t="str">
        <f>HitterProj!A372</f>
        <v>Gio Urshela</v>
      </c>
      <c r="B294" s="11" t="str">
        <f>HitterProj!B372</f>
        <v/>
      </c>
      <c r="C294" s="13">
        <f>(F294*Settings!$B$3)+(G294*Settings!$B$4)+(H294*Settings!$B$5)+(I294*Settings!$B$6)+(J294*Settings!$B$7)+(K294*Settings!$B$8)+(L294*Settings!$B$9)+(M294*Settings!$B$10)+(N294*Settings!$B$11)+(O294*Settings!$B$12)+(P294*Settings!$B$13)</f>
        <v>183.95</v>
      </c>
      <c r="D294" s="11">
        <f>vlookup(A294,HitterProj!A:Z,4,false)</f>
        <v>312</v>
      </c>
      <c r="E294" s="11">
        <f>vlookup(A294,HitterProj!A:Z,5,false)</f>
        <v>290</v>
      </c>
      <c r="F294" s="11">
        <f>vlookup(A294,HitterProj!A:Z,6,false)</f>
        <v>56</v>
      </c>
      <c r="G294" s="11">
        <f>vlookup(A294,HitterProj!A:Z,7,false)</f>
        <v>15</v>
      </c>
      <c r="H294" s="11">
        <f>vlookup(A294,HitterProj!A:Z,8,false)</f>
        <v>2</v>
      </c>
      <c r="I294" s="11">
        <f>vlookup(A294,HitterProj!A:Z,9,false)</f>
        <v>7</v>
      </c>
      <c r="J294" s="11">
        <f>vlookup(A294,HitterProj!A:Z,10,false)</f>
        <v>38</v>
      </c>
      <c r="K294" s="11">
        <f>vlookup(A294,HitterProj!A:Z,11,false)</f>
        <v>38</v>
      </c>
      <c r="L294" s="11">
        <f>vlookup(A294,HitterProj!A:Z,12,false)</f>
        <v>20</v>
      </c>
      <c r="M294" s="13">
        <f>vlookup(A294,HitterProj!A:Z,13,false)</f>
        <v>2.2</v>
      </c>
      <c r="N294" s="11">
        <f>vlookup(A294,HitterProj!A:Z,14,false)</f>
        <v>59</v>
      </c>
      <c r="O294" s="11">
        <f>vlookup(A294,HitterProj!A:Z,15,false)</f>
        <v>1</v>
      </c>
      <c r="P294" s="11">
        <f>vlookup(A294,HitterProj!A:Z,16,false)</f>
        <v>1</v>
      </c>
      <c r="Q294" s="11"/>
      <c r="R294" s="11"/>
      <c r="S294" s="11"/>
      <c r="T294" s="11"/>
    </row>
    <row r="295">
      <c r="A295" s="12" t="str">
        <f>HitterProj!A395</f>
        <v>Zach McKinstry</v>
      </c>
      <c r="B295" s="11" t="str">
        <f>HitterProj!B395</f>
        <v>DET</v>
      </c>
      <c r="C295" s="13">
        <f>(F295*Settings!$B$3)+(G295*Settings!$B$4)+(H295*Settings!$B$5)+(I295*Settings!$B$6)+(J295*Settings!$B$7)+(K295*Settings!$B$8)+(L295*Settings!$B$9)+(M295*Settings!$B$10)+(N295*Settings!$B$11)+(O295*Settings!$B$12)+(P295*Settings!$B$13)</f>
        <v>182.6</v>
      </c>
      <c r="D295" s="11">
        <f>vlookup(A295,HitterProj!A:Z,4,false)</f>
        <v>352</v>
      </c>
      <c r="E295" s="11">
        <f>vlookup(A295,HitterProj!A:Z,5,false)</f>
        <v>321</v>
      </c>
      <c r="F295" s="11">
        <f>vlookup(A295,HitterProj!A:Z,6,false)</f>
        <v>47</v>
      </c>
      <c r="G295" s="11">
        <f>vlookup(A295,HitterProj!A:Z,7,false)</f>
        <v>14</v>
      </c>
      <c r="H295" s="11">
        <f>vlookup(A295,HitterProj!A:Z,8,false)</f>
        <v>4</v>
      </c>
      <c r="I295" s="11">
        <f>vlookup(A295,HitterProj!A:Z,9,false)</f>
        <v>8</v>
      </c>
      <c r="J295" s="11">
        <f>vlookup(A295,HitterProj!A:Z,10,false)</f>
        <v>38</v>
      </c>
      <c r="K295" s="11">
        <f>vlookup(A295,HitterProj!A:Z,11,false)</f>
        <v>37</v>
      </c>
      <c r="L295" s="11">
        <f>vlookup(A295,HitterProj!A:Z,12,false)</f>
        <v>28</v>
      </c>
      <c r="M295" s="13">
        <f>vlookup(A295,HitterProj!A:Z,13,false)</f>
        <v>8.6</v>
      </c>
      <c r="N295" s="11">
        <f>vlookup(A295,HitterProj!A:Z,14,false)</f>
        <v>84</v>
      </c>
      <c r="O295" s="11">
        <f>vlookup(A295,HitterProj!A:Z,15,false)</f>
        <v>3</v>
      </c>
      <c r="P295" s="11">
        <f>vlookup(A295,HitterProj!A:Z,16,false)</f>
        <v>3</v>
      </c>
      <c r="Q295" s="11"/>
      <c r="R295" s="11"/>
      <c r="S295" s="11"/>
      <c r="T295" s="11"/>
    </row>
    <row r="296">
      <c r="A296" s="12" t="str">
        <f>HitterProj!A304</f>
        <v>Robbie Grossman</v>
      </c>
      <c r="B296" s="11" t="str">
        <f>HitterProj!B304</f>
        <v/>
      </c>
      <c r="C296" s="13">
        <f>(F296*Settings!$B$3)+(G296*Settings!$B$4)+(H296*Settings!$B$5)+(I296*Settings!$B$6)+(J296*Settings!$B$7)+(K296*Settings!$B$8)+(L296*Settings!$B$9)+(M296*Settings!$B$10)+(N296*Settings!$B$11)+(O296*Settings!$B$12)+(P296*Settings!$B$13)</f>
        <v>182.15</v>
      </c>
      <c r="D296" s="11">
        <f>vlookup(A296,HitterProj!A:Z,4,false)</f>
        <v>387</v>
      </c>
      <c r="E296" s="11">
        <f>vlookup(A296,HitterProj!A:Z,5,false)</f>
        <v>334</v>
      </c>
      <c r="F296" s="11">
        <f>vlookup(A296,HitterProj!A:Z,6,false)</f>
        <v>48</v>
      </c>
      <c r="G296" s="11">
        <f>vlookup(A296,HitterProj!A:Z,7,false)</f>
        <v>14</v>
      </c>
      <c r="H296" s="11">
        <f>vlookup(A296,HitterProj!A:Z,8,false)</f>
        <v>1</v>
      </c>
      <c r="I296" s="11">
        <f>vlookup(A296,HitterProj!A:Z,9,false)</f>
        <v>9</v>
      </c>
      <c r="J296" s="11">
        <f>vlookup(A296,HitterProj!A:Z,10,false)</f>
        <v>39</v>
      </c>
      <c r="K296" s="11">
        <f>vlookup(A296,HitterProj!A:Z,11,false)</f>
        <v>37</v>
      </c>
      <c r="L296" s="11">
        <f>vlookup(A296,HitterProj!A:Z,12,false)</f>
        <v>48</v>
      </c>
      <c r="M296" s="13">
        <f>vlookup(A296,HitterProj!A:Z,13,false)</f>
        <v>3.4</v>
      </c>
      <c r="N296" s="11">
        <f>vlookup(A296,HitterProj!A:Z,14,false)</f>
        <v>99</v>
      </c>
      <c r="O296" s="11">
        <f>vlookup(A296,HitterProj!A:Z,15,false)</f>
        <v>0</v>
      </c>
      <c r="P296" s="11">
        <f>vlookup(A296,HitterProj!A:Z,16,false)</f>
        <v>4</v>
      </c>
      <c r="Q296" s="11"/>
      <c r="R296" s="11"/>
      <c r="S296" s="11"/>
      <c r="T296" s="11"/>
    </row>
    <row r="297">
      <c r="A297" s="12" t="str">
        <f>HitterProj!A187</f>
        <v>Jordan Lawlar</v>
      </c>
      <c r="B297" s="11" t="str">
        <f>HitterProj!B187</f>
        <v>ARI</v>
      </c>
      <c r="C297" s="13">
        <f>(F297*Settings!$B$3)+(G297*Settings!$B$4)+(H297*Settings!$B$5)+(I297*Settings!$B$6)+(J297*Settings!$B$7)+(K297*Settings!$B$8)+(L297*Settings!$B$9)+(M297*Settings!$B$10)+(N297*Settings!$B$11)+(O297*Settings!$B$12)+(P297*Settings!$B$13)</f>
        <v>181.2</v>
      </c>
      <c r="D297" s="11">
        <f>vlookup(A297,HitterProj!A:Z,4,false)</f>
        <v>326</v>
      </c>
      <c r="E297" s="11">
        <f>vlookup(A297,HitterProj!A:Z,5,false)</f>
        <v>289</v>
      </c>
      <c r="F297" s="11">
        <f>vlookup(A297,HitterProj!A:Z,6,false)</f>
        <v>44</v>
      </c>
      <c r="G297" s="11">
        <f>vlookup(A297,HitterProj!A:Z,7,false)</f>
        <v>14</v>
      </c>
      <c r="H297" s="11">
        <f>vlookup(A297,HitterProj!A:Z,8,false)</f>
        <v>1</v>
      </c>
      <c r="I297" s="11">
        <f>vlookup(A297,HitterProj!A:Z,9,false)</f>
        <v>10</v>
      </c>
      <c r="J297" s="11">
        <f>vlookup(A297,HitterProj!A:Z,10,false)</f>
        <v>34</v>
      </c>
      <c r="K297" s="11">
        <f>vlookup(A297,HitterProj!A:Z,11,false)</f>
        <v>32</v>
      </c>
      <c r="L297" s="11">
        <f>vlookup(A297,HitterProj!A:Z,12,false)</f>
        <v>28</v>
      </c>
      <c r="M297" s="13">
        <f>vlookup(A297,HitterProj!A:Z,13,false)</f>
        <v>15.7</v>
      </c>
      <c r="N297" s="11">
        <f>vlookup(A297,HitterProj!A:Z,14,false)</f>
        <v>82</v>
      </c>
      <c r="O297" s="11">
        <f>vlookup(A297,HitterProj!A:Z,15,false)</f>
        <v>3</v>
      </c>
      <c r="P297" s="11">
        <f>vlookup(A297,HitterProj!A:Z,16,false)</f>
        <v>7</v>
      </c>
      <c r="Q297" s="11"/>
      <c r="R297" s="11"/>
      <c r="S297" s="11"/>
      <c r="T297" s="11"/>
    </row>
    <row r="298">
      <c r="A298" s="12" t="str">
        <f>HitterProj!A382</f>
        <v>Jonny DeLuca</v>
      </c>
      <c r="B298" s="11" t="str">
        <f>HitterProj!B382</f>
        <v>TB</v>
      </c>
      <c r="C298" s="13">
        <f>(F298*Settings!$B$3)+(G298*Settings!$B$4)+(H298*Settings!$B$5)+(I298*Settings!$B$6)+(J298*Settings!$B$7)+(K298*Settings!$B$8)+(L298*Settings!$B$9)+(M298*Settings!$B$10)+(N298*Settings!$B$11)+(O298*Settings!$B$12)+(P298*Settings!$B$13)</f>
        <v>180.5</v>
      </c>
      <c r="D298" s="11">
        <f>vlookup(A298,HitterProj!A:Z,4,false)</f>
        <v>301</v>
      </c>
      <c r="E298" s="11">
        <f>vlookup(A298,HitterProj!A:Z,5,false)</f>
        <v>271</v>
      </c>
      <c r="F298" s="11">
        <f>vlookup(A298,HitterProj!A:Z,6,false)</f>
        <v>41</v>
      </c>
      <c r="G298" s="11">
        <f>vlookup(A298,HitterProj!A:Z,7,false)</f>
        <v>11</v>
      </c>
      <c r="H298" s="11">
        <f>vlookup(A298,HitterProj!A:Z,8,false)</f>
        <v>1</v>
      </c>
      <c r="I298" s="11">
        <f>vlookup(A298,HitterProj!A:Z,9,false)</f>
        <v>10</v>
      </c>
      <c r="J298" s="11">
        <f>vlookup(A298,HitterProj!A:Z,10,false)</f>
        <v>36</v>
      </c>
      <c r="K298" s="11">
        <f>vlookup(A298,HitterProj!A:Z,11,false)</f>
        <v>35</v>
      </c>
      <c r="L298" s="11">
        <f>vlookup(A298,HitterProj!A:Z,12,false)</f>
        <v>24</v>
      </c>
      <c r="M298" s="13">
        <f>vlookup(A298,HitterProj!A:Z,13,false)</f>
        <v>7.5</v>
      </c>
      <c r="N298" s="11">
        <f>vlookup(A298,HitterProj!A:Z,14,false)</f>
        <v>60</v>
      </c>
      <c r="O298" s="11">
        <f>vlookup(A298,HitterProj!A:Z,15,false)</f>
        <v>1</v>
      </c>
      <c r="P298" s="11">
        <f>vlookup(A298,HitterProj!A:Z,16,false)</f>
        <v>6</v>
      </c>
      <c r="Q298" s="11"/>
      <c r="R298" s="11"/>
      <c r="S298" s="11"/>
      <c r="T298" s="11"/>
    </row>
    <row r="299">
      <c r="A299" s="12" t="str">
        <f>HitterProj!A422</f>
        <v>Liover Peguero</v>
      </c>
      <c r="B299" s="11" t="str">
        <f>HitterProj!B422</f>
        <v>PIT</v>
      </c>
      <c r="C299" s="13">
        <f>(F299*Settings!$B$3)+(G299*Settings!$B$4)+(H299*Settings!$B$5)+(I299*Settings!$B$6)+(J299*Settings!$B$7)+(K299*Settings!$B$8)+(L299*Settings!$B$9)+(M299*Settings!$B$10)+(N299*Settings!$B$11)+(O299*Settings!$B$12)+(P299*Settings!$B$13)</f>
        <v>180.45</v>
      </c>
      <c r="D299" s="11">
        <f>vlookup(A299,HitterProj!A:Z,4,false)</f>
        <v>378</v>
      </c>
      <c r="E299" s="11">
        <f>vlookup(A299,HitterProj!A:Z,5,false)</f>
        <v>347</v>
      </c>
      <c r="F299" s="11">
        <f>vlookup(A299,HitterProj!A:Z,6,false)</f>
        <v>56</v>
      </c>
      <c r="G299" s="11">
        <f>vlookup(A299,HitterProj!A:Z,7,false)</f>
        <v>14</v>
      </c>
      <c r="H299" s="11">
        <f>vlookup(A299,HitterProj!A:Z,8,false)</f>
        <v>1</v>
      </c>
      <c r="I299" s="11">
        <f>vlookup(A299,HitterProj!A:Z,9,false)</f>
        <v>8</v>
      </c>
      <c r="J299" s="11">
        <f>vlookup(A299,HitterProj!A:Z,10,false)</f>
        <v>42</v>
      </c>
      <c r="K299" s="11">
        <f>vlookup(A299,HitterProj!A:Z,11,false)</f>
        <v>42</v>
      </c>
      <c r="L299" s="11">
        <f>vlookup(A299,HitterProj!A:Z,12,false)</f>
        <v>29</v>
      </c>
      <c r="M299" s="13">
        <f>vlookup(A299,HitterProj!A:Z,13,false)</f>
        <v>16.2</v>
      </c>
      <c r="N299" s="11">
        <f>vlookup(A299,HitterProj!A:Z,14,false)</f>
        <v>105</v>
      </c>
      <c r="O299" s="11">
        <f>vlookup(A299,HitterProj!A:Z,15,false)</f>
        <v>3</v>
      </c>
      <c r="P299" s="11">
        <f>vlookup(A299,HitterProj!A:Z,16,false)</f>
        <v>2</v>
      </c>
      <c r="Q299" s="11"/>
      <c r="R299" s="11"/>
      <c r="S299" s="11"/>
      <c r="T299" s="11"/>
    </row>
    <row r="300">
      <c r="A300" s="12" t="str">
        <f>HitterProj!A340</f>
        <v>Abraham Toro</v>
      </c>
      <c r="B300" s="11" t="str">
        <f>HitterProj!B340</f>
        <v>OAK</v>
      </c>
      <c r="C300" s="13">
        <f>(F300*Settings!$B$3)+(G300*Settings!$B$4)+(H300*Settings!$B$5)+(I300*Settings!$B$6)+(J300*Settings!$B$7)+(K300*Settings!$B$8)+(L300*Settings!$B$9)+(M300*Settings!$B$10)+(N300*Settings!$B$11)+(O300*Settings!$B$12)+(P300*Settings!$B$13)</f>
        <v>180.4</v>
      </c>
      <c r="D300" s="11">
        <f>vlookup(A300,HitterProj!A:Z,4,false)</f>
        <v>316</v>
      </c>
      <c r="E300" s="11">
        <f>vlookup(A300,HitterProj!A:Z,5,false)</f>
        <v>286</v>
      </c>
      <c r="F300" s="11">
        <f>vlookup(A300,HitterProj!A:Z,6,false)</f>
        <v>43</v>
      </c>
      <c r="G300" s="11">
        <f>vlookup(A300,HitterProj!A:Z,7,false)</f>
        <v>14</v>
      </c>
      <c r="H300" s="11">
        <f>vlookup(A300,HitterProj!A:Z,8,false)</f>
        <v>1</v>
      </c>
      <c r="I300" s="11">
        <f>vlookup(A300,HitterProj!A:Z,9,false)</f>
        <v>9</v>
      </c>
      <c r="J300" s="11">
        <f>vlookup(A300,HitterProj!A:Z,10,false)</f>
        <v>35</v>
      </c>
      <c r="K300" s="11">
        <f>vlookup(A300,HitterProj!A:Z,11,false)</f>
        <v>35</v>
      </c>
      <c r="L300" s="11">
        <f>vlookup(A300,HitterProj!A:Z,12,false)</f>
        <v>24</v>
      </c>
      <c r="M300" s="13">
        <f>vlookup(A300,HitterProj!A:Z,13,false)</f>
        <v>4.4</v>
      </c>
      <c r="N300" s="11">
        <f>vlookup(A300,HitterProj!A:Z,14,false)</f>
        <v>56</v>
      </c>
      <c r="O300" s="11">
        <f>vlookup(A300,HitterProj!A:Z,15,false)</f>
        <v>1</v>
      </c>
      <c r="P300" s="11">
        <f>vlookup(A300,HitterProj!A:Z,16,false)</f>
        <v>4</v>
      </c>
      <c r="Q300" s="11"/>
      <c r="R300" s="11"/>
      <c r="S300" s="11"/>
      <c r="T300" s="11"/>
    </row>
    <row r="301">
      <c r="A301" s="12" t="str">
        <f>HitterProj!A375</f>
        <v>Joshua Palacios</v>
      </c>
      <c r="B301" s="11" t="str">
        <f>HitterProj!B375</f>
        <v>PIT</v>
      </c>
      <c r="C301" s="13">
        <f>(F301*Settings!$B$3)+(G301*Settings!$B$4)+(H301*Settings!$B$5)+(I301*Settings!$B$6)+(J301*Settings!$B$7)+(K301*Settings!$B$8)+(L301*Settings!$B$9)+(M301*Settings!$B$10)+(N301*Settings!$B$11)+(O301*Settings!$B$12)+(P301*Settings!$B$13)</f>
        <v>180</v>
      </c>
      <c r="D301" s="11">
        <f>vlookup(A301,HitterProj!A:Z,4,false)</f>
        <v>324</v>
      </c>
      <c r="E301" s="11">
        <f>vlookup(A301,HitterProj!A:Z,5,false)</f>
        <v>302</v>
      </c>
      <c r="F301" s="11">
        <f>vlookup(A301,HitterProj!A:Z,6,false)</f>
        <v>47</v>
      </c>
      <c r="G301" s="11">
        <f>vlookup(A301,HitterProj!A:Z,7,false)</f>
        <v>14</v>
      </c>
      <c r="H301" s="11">
        <f>vlookup(A301,HitterProj!A:Z,8,false)</f>
        <v>1</v>
      </c>
      <c r="I301" s="11">
        <f>vlookup(A301,HitterProj!A:Z,9,false)</f>
        <v>10</v>
      </c>
      <c r="J301" s="11">
        <f>vlookup(A301,HitterProj!A:Z,10,false)</f>
        <v>42</v>
      </c>
      <c r="K301" s="11">
        <f>vlookup(A301,HitterProj!A:Z,11,false)</f>
        <v>37</v>
      </c>
      <c r="L301" s="11">
        <f>vlookup(A301,HitterProj!A:Z,12,false)</f>
        <v>16</v>
      </c>
      <c r="M301" s="13">
        <f>vlookup(A301,HitterProj!A:Z,13,false)</f>
        <v>6.5</v>
      </c>
      <c r="N301" s="11">
        <f>vlookup(A301,HitterProj!A:Z,14,false)</f>
        <v>74</v>
      </c>
      <c r="O301" s="11">
        <f>vlookup(A301,HitterProj!A:Z,15,false)</f>
        <v>1</v>
      </c>
      <c r="P301" s="11">
        <f>vlookup(A301,HitterProj!A:Z,16,false)</f>
        <v>5</v>
      </c>
      <c r="Q301" s="11"/>
      <c r="R301" s="11"/>
      <c r="S301" s="11"/>
      <c r="T301" s="11"/>
    </row>
    <row r="302">
      <c r="A302" s="12" t="str">
        <f>HitterProj!A328</f>
        <v>Trent Grisham</v>
      </c>
      <c r="B302" s="11" t="str">
        <f>HitterProj!B328</f>
        <v>NYY</v>
      </c>
      <c r="C302" s="13">
        <f>(F302*Settings!$B$3)+(G302*Settings!$B$4)+(H302*Settings!$B$5)+(I302*Settings!$B$6)+(J302*Settings!$B$7)+(K302*Settings!$B$8)+(L302*Settings!$B$9)+(M302*Settings!$B$10)+(N302*Settings!$B$11)+(O302*Settings!$B$12)+(P302*Settings!$B$13)</f>
        <v>179.1</v>
      </c>
      <c r="D302" s="11">
        <f>vlookup(A302,HitterProj!A:Z,4,false)</f>
        <v>327</v>
      </c>
      <c r="E302" s="11">
        <f>vlookup(A302,HitterProj!A:Z,5,false)</f>
        <v>282</v>
      </c>
      <c r="F302" s="11">
        <f>vlookup(A302,HitterProj!A:Z,6,false)</f>
        <v>34</v>
      </c>
      <c r="G302" s="11">
        <f>vlookup(A302,HitterProj!A:Z,7,false)</f>
        <v>13</v>
      </c>
      <c r="H302" s="11">
        <f>vlookup(A302,HitterProj!A:Z,8,false)</f>
        <v>1</v>
      </c>
      <c r="I302" s="11">
        <f>vlookup(A302,HitterProj!A:Z,9,false)</f>
        <v>12</v>
      </c>
      <c r="J302" s="11">
        <f>vlookup(A302,HitterProj!A:Z,10,false)</f>
        <v>38</v>
      </c>
      <c r="K302" s="11">
        <f>vlookup(A302,HitterProj!A:Z,11,false)</f>
        <v>33</v>
      </c>
      <c r="L302" s="11">
        <f>vlookup(A302,HitterProj!A:Z,12,false)</f>
        <v>40</v>
      </c>
      <c r="M302" s="13">
        <f>vlookup(A302,HitterProj!A:Z,13,false)</f>
        <v>7.6</v>
      </c>
      <c r="N302" s="11">
        <f>vlookup(A302,HitterProj!A:Z,14,false)</f>
        <v>90</v>
      </c>
      <c r="O302" s="11">
        <f>vlookup(A302,HitterProj!A:Z,15,false)</f>
        <v>2</v>
      </c>
      <c r="P302" s="11">
        <f>vlookup(A302,HitterProj!A:Z,16,false)</f>
        <v>4</v>
      </c>
      <c r="Q302" s="11"/>
      <c r="R302" s="11"/>
      <c r="S302" s="11"/>
      <c r="T302" s="11"/>
    </row>
    <row r="303">
      <c r="A303" s="12" t="str">
        <f>HitterProj!A389</f>
        <v>Enrique Hernandez</v>
      </c>
      <c r="B303" s="11" t="str">
        <f>HitterProj!B389</f>
        <v/>
      </c>
      <c r="C303" s="13">
        <f>(F303*Settings!$B$3)+(G303*Settings!$B$4)+(H303*Settings!$B$5)+(I303*Settings!$B$6)+(J303*Settings!$B$7)+(K303*Settings!$B$8)+(L303*Settings!$B$9)+(M303*Settings!$B$10)+(N303*Settings!$B$11)+(O303*Settings!$B$12)+(P303*Settings!$B$13)</f>
        <v>178.9</v>
      </c>
      <c r="D303" s="11">
        <f>vlookup(A303,HitterProj!A:Z,4,false)</f>
        <v>359</v>
      </c>
      <c r="E303" s="11">
        <f>vlookup(A303,HitterProj!A:Z,5,false)</f>
        <v>329</v>
      </c>
      <c r="F303" s="11">
        <f>vlookup(A303,HitterProj!A:Z,6,false)</f>
        <v>50</v>
      </c>
      <c r="G303" s="11">
        <f>vlookup(A303,HitterProj!A:Z,7,false)</f>
        <v>15</v>
      </c>
      <c r="H303" s="11">
        <f>vlookup(A303,HitterProj!A:Z,8,false)</f>
        <v>1</v>
      </c>
      <c r="I303" s="11">
        <f>vlookup(A303,HitterProj!A:Z,9,false)</f>
        <v>8</v>
      </c>
      <c r="J303" s="11">
        <f>vlookup(A303,HitterProj!A:Z,10,false)</f>
        <v>38</v>
      </c>
      <c r="K303" s="11">
        <f>vlookup(A303,HitterProj!A:Z,11,false)</f>
        <v>37</v>
      </c>
      <c r="L303" s="11">
        <f>vlookup(A303,HitterProj!A:Z,12,false)</f>
        <v>26</v>
      </c>
      <c r="M303" s="13">
        <f>vlookup(A303,HitterProj!A:Z,13,false)</f>
        <v>2.4</v>
      </c>
      <c r="N303" s="11">
        <f>vlookup(A303,HitterProj!A:Z,14,false)</f>
        <v>70</v>
      </c>
      <c r="O303" s="11">
        <f>vlookup(A303,HitterProj!A:Z,15,false)</f>
        <v>1</v>
      </c>
      <c r="P303" s="11">
        <f>vlookup(A303,HitterProj!A:Z,16,false)</f>
        <v>4</v>
      </c>
      <c r="Q303" s="11"/>
      <c r="R303" s="11"/>
      <c r="S303" s="11"/>
      <c r="T303" s="11"/>
    </row>
    <row r="304">
      <c r="A304" s="12" t="str">
        <f>HitterProj!A392</f>
        <v>Jesse Winker</v>
      </c>
      <c r="B304" s="11" t="str">
        <f>HitterProj!B392</f>
        <v/>
      </c>
      <c r="C304" s="13">
        <f>(F304*Settings!$B$3)+(G304*Settings!$B$4)+(H304*Settings!$B$5)+(I304*Settings!$B$6)+(J304*Settings!$B$7)+(K304*Settings!$B$8)+(L304*Settings!$B$9)+(M304*Settings!$B$10)+(N304*Settings!$B$11)+(O304*Settings!$B$12)+(P304*Settings!$B$13)</f>
        <v>178.4</v>
      </c>
      <c r="D304" s="11">
        <f>vlookup(A304,HitterProj!A:Z,4,false)</f>
        <v>299</v>
      </c>
      <c r="E304" s="11">
        <f>vlookup(A304,HitterProj!A:Z,5,false)</f>
        <v>257</v>
      </c>
      <c r="F304" s="11">
        <f>vlookup(A304,HitterProj!A:Z,6,false)</f>
        <v>41</v>
      </c>
      <c r="G304" s="11">
        <f>vlookup(A304,HitterProj!A:Z,7,false)</f>
        <v>13</v>
      </c>
      <c r="H304" s="11">
        <f>vlookup(A304,HitterProj!A:Z,8,false)</f>
        <v>1</v>
      </c>
      <c r="I304" s="11">
        <f>vlookup(A304,HitterProj!A:Z,9,false)</f>
        <v>9</v>
      </c>
      <c r="J304" s="11">
        <f>vlookup(A304,HitterProj!A:Z,10,false)</f>
        <v>34</v>
      </c>
      <c r="K304" s="11">
        <f>vlookup(A304,HitterProj!A:Z,11,false)</f>
        <v>32</v>
      </c>
      <c r="L304" s="11">
        <f>vlookup(A304,HitterProj!A:Z,12,false)</f>
        <v>37</v>
      </c>
      <c r="M304" s="13">
        <f>vlookup(A304,HitterProj!A:Z,13,false)</f>
        <v>0.4</v>
      </c>
      <c r="N304" s="11">
        <f>vlookup(A304,HitterProj!A:Z,14,false)</f>
        <v>60</v>
      </c>
      <c r="O304" s="11">
        <f>vlookup(A304,HitterProj!A:Z,15,false)</f>
        <v>3</v>
      </c>
      <c r="P304" s="11">
        <f>vlookup(A304,HitterProj!A:Z,16,false)</f>
        <v>4</v>
      </c>
      <c r="Q304" s="11"/>
      <c r="R304" s="11"/>
      <c r="S304" s="11"/>
      <c r="T304" s="11"/>
    </row>
    <row r="305">
      <c r="A305" s="12" t="str">
        <f>HitterProj!A420</f>
        <v>Victor Robles</v>
      </c>
      <c r="B305" s="11" t="str">
        <f>HitterProj!B420</f>
        <v>WSH</v>
      </c>
      <c r="C305" s="13">
        <f>(F305*Settings!$B$3)+(G305*Settings!$B$4)+(H305*Settings!$B$5)+(I305*Settings!$B$6)+(J305*Settings!$B$7)+(K305*Settings!$B$8)+(L305*Settings!$B$9)+(M305*Settings!$B$10)+(N305*Settings!$B$11)+(O305*Settings!$B$12)+(P305*Settings!$B$13)</f>
        <v>178.1</v>
      </c>
      <c r="D305" s="11">
        <f>vlookup(A305,HitterProj!A:Z,4,false)</f>
        <v>384</v>
      </c>
      <c r="E305" s="11">
        <f>vlookup(A305,HitterProj!A:Z,5,false)</f>
        <v>346</v>
      </c>
      <c r="F305" s="11">
        <f>vlookup(A305,HitterProj!A:Z,6,false)</f>
        <v>52</v>
      </c>
      <c r="G305" s="11">
        <f>vlookup(A305,HitterProj!A:Z,7,false)</f>
        <v>14</v>
      </c>
      <c r="H305" s="11">
        <f>vlookup(A305,HitterProj!A:Z,8,false)</f>
        <v>1</v>
      </c>
      <c r="I305" s="11">
        <f>vlookup(A305,HitterProj!A:Z,9,false)</f>
        <v>7</v>
      </c>
      <c r="J305" s="11">
        <f>vlookup(A305,HitterProj!A:Z,10,false)</f>
        <v>40</v>
      </c>
      <c r="K305" s="11">
        <f>vlookup(A305,HitterProj!A:Z,11,false)</f>
        <v>35</v>
      </c>
      <c r="L305" s="11">
        <f>vlookup(A305,HitterProj!A:Z,12,false)</f>
        <v>26</v>
      </c>
      <c r="M305" s="13">
        <f>vlookup(A305,HitterProj!A:Z,13,false)</f>
        <v>12.1</v>
      </c>
      <c r="N305" s="11">
        <f>vlookup(A305,HitterProj!A:Z,14,false)</f>
        <v>88</v>
      </c>
      <c r="O305" s="11">
        <f>vlookup(A305,HitterProj!A:Z,15,false)</f>
        <v>3</v>
      </c>
      <c r="P305" s="11">
        <f>vlookup(A305,HitterProj!A:Z,16,false)</f>
        <v>12</v>
      </c>
      <c r="Q305" s="11"/>
      <c r="R305" s="11"/>
      <c r="S305" s="11"/>
      <c r="T305" s="11"/>
    </row>
    <row r="306">
      <c r="A306" s="12" t="str">
        <f>HitterProj!A309</f>
        <v>Gavin Sheets</v>
      </c>
      <c r="B306" s="11" t="str">
        <f>HitterProj!B309</f>
        <v>CWS</v>
      </c>
      <c r="C306" s="13">
        <f>(F306*Settings!$B$3)+(G306*Settings!$B$4)+(H306*Settings!$B$5)+(I306*Settings!$B$6)+(J306*Settings!$B$7)+(K306*Settings!$B$8)+(L306*Settings!$B$9)+(M306*Settings!$B$10)+(N306*Settings!$B$11)+(O306*Settings!$B$12)+(P306*Settings!$B$13)</f>
        <v>177.55</v>
      </c>
      <c r="D306" s="11">
        <f>vlookup(A306,HitterProj!A:Z,4,false)</f>
        <v>331</v>
      </c>
      <c r="E306" s="11">
        <f>vlookup(A306,HitterProj!A:Z,5,false)</f>
        <v>302</v>
      </c>
      <c r="F306" s="11">
        <f>vlookup(A306,HitterProj!A:Z,6,false)</f>
        <v>45</v>
      </c>
      <c r="G306" s="11">
        <f>vlookup(A306,HitterProj!A:Z,7,false)</f>
        <v>13</v>
      </c>
      <c r="H306" s="11">
        <f>vlookup(A306,HitterProj!A:Z,8,false)</f>
        <v>1</v>
      </c>
      <c r="I306" s="11">
        <f>vlookup(A306,HitterProj!A:Z,9,false)</f>
        <v>11</v>
      </c>
      <c r="J306" s="11">
        <f>vlookup(A306,HitterProj!A:Z,10,false)</f>
        <v>34</v>
      </c>
      <c r="K306" s="11">
        <f>vlookup(A306,HitterProj!A:Z,11,false)</f>
        <v>34</v>
      </c>
      <c r="L306" s="11">
        <f>vlookup(A306,HitterProj!A:Z,12,false)</f>
        <v>26</v>
      </c>
      <c r="M306" s="13">
        <f>vlookup(A306,HitterProj!A:Z,13,false)</f>
        <v>1.8</v>
      </c>
      <c r="N306" s="11">
        <f>vlookup(A306,HitterProj!A:Z,14,false)</f>
        <v>67</v>
      </c>
      <c r="O306" s="11">
        <f>vlookup(A306,HitterProj!A:Z,15,false)</f>
        <v>0</v>
      </c>
      <c r="P306" s="11">
        <f>vlookup(A306,HitterProj!A:Z,16,false)</f>
        <v>2</v>
      </c>
      <c r="Q306" s="11"/>
      <c r="R306" s="11"/>
      <c r="S306" s="11"/>
      <c r="T306" s="11"/>
    </row>
    <row r="307">
      <c r="A307" s="12" t="str">
        <f>HitterProj!A213</f>
        <v>Tyler Soderstrom</v>
      </c>
      <c r="B307" s="11" t="str">
        <f>HitterProj!B213</f>
        <v>OAK</v>
      </c>
      <c r="C307" s="13">
        <f>(F307*Settings!$B$3)+(G307*Settings!$B$4)+(H307*Settings!$B$5)+(I307*Settings!$B$6)+(J307*Settings!$B$7)+(K307*Settings!$B$8)+(L307*Settings!$B$9)+(M307*Settings!$B$10)+(N307*Settings!$B$11)+(O307*Settings!$B$12)+(P307*Settings!$B$13)</f>
        <v>176.75</v>
      </c>
      <c r="D307" s="11">
        <f>vlookup(A307,HitterProj!A:Z,4,false)</f>
        <v>326</v>
      </c>
      <c r="E307" s="11">
        <f>vlookup(A307,HitterProj!A:Z,5,false)</f>
        <v>297</v>
      </c>
      <c r="F307" s="11">
        <f>vlookup(A307,HitterProj!A:Z,6,false)</f>
        <v>36</v>
      </c>
      <c r="G307" s="11">
        <f>vlookup(A307,HitterProj!A:Z,7,false)</f>
        <v>14</v>
      </c>
      <c r="H307" s="11">
        <f>vlookup(A307,HitterProj!A:Z,8,false)</f>
        <v>1</v>
      </c>
      <c r="I307" s="11">
        <f>vlookup(A307,HitterProj!A:Z,9,false)</f>
        <v>14</v>
      </c>
      <c r="J307" s="11">
        <f>vlookup(A307,HitterProj!A:Z,10,false)</f>
        <v>38</v>
      </c>
      <c r="K307" s="11">
        <f>vlookup(A307,HitterProj!A:Z,11,false)</f>
        <v>39</v>
      </c>
      <c r="L307" s="11">
        <f>vlookup(A307,HitterProj!A:Z,12,false)</f>
        <v>25</v>
      </c>
      <c r="M307" s="13">
        <f>vlookup(A307,HitterProj!A:Z,13,false)</f>
        <v>2</v>
      </c>
      <c r="N307" s="11">
        <f>vlookup(A307,HitterProj!A:Z,14,false)</f>
        <v>91</v>
      </c>
      <c r="O307" s="11">
        <f>vlookup(A307,HitterProj!A:Z,15,false)</f>
        <v>0</v>
      </c>
      <c r="P307" s="11">
        <f>vlookup(A307,HitterProj!A:Z,16,false)</f>
        <v>3</v>
      </c>
      <c r="Q307" s="11"/>
      <c r="R307" s="11"/>
      <c r="S307" s="11"/>
      <c r="T307" s="11"/>
    </row>
    <row r="308">
      <c r="A308" s="12" t="str">
        <f>HitterProj!A336</f>
        <v>Taylor Walls</v>
      </c>
      <c r="B308" s="11" t="str">
        <f>HitterProj!B336</f>
        <v>TB</v>
      </c>
      <c r="C308" s="13">
        <f>(F308*Settings!$B$3)+(G308*Settings!$B$4)+(H308*Settings!$B$5)+(I308*Settings!$B$6)+(J308*Settings!$B$7)+(K308*Settings!$B$8)+(L308*Settings!$B$9)+(M308*Settings!$B$10)+(N308*Settings!$B$11)+(O308*Settings!$B$12)+(P308*Settings!$B$13)</f>
        <v>176.5</v>
      </c>
      <c r="D308" s="11">
        <f>vlookup(A308,HitterProj!A:Z,4,false)</f>
        <v>358</v>
      </c>
      <c r="E308" s="11">
        <f>vlookup(A308,HitterProj!A:Z,5,false)</f>
        <v>315</v>
      </c>
      <c r="F308" s="11">
        <f>vlookup(A308,HitterProj!A:Z,6,false)</f>
        <v>41</v>
      </c>
      <c r="G308" s="11">
        <f>vlookup(A308,HitterProj!A:Z,7,false)</f>
        <v>14</v>
      </c>
      <c r="H308" s="11">
        <f>vlookup(A308,HitterProj!A:Z,8,false)</f>
        <v>1</v>
      </c>
      <c r="I308" s="11">
        <f>vlookup(A308,HitterProj!A:Z,9,false)</f>
        <v>7</v>
      </c>
      <c r="J308" s="11">
        <f>vlookup(A308,HitterProj!A:Z,10,false)</f>
        <v>39</v>
      </c>
      <c r="K308" s="11">
        <f>vlookup(A308,HitterProj!A:Z,11,false)</f>
        <v>37</v>
      </c>
      <c r="L308" s="11">
        <f>vlookup(A308,HitterProj!A:Z,12,false)</f>
        <v>42</v>
      </c>
      <c r="M308" s="13">
        <f>vlookup(A308,HitterProj!A:Z,13,false)</f>
        <v>18.5</v>
      </c>
      <c r="N308" s="11">
        <f>vlookup(A308,HitterProj!A:Z,14,false)</f>
        <v>92</v>
      </c>
      <c r="O308" s="11">
        <f>vlookup(A308,HitterProj!A:Z,15,false)</f>
        <v>1</v>
      </c>
      <c r="P308" s="11">
        <f>vlookup(A308,HitterProj!A:Z,16,false)</f>
        <v>1</v>
      </c>
      <c r="Q308" s="11"/>
      <c r="R308" s="11"/>
      <c r="S308" s="11"/>
      <c r="T308" s="11"/>
    </row>
    <row r="309">
      <c r="A309" s="12" t="str">
        <f>HitterProj!A204</f>
        <v>Gary Sanchez</v>
      </c>
      <c r="B309" s="11" t="str">
        <f>HitterProj!B204</f>
        <v/>
      </c>
      <c r="C309" s="13">
        <f>(F309*Settings!$B$3)+(G309*Settings!$B$4)+(H309*Settings!$B$5)+(I309*Settings!$B$6)+(J309*Settings!$B$7)+(K309*Settings!$B$8)+(L309*Settings!$B$9)+(M309*Settings!$B$10)+(N309*Settings!$B$11)+(O309*Settings!$B$12)+(P309*Settings!$B$13)</f>
        <v>175.15</v>
      </c>
      <c r="D309" s="11">
        <f>vlookup(A309,HitterProj!A:Z,4,false)</f>
        <v>279</v>
      </c>
      <c r="E309" s="11">
        <f>vlookup(A309,HitterProj!A:Z,5,false)</f>
        <v>248</v>
      </c>
      <c r="F309" s="11">
        <f>vlookup(A309,HitterProj!A:Z,6,false)</f>
        <v>29</v>
      </c>
      <c r="G309" s="11">
        <f>vlookup(A309,HitterProj!A:Z,7,false)</f>
        <v>12</v>
      </c>
      <c r="H309" s="11">
        <f>vlookup(A309,HitterProj!A:Z,8,false)</f>
        <v>1</v>
      </c>
      <c r="I309" s="11">
        <f>vlookup(A309,HitterProj!A:Z,9,false)</f>
        <v>14</v>
      </c>
      <c r="J309" s="11">
        <f>vlookup(A309,HitterProj!A:Z,10,false)</f>
        <v>36</v>
      </c>
      <c r="K309" s="11">
        <f>vlookup(A309,HitterProj!A:Z,11,false)</f>
        <v>37</v>
      </c>
      <c r="L309" s="11">
        <f>vlookup(A309,HitterProj!A:Z,12,false)</f>
        <v>26</v>
      </c>
      <c r="M309" s="13">
        <f>vlookup(A309,HitterProj!A:Z,13,false)</f>
        <v>1.4</v>
      </c>
      <c r="N309" s="11">
        <f>vlookup(A309,HitterProj!A:Z,14,false)</f>
        <v>75</v>
      </c>
      <c r="O309" s="11">
        <f>vlookup(A309,HitterProj!A:Z,15,false)</f>
        <v>0</v>
      </c>
      <c r="P309" s="11">
        <f>vlookup(A309,HitterProj!A:Z,16,false)</f>
        <v>4</v>
      </c>
      <c r="Q309" s="11"/>
      <c r="R309" s="11"/>
      <c r="S309" s="11"/>
      <c r="T309" s="11"/>
    </row>
    <row r="310">
      <c r="A310" s="12" t="str">
        <f>HitterProj!A390</f>
        <v>Manuel Margot</v>
      </c>
      <c r="B310" s="11" t="str">
        <f>HitterProj!B390</f>
        <v>LAD</v>
      </c>
      <c r="C310" s="13">
        <f>(F310*Settings!$B$3)+(G310*Settings!$B$4)+(H310*Settings!$B$5)+(I310*Settings!$B$6)+(J310*Settings!$B$7)+(K310*Settings!$B$8)+(L310*Settings!$B$9)+(M310*Settings!$B$10)+(N310*Settings!$B$11)+(O310*Settings!$B$12)+(P310*Settings!$B$13)</f>
        <v>174.25</v>
      </c>
      <c r="D310" s="11">
        <f>vlookup(A310,HitterProj!A:Z,4,false)</f>
        <v>293</v>
      </c>
      <c r="E310" s="11">
        <f>vlookup(A310,HitterProj!A:Z,5,false)</f>
        <v>272</v>
      </c>
      <c r="F310" s="11">
        <f>vlookup(A310,HitterProj!A:Z,6,false)</f>
        <v>48</v>
      </c>
      <c r="G310" s="11">
        <f>vlookup(A310,HitterProj!A:Z,7,false)</f>
        <v>14</v>
      </c>
      <c r="H310" s="11">
        <f>vlookup(A310,HitterProj!A:Z,8,false)</f>
        <v>1</v>
      </c>
      <c r="I310" s="11">
        <f>vlookup(A310,HitterProj!A:Z,9,false)</f>
        <v>7</v>
      </c>
      <c r="J310" s="11">
        <f>vlookup(A310,HitterProj!A:Z,10,false)</f>
        <v>36</v>
      </c>
      <c r="K310" s="11">
        <f>vlookup(A310,HitterProj!A:Z,11,false)</f>
        <v>35</v>
      </c>
      <c r="L310" s="11">
        <f>vlookup(A310,HitterProj!A:Z,12,false)</f>
        <v>19</v>
      </c>
      <c r="M310" s="13">
        <f>vlookup(A310,HitterProj!A:Z,13,false)</f>
        <v>7</v>
      </c>
      <c r="N310" s="11">
        <f>vlookup(A310,HitterProj!A:Z,14,false)</f>
        <v>53</v>
      </c>
      <c r="O310" s="11">
        <f>vlookup(A310,HitterProj!A:Z,15,false)</f>
        <v>2</v>
      </c>
      <c r="P310" s="11">
        <f>vlookup(A310,HitterProj!A:Z,16,false)</f>
        <v>2</v>
      </c>
      <c r="Q310" s="11"/>
      <c r="R310" s="11"/>
      <c r="S310" s="11"/>
      <c r="T310" s="11"/>
    </row>
    <row r="311">
      <c r="A311" s="12" t="str">
        <f>HitterProj!A237</f>
        <v>David Peralta</v>
      </c>
      <c r="B311" s="11" t="str">
        <f>HitterProj!B237</f>
        <v/>
      </c>
      <c r="C311" s="13">
        <f>(F311*Settings!$B$3)+(G311*Settings!$B$4)+(H311*Settings!$B$5)+(I311*Settings!$B$6)+(J311*Settings!$B$7)+(K311*Settings!$B$8)+(L311*Settings!$B$9)+(M311*Settings!$B$10)+(N311*Settings!$B$11)+(O311*Settings!$B$12)+(P311*Settings!$B$13)</f>
        <v>171.95</v>
      </c>
      <c r="D311" s="11">
        <f>vlookup(A311,HitterProj!A:Z,4,false)</f>
        <v>322</v>
      </c>
      <c r="E311" s="11">
        <f>vlookup(A311,HitterProj!A:Z,5,false)</f>
        <v>297</v>
      </c>
      <c r="F311" s="11">
        <f>vlookup(A311,HitterProj!A:Z,6,false)</f>
        <v>51</v>
      </c>
      <c r="G311" s="11">
        <f>vlookup(A311,HitterProj!A:Z,7,false)</f>
        <v>17</v>
      </c>
      <c r="H311" s="11">
        <f>vlookup(A311,HitterProj!A:Z,8,false)</f>
        <v>1</v>
      </c>
      <c r="I311" s="11">
        <f>vlookup(A311,HitterProj!A:Z,9,false)</f>
        <v>7</v>
      </c>
      <c r="J311" s="11">
        <f>vlookup(A311,HitterProj!A:Z,10,false)</f>
        <v>37</v>
      </c>
      <c r="K311" s="11">
        <f>vlookup(A311,HitterProj!A:Z,11,false)</f>
        <v>36</v>
      </c>
      <c r="L311" s="11">
        <f>vlookup(A311,HitterProj!A:Z,12,false)</f>
        <v>22</v>
      </c>
      <c r="M311" s="13">
        <f>vlookup(A311,HitterProj!A:Z,13,false)</f>
        <v>2.7</v>
      </c>
      <c r="N311" s="11">
        <f>vlookup(A311,HitterProj!A:Z,14,false)</f>
        <v>69</v>
      </c>
      <c r="O311" s="11">
        <f>vlookup(A311,HitterProj!A:Z,15,false)</f>
        <v>1</v>
      </c>
      <c r="P311" s="11">
        <f>vlookup(A311,HitterProj!A:Z,16,false)</f>
        <v>2</v>
      </c>
      <c r="Q311" s="11"/>
      <c r="R311" s="11"/>
      <c r="S311" s="11"/>
      <c r="T311" s="11"/>
    </row>
    <row r="312">
      <c r="A312" s="12" t="str">
        <f>HitterProj!A319</f>
        <v>Darell Hernaiz</v>
      </c>
      <c r="B312" s="11" t="str">
        <f>HitterProj!B319</f>
        <v>OAK</v>
      </c>
      <c r="C312" s="13">
        <f>(F312*Settings!$B$3)+(G312*Settings!$B$4)+(H312*Settings!$B$5)+(I312*Settings!$B$6)+(J312*Settings!$B$7)+(K312*Settings!$B$8)+(L312*Settings!$B$9)+(M312*Settings!$B$10)+(N312*Settings!$B$11)+(O312*Settings!$B$12)+(P312*Settings!$B$13)</f>
        <v>171.5</v>
      </c>
      <c r="D312" s="11">
        <f>vlookup(A312,HitterProj!A:Z,4,false)</f>
        <v>376</v>
      </c>
      <c r="E312" s="11">
        <f>vlookup(A312,HitterProj!A:Z,5,false)</f>
        <v>346</v>
      </c>
      <c r="F312" s="11">
        <f>vlookup(A312,HitterProj!A:Z,6,false)</f>
        <v>54</v>
      </c>
      <c r="G312" s="11">
        <f>vlookup(A312,HitterProj!A:Z,7,false)</f>
        <v>15</v>
      </c>
      <c r="H312" s="11">
        <f>vlookup(A312,HitterProj!A:Z,8,false)</f>
        <v>1</v>
      </c>
      <c r="I312" s="11">
        <f>vlookup(A312,HitterProj!A:Z,9,false)</f>
        <v>6</v>
      </c>
      <c r="J312" s="11">
        <f>vlookup(A312,HitterProj!A:Z,10,false)</f>
        <v>38</v>
      </c>
      <c r="K312" s="11">
        <f>vlookup(A312,HitterProj!A:Z,11,false)</f>
        <v>34</v>
      </c>
      <c r="L312" s="11">
        <f>vlookup(A312,HitterProj!A:Z,12,false)</f>
        <v>24</v>
      </c>
      <c r="M312" s="13">
        <f>vlookup(A312,HitterProj!A:Z,13,false)</f>
        <v>6</v>
      </c>
      <c r="N312" s="11">
        <f>vlookup(A312,HitterProj!A:Z,14,false)</f>
        <v>70</v>
      </c>
      <c r="O312" s="11">
        <f>vlookup(A312,HitterProj!A:Z,15,false)</f>
        <v>2</v>
      </c>
      <c r="P312" s="11">
        <f>vlookup(A312,HitterProj!A:Z,16,false)</f>
        <v>4</v>
      </c>
      <c r="Q312" s="11"/>
      <c r="R312" s="11"/>
      <c r="S312" s="11"/>
      <c r="T312" s="11"/>
    </row>
    <row r="313">
      <c r="A313" s="12" t="str">
        <f>HitterProj!A404</f>
        <v>Santiago Espinal</v>
      </c>
      <c r="B313" s="11" t="str">
        <f>HitterProj!B404</f>
        <v>TOR</v>
      </c>
      <c r="C313" s="13">
        <f>(F313*Settings!$B$3)+(G313*Settings!$B$4)+(H313*Settings!$B$5)+(I313*Settings!$B$6)+(J313*Settings!$B$7)+(K313*Settings!$B$8)+(L313*Settings!$B$9)+(M313*Settings!$B$10)+(N313*Settings!$B$11)+(O313*Settings!$B$12)+(P313*Settings!$B$13)</f>
        <v>171.25</v>
      </c>
      <c r="D313" s="11">
        <f>vlookup(A313,HitterProj!A:Z,4,false)</f>
        <v>295</v>
      </c>
      <c r="E313" s="11">
        <f>vlookup(A313,HitterProj!A:Z,5,false)</f>
        <v>270</v>
      </c>
      <c r="F313" s="11">
        <f>vlookup(A313,HitterProj!A:Z,6,false)</f>
        <v>51</v>
      </c>
      <c r="G313" s="11">
        <f>vlookup(A313,HitterProj!A:Z,7,false)</f>
        <v>14</v>
      </c>
      <c r="H313" s="11">
        <f>vlookup(A313,HitterProj!A:Z,8,false)</f>
        <v>1</v>
      </c>
      <c r="I313" s="11">
        <f>vlookup(A313,HitterProj!A:Z,9,false)</f>
        <v>5</v>
      </c>
      <c r="J313" s="11">
        <f>vlookup(A313,HitterProj!A:Z,10,false)</f>
        <v>33</v>
      </c>
      <c r="K313" s="11">
        <f>vlookup(A313,HitterProj!A:Z,11,false)</f>
        <v>32</v>
      </c>
      <c r="L313" s="11">
        <f>vlookup(A313,HitterProj!A:Z,12,false)</f>
        <v>23</v>
      </c>
      <c r="M313" s="13">
        <f>vlookup(A313,HitterProj!A:Z,13,false)</f>
        <v>5.5</v>
      </c>
      <c r="N313" s="11">
        <f>vlookup(A313,HitterProj!A:Z,14,false)</f>
        <v>43</v>
      </c>
      <c r="O313" s="11">
        <f>vlookup(A313,HitterProj!A:Z,15,false)</f>
        <v>1</v>
      </c>
      <c r="P313" s="11">
        <f>vlookup(A313,HitterProj!A:Z,16,false)</f>
        <v>2</v>
      </c>
      <c r="Q313" s="11"/>
      <c r="R313" s="11"/>
      <c r="S313" s="11"/>
      <c r="T313" s="11"/>
    </row>
    <row r="314">
      <c r="A314" s="12" t="str">
        <f>HitterProj!A341</f>
        <v>Austin Slater</v>
      </c>
      <c r="B314" s="11" t="str">
        <f>HitterProj!B341</f>
        <v>SF</v>
      </c>
      <c r="C314" s="13">
        <f>(F314*Settings!$B$3)+(G314*Settings!$B$4)+(H314*Settings!$B$5)+(I314*Settings!$B$6)+(J314*Settings!$B$7)+(K314*Settings!$B$8)+(L314*Settings!$B$9)+(M314*Settings!$B$10)+(N314*Settings!$B$11)+(O314*Settings!$B$12)+(P314*Settings!$B$13)</f>
        <v>171.2</v>
      </c>
      <c r="D314" s="11">
        <f>vlookup(A314,HitterProj!A:Z,4,false)</f>
        <v>288</v>
      </c>
      <c r="E314" s="11">
        <f>vlookup(A314,HitterProj!A:Z,5,false)</f>
        <v>254</v>
      </c>
      <c r="F314" s="11">
        <f>vlookup(A314,HitterProj!A:Z,6,false)</f>
        <v>40</v>
      </c>
      <c r="G314" s="11">
        <f>vlookup(A314,HitterProj!A:Z,7,false)</f>
        <v>13</v>
      </c>
      <c r="H314" s="11">
        <f>vlookup(A314,HitterProj!A:Z,8,false)</f>
        <v>1</v>
      </c>
      <c r="I314" s="11">
        <f>vlookup(A314,HitterProj!A:Z,9,false)</f>
        <v>9</v>
      </c>
      <c r="J314" s="11">
        <f>vlookup(A314,HitterProj!A:Z,10,false)</f>
        <v>37</v>
      </c>
      <c r="K314" s="11">
        <f>vlookup(A314,HitterProj!A:Z,11,false)</f>
        <v>35</v>
      </c>
      <c r="L314" s="11">
        <f>vlookup(A314,HitterProj!A:Z,12,false)</f>
        <v>29</v>
      </c>
      <c r="M314" s="13">
        <f>vlookup(A314,HitterProj!A:Z,13,false)</f>
        <v>9.7</v>
      </c>
      <c r="N314" s="11">
        <f>vlookup(A314,HitterProj!A:Z,14,false)</f>
        <v>78</v>
      </c>
      <c r="O314" s="11">
        <f>vlookup(A314,HitterProj!A:Z,15,false)</f>
        <v>1</v>
      </c>
      <c r="P314" s="11">
        <f>vlookup(A314,HitterProj!A:Z,16,false)</f>
        <v>4</v>
      </c>
      <c r="Q314" s="11"/>
      <c r="R314" s="11"/>
      <c r="S314" s="11"/>
      <c r="T314" s="11"/>
    </row>
    <row r="315">
      <c r="A315" s="12" t="str">
        <f>HitterProj!A337</f>
        <v>Jacob Meyers</v>
      </c>
      <c r="B315" s="11" t="str">
        <f>HitterProj!B337</f>
        <v>HOU</v>
      </c>
      <c r="C315" s="13">
        <f>(F315*Settings!$B$3)+(G315*Settings!$B$4)+(H315*Settings!$B$5)+(I315*Settings!$B$6)+(J315*Settings!$B$7)+(K315*Settings!$B$8)+(L315*Settings!$B$9)+(M315*Settings!$B$10)+(N315*Settings!$B$11)+(O315*Settings!$B$12)+(P315*Settings!$B$13)</f>
        <v>170.9</v>
      </c>
      <c r="D315" s="11">
        <f>vlookup(A315,HitterProj!A:Z,4,false)</f>
        <v>353</v>
      </c>
      <c r="E315" s="11">
        <f>vlookup(A315,HitterProj!A:Z,5,false)</f>
        <v>322</v>
      </c>
      <c r="F315" s="11">
        <f>vlookup(A315,HitterProj!A:Z,6,false)</f>
        <v>47</v>
      </c>
      <c r="G315" s="11">
        <f>vlookup(A315,HitterProj!A:Z,7,false)</f>
        <v>14</v>
      </c>
      <c r="H315" s="11">
        <f>vlookup(A315,HitterProj!A:Z,8,false)</f>
        <v>1</v>
      </c>
      <c r="I315" s="11">
        <f>vlookup(A315,HitterProj!A:Z,9,false)</f>
        <v>10</v>
      </c>
      <c r="J315" s="11">
        <f>vlookup(A315,HitterProj!A:Z,10,false)</f>
        <v>43</v>
      </c>
      <c r="K315" s="11">
        <f>vlookup(A315,HitterProj!A:Z,11,false)</f>
        <v>38</v>
      </c>
      <c r="L315" s="11">
        <f>vlookup(A315,HitterProj!A:Z,12,false)</f>
        <v>24</v>
      </c>
      <c r="M315" s="13">
        <f>vlookup(A315,HitterProj!A:Z,13,false)</f>
        <v>4.4</v>
      </c>
      <c r="N315" s="11">
        <f>vlookup(A315,HitterProj!A:Z,14,false)</f>
        <v>98</v>
      </c>
      <c r="O315" s="11">
        <f>vlookup(A315,HitterProj!A:Z,15,false)</f>
        <v>2</v>
      </c>
      <c r="P315" s="11">
        <f>vlookup(A315,HitterProj!A:Z,16,false)</f>
        <v>6</v>
      </c>
      <c r="Q315" s="11"/>
      <c r="R315" s="11"/>
      <c r="S315" s="11"/>
      <c r="T315" s="11"/>
    </row>
    <row r="316">
      <c r="A316" s="12" t="str">
        <f>HitterProj!A378</f>
        <v>Lawrence Butler</v>
      </c>
      <c r="B316" s="11" t="str">
        <f>HitterProj!B378</f>
        <v>OAK</v>
      </c>
      <c r="C316" s="13">
        <f>(F316*Settings!$B$3)+(G316*Settings!$B$4)+(H316*Settings!$B$5)+(I316*Settings!$B$6)+(J316*Settings!$B$7)+(K316*Settings!$B$8)+(L316*Settings!$B$9)+(M316*Settings!$B$10)+(N316*Settings!$B$11)+(O316*Settings!$B$12)+(P316*Settings!$B$13)</f>
        <v>169.3</v>
      </c>
      <c r="D316" s="11">
        <f>vlookup(A316,HitterProj!A:Z,4,false)</f>
        <v>317</v>
      </c>
      <c r="E316" s="11">
        <f>vlookup(A316,HitterProj!A:Z,5,false)</f>
        <v>300</v>
      </c>
      <c r="F316" s="11">
        <f>vlookup(A316,HitterProj!A:Z,6,false)</f>
        <v>43</v>
      </c>
      <c r="G316" s="11">
        <f>vlookup(A316,HitterProj!A:Z,7,false)</f>
        <v>14</v>
      </c>
      <c r="H316" s="11">
        <f>vlookup(A316,HitterProj!A:Z,8,false)</f>
        <v>1</v>
      </c>
      <c r="I316" s="11">
        <f>vlookup(A316,HitterProj!A:Z,9,false)</f>
        <v>11</v>
      </c>
      <c r="J316" s="11">
        <f>vlookup(A316,HitterProj!A:Z,10,false)</f>
        <v>38</v>
      </c>
      <c r="K316" s="11">
        <f>vlookup(A316,HitterProj!A:Z,11,false)</f>
        <v>37</v>
      </c>
      <c r="L316" s="11">
        <f>vlookup(A316,HitterProj!A:Z,12,false)</f>
        <v>16</v>
      </c>
      <c r="M316" s="13">
        <f>vlookup(A316,HitterProj!A:Z,13,false)</f>
        <v>8.8</v>
      </c>
      <c r="N316" s="11">
        <f>vlookup(A316,HitterProj!A:Z,14,false)</f>
        <v>82</v>
      </c>
      <c r="O316" s="11">
        <f>vlookup(A316,HitterProj!A:Z,15,false)</f>
        <v>1</v>
      </c>
      <c r="P316" s="11">
        <f>vlookup(A316,HitterProj!A:Z,16,false)</f>
        <v>1</v>
      </c>
      <c r="Q316" s="11"/>
      <c r="R316" s="11"/>
      <c r="S316" s="11"/>
      <c r="T316" s="11"/>
    </row>
    <row r="317">
      <c r="A317" s="12" t="str">
        <f>HitterProj!A398</f>
        <v>Estevan Florial</v>
      </c>
      <c r="B317" s="11" t="str">
        <f>HitterProj!B398</f>
        <v>CLE</v>
      </c>
      <c r="C317" s="13">
        <f>(F317*Settings!$B$3)+(G317*Settings!$B$4)+(H317*Settings!$B$5)+(I317*Settings!$B$6)+(J317*Settings!$B$7)+(K317*Settings!$B$8)+(L317*Settings!$B$9)+(M317*Settings!$B$10)+(N317*Settings!$B$11)+(O317*Settings!$B$12)+(P317*Settings!$B$13)</f>
        <v>167.2</v>
      </c>
      <c r="D317" s="11">
        <f>vlookup(A317,HitterProj!A:Z,4,false)</f>
        <v>252</v>
      </c>
      <c r="E317" s="11">
        <f>vlookup(A317,HitterProj!A:Z,5,false)</f>
        <v>228</v>
      </c>
      <c r="F317" s="11">
        <f>vlookup(A317,HitterProj!A:Z,6,false)</f>
        <v>30</v>
      </c>
      <c r="G317" s="11">
        <f>vlookup(A317,HitterProj!A:Z,7,false)</f>
        <v>11</v>
      </c>
      <c r="H317" s="11">
        <f>vlookup(A317,HitterProj!A:Z,8,false)</f>
        <v>1</v>
      </c>
      <c r="I317" s="11">
        <f>vlookup(A317,HitterProj!A:Z,9,false)</f>
        <v>13</v>
      </c>
      <c r="J317" s="11">
        <f>vlookup(A317,HitterProj!A:Z,10,false)</f>
        <v>34</v>
      </c>
      <c r="K317" s="11">
        <f>vlookup(A317,HitterProj!A:Z,11,false)</f>
        <v>33</v>
      </c>
      <c r="L317" s="11">
        <f>vlookup(A317,HitterProj!A:Z,12,false)</f>
        <v>21</v>
      </c>
      <c r="M317" s="13">
        <f>vlookup(A317,HitterProj!A:Z,13,false)</f>
        <v>9.7</v>
      </c>
      <c r="N317" s="11">
        <f>vlookup(A317,HitterProj!A:Z,14,false)</f>
        <v>70</v>
      </c>
      <c r="O317" s="11">
        <f>vlookup(A317,HitterProj!A:Z,15,false)</f>
        <v>3</v>
      </c>
      <c r="P317" s="11">
        <f>vlookup(A317,HitterProj!A:Z,16,false)</f>
        <v>1</v>
      </c>
      <c r="Q317" s="11"/>
      <c r="R317" s="11"/>
      <c r="S317" s="11"/>
      <c r="T317" s="11"/>
    </row>
    <row r="318">
      <c r="A318" s="12" t="str">
        <f>HitterProj!A266</f>
        <v>Elehuris Montero</v>
      </c>
      <c r="B318" s="11" t="str">
        <f>HitterProj!B266</f>
        <v>COL</v>
      </c>
      <c r="C318" s="13">
        <f>(F318*Settings!$B$3)+(G318*Settings!$B$4)+(H318*Settings!$B$5)+(I318*Settings!$B$6)+(J318*Settings!$B$7)+(K318*Settings!$B$8)+(L318*Settings!$B$9)+(M318*Settings!$B$10)+(N318*Settings!$B$11)+(O318*Settings!$B$12)+(P318*Settings!$B$13)</f>
        <v>166.95</v>
      </c>
      <c r="D318" s="11">
        <f>vlookup(A318,HitterProj!A:Z,4,false)</f>
        <v>392</v>
      </c>
      <c r="E318" s="11">
        <f>vlookup(A318,HitterProj!A:Z,5,false)</f>
        <v>367</v>
      </c>
      <c r="F318" s="11">
        <f>vlookup(A318,HitterProj!A:Z,6,false)</f>
        <v>49</v>
      </c>
      <c r="G318" s="11">
        <f>vlookup(A318,HitterProj!A:Z,7,false)</f>
        <v>20</v>
      </c>
      <c r="H318" s="11">
        <f>vlookup(A318,HitterProj!A:Z,8,false)</f>
        <v>2</v>
      </c>
      <c r="I318" s="11">
        <f>vlookup(A318,HitterProj!A:Z,9,false)</f>
        <v>12</v>
      </c>
      <c r="J318" s="11">
        <f>vlookup(A318,HitterProj!A:Z,10,false)</f>
        <v>41</v>
      </c>
      <c r="K318" s="11">
        <f>vlookup(A318,HitterProj!A:Z,11,false)</f>
        <v>42</v>
      </c>
      <c r="L318" s="11">
        <f>vlookup(A318,HitterProj!A:Z,12,false)</f>
        <v>21</v>
      </c>
      <c r="M318" s="13">
        <f>vlookup(A318,HitterProj!A:Z,13,false)</f>
        <v>0.2</v>
      </c>
      <c r="N318" s="11">
        <f>vlookup(A318,HitterProj!A:Z,14,false)</f>
        <v>131</v>
      </c>
      <c r="O318" s="11">
        <f>vlookup(A318,HitterProj!A:Z,15,false)</f>
        <v>1</v>
      </c>
      <c r="P318" s="11">
        <f>vlookup(A318,HitterProj!A:Z,16,false)</f>
        <v>4</v>
      </c>
      <c r="Q318" s="11"/>
      <c r="R318" s="11"/>
      <c r="S318" s="11"/>
      <c r="T318" s="11"/>
    </row>
    <row r="319">
      <c r="A319" s="12" t="str">
        <f>HitterProj!A222</f>
        <v>Harold Ramirez</v>
      </c>
      <c r="B319" s="11" t="str">
        <f>HitterProj!B222</f>
        <v>TB</v>
      </c>
      <c r="C319" s="13">
        <f>(F319*Settings!$B$3)+(G319*Settings!$B$4)+(H319*Settings!$B$5)+(I319*Settings!$B$6)+(J319*Settings!$B$7)+(K319*Settings!$B$8)+(L319*Settings!$B$9)+(M319*Settings!$B$10)+(N319*Settings!$B$11)+(O319*Settings!$B$12)+(P319*Settings!$B$13)</f>
        <v>165</v>
      </c>
      <c r="D319" s="11">
        <f>vlookup(A319,HitterProj!A:Z,4,false)</f>
        <v>289</v>
      </c>
      <c r="E319" s="11">
        <f>vlookup(A319,HitterProj!A:Z,5,false)</f>
        <v>268</v>
      </c>
      <c r="F319" s="11">
        <f>vlookup(A319,HitterProj!A:Z,6,false)</f>
        <v>51</v>
      </c>
      <c r="G319" s="11">
        <f>vlookup(A319,HitterProj!A:Z,7,false)</f>
        <v>14</v>
      </c>
      <c r="H319" s="11">
        <f>vlookup(A319,HitterProj!A:Z,8,false)</f>
        <v>1</v>
      </c>
      <c r="I319" s="11">
        <f>vlookup(A319,HitterProj!A:Z,9,false)</f>
        <v>7</v>
      </c>
      <c r="J319" s="11">
        <f>vlookup(A319,HitterProj!A:Z,10,false)</f>
        <v>29</v>
      </c>
      <c r="K319" s="11">
        <f>vlookup(A319,HitterProj!A:Z,11,false)</f>
        <v>33</v>
      </c>
      <c r="L319" s="11">
        <f>vlookup(A319,HitterProj!A:Z,12,false)</f>
        <v>16</v>
      </c>
      <c r="M319" s="13">
        <f>vlookup(A319,HitterProj!A:Z,13,false)</f>
        <v>3</v>
      </c>
      <c r="N319" s="11">
        <f>vlookup(A319,HitterProj!A:Z,14,false)</f>
        <v>52</v>
      </c>
      <c r="O319" s="11">
        <f>vlookup(A319,HitterProj!A:Z,15,false)</f>
        <v>2</v>
      </c>
      <c r="P319" s="11">
        <f>vlookup(A319,HitterProj!A:Z,16,false)</f>
        <v>5</v>
      </c>
      <c r="Q319" s="11"/>
      <c r="R319" s="11"/>
      <c r="S319" s="11"/>
      <c r="T319" s="11"/>
    </row>
    <row r="320">
      <c r="A320" s="12" t="str">
        <f>HitterProj!A400</f>
        <v>Jean Segura</v>
      </c>
      <c r="B320" s="11" t="str">
        <f>HitterProj!B400</f>
        <v>CLE</v>
      </c>
      <c r="C320" s="13">
        <f>(F320*Settings!$B$3)+(G320*Settings!$B$4)+(H320*Settings!$B$5)+(I320*Settings!$B$6)+(J320*Settings!$B$7)+(K320*Settings!$B$8)+(L320*Settings!$B$9)+(M320*Settings!$B$10)+(N320*Settings!$B$11)+(O320*Settings!$B$12)+(P320*Settings!$B$13)</f>
        <v>162.95</v>
      </c>
      <c r="D320" s="11">
        <f>vlookup(A320,HitterProj!A:Z,4,false)</f>
        <v>291</v>
      </c>
      <c r="E320" s="11">
        <f>vlookup(A320,HitterProj!A:Z,5,false)</f>
        <v>266</v>
      </c>
      <c r="F320" s="11">
        <f>vlookup(A320,HitterProj!A:Z,6,false)</f>
        <v>52</v>
      </c>
      <c r="G320" s="11">
        <f>vlookup(A320,HitterProj!A:Z,7,false)</f>
        <v>10</v>
      </c>
      <c r="H320" s="11">
        <f>vlookup(A320,HitterProj!A:Z,8,false)</f>
        <v>1</v>
      </c>
      <c r="I320" s="11">
        <f>vlookup(A320,HitterProj!A:Z,9,false)</f>
        <v>6</v>
      </c>
      <c r="J320" s="11">
        <f>vlookup(A320,HitterProj!A:Z,10,false)</f>
        <v>31</v>
      </c>
      <c r="K320" s="11">
        <f>vlookup(A320,HitterProj!A:Z,11,false)</f>
        <v>31</v>
      </c>
      <c r="L320" s="11">
        <f>vlookup(A320,HitterProj!A:Z,12,false)</f>
        <v>20</v>
      </c>
      <c r="M320" s="13">
        <f>vlookup(A320,HitterProj!A:Z,13,false)</f>
        <v>4.7</v>
      </c>
      <c r="N320" s="11">
        <f>vlookup(A320,HitterProj!A:Z,14,false)</f>
        <v>45</v>
      </c>
      <c r="O320" s="11">
        <f>vlookup(A320,HitterProj!A:Z,15,false)</f>
        <v>2</v>
      </c>
      <c r="P320" s="11">
        <f>vlookup(A320,HitterProj!A:Z,16,false)</f>
        <v>4</v>
      </c>
      <c r="Q320" s="11"/>
      <c r="R320" s="11"/>
      <c r="S320" s="11"/>
      <c r="T320" s="11"/>
    </row>
    <row r="321">
      <c r="A321" s="12" t="str">
        <f>HitterProj!A202</f>
        <v>Jake Rogers</v>
      </c>
      <c r="B321" s="11" t="str">
        <f>HitterProj!B202</f>
        <v>DET</v>
      </c>
      <c r="C321" s="13">
        <f>(F321*Settings!$B$3)+(G321*Settings!$B$4)+(H321*Settings!$B$5)+(I321*Settings!$B$6)+(J321*Settings!$B$7)+(K321*Settings!$B$8)+(L321*Settings!$B$9)+(M321*Settings!$B$10)+(N321*Settings!$B$11)+(O321*Settings!$B$12)+(P321*Settings!$B$13)</f>
        <v>162.9</v>
      </c>
      <c r="D321" s="11">
        <f>vlookup(A321,HitterProj!A:Z,4,false)</f>
        <v>324</v>
      </c>
      <c r="E321" s="11">
        <f>vlookup(A321,HitterProj!A:Z,5,false)</f>
        <v>295</v>
      </c>
      <c r="F321" s="11">
        <f>vlookup(A321,HitterProj!A:Z,6,false)</f>
        <v>40</v>
      </c>
      <c r="G321" s="11">
        <f>vlookup(A321,HitterProj!A:Z,7,false)</f>
        <v>14</v>
      </c>
      <c r="H321" s="11">
        <f>vlookup(A321,HitterProj!A:Z,8,false)</f>
        <v>1</v>
      </c>
      <c r="I321" s="11">
        <f>vlookup(A321,HitterProj!A:Z,9,false)</f>
        <v>12</v>
      </c>
      <c r="J321" s="11">
        <f>vlookup(A321,HitterProj!A:Z,10,false)</f>
        <v>39</v>
      </c>
      <c r="K321" s="11">
        <f>vlookup(A321,HitterProj!A:Z,11,false)</f>
        <v>36</v>
      </c>
      <c r="L321" s="11">
        <f>vlookup(A321,HitterProj!A:Z,12,false)</f>
        <v>25</v>
      </c>
      <c r="M321" s="13">
        <f>vlookup(A321,HitterProj!A:Z,13,false)</f>
        <v>2.9</v>
      </c>
      <c r="N321" s="11">
        <f>vlookup(A321,HitterProj!A:Z,14,false)</f>
        <v>100</v>
      </c>
      <c r="O321" s="11">
        <f>vlookup(A321,HitterProj!A:Z,15,false)</f>
        <v>1</v>
      </c>
      <c r="P321" s="11">
        <f>vlookup(A321,HitterProj!A:Z,16,false)</f>
        <v>3</v>
      </c>
      <c r="Q321" s="11"/>
      <c r="R321" s="11"/>
      <c r="S321" s="11"/>
      <c r="T321" s="11"/>
    </row>
    <row r="322">
      <c r="A322" s="12" t="str">
        <f>HitterProj!A401</f>
        <v>Tyler Black</v>
      </c>
      <c r="B322" s="11" t="str">
        <f>HitterProj!B401</f>
        <v>MIL</v>
      </c>
      <c r="C322" s="13">
        <f>(F322*Settings!$B$3)+(G322*Settings!$B$4)+(H322*Settings!$B$5)+(I322*Settings!$B$6)+(J322*Settings!$B$7)+(K322*Settings!$B$8)+(L322*Settings!$B$9)+(M322*Settings!$B$10)+(N322*Settings!$B$11)+(O322*Settings!$B$12)+(P322*Settings!$B$13)</f>
        <v>160.95</v>
      </c>
      <c r="D322" s="11">
        <f>vlookup(A322,HitterProj!A:Z,4,false)</f>
        <v>281</v>
      </c>
      <c r="E322" s="11">
        <f>vlookup(A322,HitterProj!A:Z,5,false)</f>
        <v>242</v>
      </c>
      <c r="F322" s="11">
        <f>vlookup(A322,HitterProj!A:Z,6,false)</f>
        <v>38</v>
      </c>
      <c r="G322" s="11">
        <f>vlookup(A322,HitterProj!A:Z,7,false)</f>
        <v>10</v>
      </c>
      <c r="H322" s="11">
        <f>vlookup(A322,HitterProj!A:Z,8,false)</f>
        <v>1</v>
      </c>
      <c r="I322" s="11">
        <f>vlookup(A322,HitterProj!A:Z,9,false)</f>
        <v>5</v>
      </c>
      <c r="J322" s="11">
        <f>vlookup(A322,HitterProj!A:Z,10,false)</f>
        <v>30</v>
      </c>
      <c r="K322" s="11">
        <f>vlookup(A322,HitterProj!A:Z,11,false)</f>
        <v>29</v>
      </c>
      <c r="L322" s="11">
        <f>vlookup(A322,HitterProj!A:Z,12,false)</f>
        <v>32</v>
      </c>
      <c r="M322" s="13">
        <f>vlookup(A322,HitterProj!A:Z,13,false)</f>
        <v>18.7</v>
      </c>
      <c r="N322" s="11">
        <f>vlookup(A322,HitterProj!A:Z,14,false)</f>
        <v>57</v>
      </c>
      <c r="O322" s="11">
        <f>vlookup(A322,HitterProj!A:Z,15,false)</f>
        <v>4</v>
      </c>
      <c r="P322" s="11">
        <f>vlookup(A322,HitterProj!A:Z,16,false)</f>
        <v>7</v>
      </c>
      <c r="Q322" s="11"/>
      <c r="R322" s="11"/>
      <c r="S322" s="11"/>
      <c r="T322" s="11"/>
    </row>
    <row r="323">
      <c r="A323" s="12" t="str">
        <f>HitterProj!A364</f>
        <v>Nick Fortes</v>
      </c>
      <c r="B323" s="11" t="str">
        <f>HitterProj!B364</f>
        <v>MIA</v>
      </c>
      <c r="C323" s="13">
        <f>(F323*Settings!$B$3)+(G323*Settings!$B$4)+(H323*Settings!$B$5)+(I323*Settings!$B$6)+(J323*Settings!$B$7)+(K323*Settings!$B$8)+(L323*Settings!$B$9)+(M323*Settings!$B$10)+(N323*Settings!$B$11)+(O323*Settings!$B$12)+(P323*Settings!$B$13)</f>
        <v>160.2</v>
      </c>
      <c r="D323" s="11">
        <f>vlookup(A323,HitterProj!A:Z,4,false)</f>
        <v>307</v>
      </c>
      <c r="E323" s="11">
        <f>vlookup(A323,HitterProj!A:Z,5,false)</f>
        <v>280</v>
      </c>
      <c r="F323" s="11">
        <f>vlookup(A323,HitterProj!A:Z,6,false)</f>
        <v>45</v>
      </c>
      <c r="G323" s="11">
        <f>vlookup(A323,HitterProj!A:Z,7,false)</f>
        <v>13</v>
      </c>
      <c r="H323" s="11">
        <f>vlookup(A323,HitterProj!A:Z,8,false)</f>
        <v>1</v>
      </c>
      <c r="I323" s="11">
        <f>vlookup(A323,HitterProj!A:Z,9,false)</f>
        <v>7</v>
      </c>
      <c r="J323" s="11">
        <f>vlookup(A323,HitterProj!A:Z,10,false)</f>
        <v>33</v>
      </c>
      <c r="K323" s="11">
        <f>vlookup(A323,HitterProj!A:Z,11,false)</f>
        <v>30</v>
      </c>
      <c r="L323" s="11">
        <f>vlookup(A323,HitterProj!A:Z,12,false)</f>
        <v>21</v>
      </c>
      <c r="M323" s="13">
        <f>vlookup(A323,HitterProj!A:Z,13,false)</f>
        <v>3.7</v>
      </c>
      <c r="N323" s="11">
        <f>vlookup(A323,HitterProj!A:Z,14,false)</f>
        <v>58</v>
      </c>
      <c r="O323" s="11">
        <f>vlookup(A323,HitterProj!A:Z,15,false)</f>
        <v>2</v>
      </c>
      <c r="P323" s="11">
        <f>vlookup(A323,HitterProj!A:Z,16,false)</f>
        <v>6</v>
      </c>
      <c r="Q323" s="11"/>
      <c r="R323" s="11"/>
      <c r="S323" s="11"/>
      <c r="T323" s="11"/>
    </row>
    <row r="324">
      <c r="A324" s="12" t="str">
        <f>HitterProj!A305</f>
        <v>Jose Azocar</v>
      </c>
      <c r="B324" s="11" t="str">
        <f>HitterProj!B305</f>
        <v>SD</v>
      </c>
      <c r="C324" s="13">
        <f>(F324*Settings!$B$3)+(G324*Settings!$B$4)+(H324*Settings!$B$5)+(I324*Settings!$B$6)+(J324*Settings!$B$7)+(K324*Settings!$B$8)+(L324*Settings!$B$9)+(M324*Settings!$B$10)+(N324*Settings!$B$11)+(O324*Settings!$B$12)+(P324*Settings!$B$13)</f>
        <v>158.95</v>
      </c>
      <c r="D324" s="11">
        <f>vlookup(A324,HitterProj!A:Z,4,false)</f>
        <v>289</v>
      </c>
      <c r="E324" s="11">
        <f>vlookup(A324,HitterProj!A:Z,5,false)</f>
        <v>271</v>
      </c>
      <c r="F324" s="11">
        <f>vlookup(A324,HitterProj!A:Z,6,false)</f>
        <v>48</v>
      </c>
      <c r="G324" s="11">
        <f>vlookup(A324,HitterProj!A:Z,7,false)</f>
        <v>12</v>
      </c>
      <c r="H324" s="11">
        <f>vlookup(A324,HitterProj!A:Z,8,false)</f>
        <v>1</v>
      </c>
      <c r="I324" s="11">
        <f>vlookup(A324,HitterProj!A:Z,9,false)</f>
        <v>5</v>
      </c>
      <c r="J324" s="11">
        <f>vlookup(A324,HitterProj!A:Z,10,false)</f>
        <v>36</v>
      </c>
      <c r="K324" s="11">
        <f>vlookup(A324,HitterProj!A:Z,11,false)</f>
        <v>31</v>
      </c>
      <c r="L324" s="11">
        <f>vlookup(A324,HitterProj!A:Z,12,false)</f>
        <v>15</v>
      </c>
      <c r="M324" s="13">
        <f>vlookup(A324,HitterProj!A:Z,13,false)</f>
        <v>19.7</v>
      </c>
      <c r="N324" s="11">
        <f>vlookup(A324,HitterProj!A:Z,14,false)</f>
        <v>61</v>
      </c>
      <c r="O324" s="11">
        <f>vlookup(A324,HitterProj!A:Z,15,false)</f>
        <v>5</v>
      </c>
      <c r="P324" s="11">
        <f>vlookup(A324,HitterProj!A:Z,16,false)</f>
        <v>2</v>
      </c>
      <c r="Q324" s="11"/>
      <c r="R324" s="11"/>
      <c r="S324" s="11"/>
      <c r="T324" s="11"/>
    </row>
    <row r="325">
      <c r="A325" s="12" t="str">
        <f>HitterProj!A413</f>
        <v>Andy Ibanez</v>
      </c>
      <c r="B325" s="11" t="str">
        <f>HitterProj!B413</f>
        <v>DET</v>
      </c>
      <c r="C325" s="13">
        <f>(F325*Settings!$B$3)+(G325*Settings!$B$4)+(H325*Settings!$B$5)+(I325*Settings!$B$6)+(J325*Settings!$B$7)+(K325*Settings!$B$8)+(L325*Settings!$B$9)+(M325*Settings!$B$10)+(N325*Settings!$B$11)+(O325*Settings!$B$12)+(P325*Settings!$B$13)</f>
        <v>157.6</v>
      </c>
      <c r="D325" s="11">
        <f>vlookup(A325,HitterProj!A:Z,4,false)</f>
        <v>266</v>
      </c>
      <c r="E325" s="11">
        <f>vlookup(A325,HitterProj!A:Z,5,false)</f>
        <v>247</v>
      </c>
      <c r="F325" s="11">
        <f>vlookup(A325,HitterProj!A:Z,6,false)</f>
        <v>42</v>
      </c>
      <c r="G325" s="11">
        <f>vlookup(A325,HitterProj!A:Z,7,false)</f>
        <v>13</v>
      </c>
      <c r="H325" s="11">
        <f>vlookup(A325,HitterProj!A:Z,8,false)</f>
        <v>1</v>
      </c>
      <c r="I325" s="11">
        <f>vlookup(A325,HitterProj!A:Z,9,false)</f>
        <v>7</v>
      </c>
      <c r="J325" s="11">
        <f>vlookup(A325,HitterProj!A:Z,10,false)</f>
        <v>33</v>
      </c>
      <c r="K325" s="11">
        <f>vlookup(A325,HitterProj!A:Z,11,false)</f>
        <v>32</v>
      </c>
      <c r="L325" s="11">
        <f>vlookup(A325,HitterProj!A:Z,12,false)</f>
        <v>17</v>
      </c>
      <c r="M325" s="13">
        <f>vlookup(A325,HitterProj!A:Z,13,false)</f>
        <v>2.1</v>
      </c>
      <c r="N325" s="11">
        <f>vlookup(A325,HitterProj!A:Z,14,false)</f>
        <v>46</v>
      </c>
      <c r="O325" s="11">
        <f>vlookup(A325,HitterProj!A:Z,15,false)</f>
        <v>1</v>
      </c>
      <c r="P325" s="11">
        <f>vlookup(A325,HitterProj!A:Z,16,false)</f>
        <v>1</v>
      </c>
      <c r="Q325" s="11"/>
      <c r="R325" s="11"/>
      <c r="S325" s="11"/>
      <c r="T325" s="11"/>
    </row>
    <row r="326">
      <c r="A326" s="12" t="str">
        <f>HitterProj!A201</f>
        <v>Connor Wong</v>
      </c>
      <c r="B326" s="11" t="str">
        <f>HitterProj!B201</f>
        <v>BOS</v>
      </c>
      <c r="C326" s="13">
        <f>(F326*Settings!$B$3)+(G326*Settings!$B$4)+(H326*Settings!$B$5)+(I326*Settings!$B$6)+(J326*Settings!$B$7)+(K326*Settings!$B$8)+(L326*Settings!$B$9)+(M326*Settings!$B$10)+(N326*Settings!$B$11)+(O326*Settings!$B$12)+(P326*Settings!$B$13)</f>
        <v>156.6</v>
      </c>
      <c r="D326" s="11">
        <f>vlookup(A326,HitterProj!A:Z,4,false)</f>
        <v>335</v>
      </c>
      <c r="E326" s="11">
        <f>vlookup(A326,HitterProj!A:Z,5,false)</f>
        <v>309</v>
      </c>
      <c r="F326" s="11">
        <f>vlookup(A326,HitterProj!A:Z,6,false)</f>
        <v>42</v>
      </c>
      <c r="G326" s="11">
        <f>vlookup(A326,HitterProj!A:Z,7,false)</f>
        <v>16</v>
      </c>
      <c r="H326" s="11">
        <f>vlookup(A326,HitterProj!A:Z,8,false)</f>
        <v>1</v>
      </c>
      <c r="I326" s="11">
        <f>vlookup(A326,HitterProj!A:Z,9,false)</f>
        <v>10</v>
      </c>
      <c r="J326" s="11">
        <f>vlookup(A326,HitterProj!A:Z,10,false)</f>
        <v>40</v>
      </c>
      <c r="K326" s="11">
        <f>vlookup(A326,HitterProj!A:Z,11,false)</f>
        <v>36</v>
      </c>
      <c r="L326" s="11">
        <f>vlookup(A326,HitterProj!A:Z,12,false)</f>
        <v>21</v>
      </c>
      <c r="M326" s="13">
        <f>vlookup(A326,HitterProj!A:Z,13,false)</f>
        <v>6.1</v>
      </c>
      <c r="N326" s="11">
        <f>vlookup(A326,HitterProj!A:Z,14,false)</f>
        <v>106</v>
      </c>
      <c r="O326" s="11">
        <f>vlookup(A326,HitterProj!A:Z,15,false)</f>
        <v>2</v>
      </c>
      <c r="P326" s="11">
        <f>vlookup(A326,HitterProj!A:Z,16,false)</f>
        <v>5</v>
      </c>
      <c r="Q326" s="11"/>
      <c r="R326" s="11"/>
      <c r="S326" s="11"/>
      <c r="T326" s="11"/>
    </row>
    <row r="327">
      <c r="A327" s="12" t="str">
        <f>HitterProj!A405</f>
        <v>Johan Rojas</v>
      </c>
      <c r="B327" s="11" t="str">
        <f>HitterProj!B405</f>
        <v>PHI</v>
      </c>
      <c r="C327" s="13">
        <f>(F327*Settings!$B$3)+(G327*Settings!$B$4)+(H327*Settings!$B$5)+(I327*Settings!$B$6)+(J327*Settings!$B$7)+(K327*Settings!$B$8)+(L327*Settings!$B$9)+(M327*Settings!$B$10)+(N327*Settings!$B$11)+(O327*Settings!$B$12)+(P327*Settings!$B$13)</f>
        <v>156</v>
      </c>
      <c r="D327" s="11">
        <f>vlookup(A327,HitterProj!A:Z,4,false)</f>
        <v>336</v>
      </c>
      <c r="E327" s="11">
        <f>vlookup(A327,HitterProj!A:Z,5,false)</f>
        <v>314</v>
      </c>
      <c r="F327" s="11">
        <f>vlookup(A327,HitterProj!A:Z,6,false)</f>
        <v>53</v>
      </c>
      <c r="G327" s="11">
        <f>vlookup(A327,HitterProj!A:Z,7,false)</f>
        <v>12</v>
      </c>
      <c r="H327" s="11">
        <f>vlookup(A327,HitterProj!A:Z,8,false)</f>
        <v>2</v>
      </c>
      <c r="I327" s="11">
        <f>vlookup(A327,HitterProj!A:Z,9,false)</f>
        <v>4</v>
      </c>
      <c r="J327" s="11">
        <f>vlookup(A327,HitterProj!A:Z,10,false)</f>
        <v>39</v>
      </c>
      <c r="K327" s="11">
        <f>vlookup(A327,HitterProj!A:Z,11,false)</f>
        <v>34</v>
      </c>
      <c r="L327" s="11">
        <f>vlookup(A327,HitterProj!A:Z,12,false)</f>
        <v>16</v>
      </c>
      <c r="M327" s="13">
        <f>vlookup(A327,HitterProj!A:Z,13,false)</f>
        <v>20</v>
      </c>
      <c r="N327" s="11">
        <f>vlookup(A327,HitterProj!A:Z,14,false)</f>
        <v>84</v>
      </c>
      <c r="O327" s="11">
        <f>vlookup(A327,HitterProj!A:Z,15,false)</f>
        <v>4</v>
      </c>
      <c r="P327" s="11">
        <f>vlookup(A327,HitterProj!A:Z,16,false)</f>
        <v>5</v>
      </c>
      <c r="Q327" s="11"/>
      <c r="R327" s="11"/>
      <c r="S327" s="11"/>
      <c r="T327" s="11"/>
    </row>
    <row r="328">
      <c r="A328" s="12" t="str">
        <f>HitterProj!A228</f>
        <v>Adalberto Mondesi</v>
      </c>
      <c r="B328" s="11" t="str">
        <f>HitterProj!B228</f>
        <v/>
      </c>
      <c r="C328" s="13">
        <f>(F328*Settings!$B$3)+(G328*Settings!$B$4)+(H328*Settings!$B$5)+(I328*Settings!$B$6)+(J328*Settings!$B$7)+(K328*Settings!$B$8)+(L328*Settings!$B$9)+(M328*Settings!$B$10)+(N328*Settings!$B$11)+(O328*Settings!$B$12)+(P328*Settings!$B$13)</f>
        <v>155.45</v>
      </c>
      <c r="D328" s="11">
        <f>vlookup(A328,HitterProj!A:Z,4,false)</f>
        <v>240</v>
      </c>
      <c r="E328" s="11">
        <f>vlookup(A328,HitterProj!A:Z,5,false)</f>
        <v>219</v>
      </c>
      <c r="F328" s="11">
        <f>vlookup(A328,HitterProj!A:Z,6,false)</f>
        <v>29</v>
      </c>
      <c r="G328" s="11">
        <f>vlookup(A328,HitterProj!A:Z,7,false)</f>
        <v>9</v>
      </c>
      <c r="H328" s="11">
        <f>vlookup(A328,HitterProj!A:Z,8,false)</f>
        <v>1</v>
      </c>
      <c r="I328" s="11">
        <f>vlookup(A328,HitterProj!A:Z,9,false)</f>
        <v>9</v>
      </c>
      <c r="J328" s="11">
        <f>vlookup(A328,HitterProj!A:Z,10,false)</f>
        <v>34</v>
      </c>
      <c r="K328" s="11">
        <f>vlookup(A328,HitterProj!A:Z,11,false)</f>
        <v>33</v>
      </c>
      <c r="L328" s="11">
        <f>vlookup(A328,HitterProj!A:Z,12,false)</f>
        <v>18</v>
      </c>
      <c r="M328" s="13">
        <f>vlookup(A328,HitterProj!A:Z,13,false)</f>
        <v>27.7</v>
      </c>
      <c r="N328" s="11">
        <f>vlookup(A328,HitterProj!A:Z,14,false)</f>
        <v>75</v>
      </c>
      <c r="O328" s="11">
        <f>vlookup(A328,HitterProj!A:Z,15,false)</f>
        <v>1</v>
      </c>
      <c r="P328" s="11">
        <f>vlookup(A328,HitterProj!A:Z,16,false)</f>
        <v>3</v>
      </c>
      <c r="Q328" s="11"/>
      <c r="R328" s="11"/>
      <c r="S328" s="11"/>
      <c r="T328" s="11"/>
    </row>
    <row r="329">
      <c r="A329" s="12" t="str">
        <f>HitterProj!A230</f>
        <v>Dominic Smith</v>
      </c>
      <c r="B329" s="11" t="str">
        <f>HitterProj!B230</f>
        <v/>
      </c>
      <c r="C329" s="13">
        <f>(F329*Settings!$B$3)+(G329*Settings!$B$4)+(H329*Settings!$B$5)+(I329*Settings!$B$6)+(J329*Settings!$B$7)+(K329*Settings!$B$8)+(L329*Settings!$B$9)+(M329*Settings!$B$10)+(N329*Settings!$B$11)+(O329*Settings!$B$12)+(P329*Settings!$B$13)</f>
        <v>155.05</v>
      </c>
      <c r="D329" s="11">
        <f>vlookup(A329,HitterProj!A:Z,4,false)</f>
        <v>287</v>
      </c>
      <c r="E329" s="11">
        <f>vlookup(A329,HitterProj!A:Z,5,false)</f>
        <v>259</v>
      </c>
      <c r="F329" s="11">
        <f>vlookup(A329,HitterProj!A:Z,6,false)</f>
        <v>45</v>
      </c>
      <c r="G329" s="11">
        <f>vlookup(A329,HitterProj!A:Z,7,false)</f>
        <v>13</v>
      </c>
      <c r="H329" s="11">
        <f>vlookup(A329,HitterProj!A:Z,8,false)</f>
        <v>1</v>
      </c>
      <c r="I329" s="11">
        <f>vlookup(A329,HitterProj!A:Z,9,false)</f>
        <v>6</v>
      </c>
      <c r="J329" s="11">
        <f>vlookup(A329,HitterProj!A:Z,10,false)</f>
        <v>32</v>
      </c>
      <c r="K329" s="11">
        <f>vlookup(A329,HitterProj!A:Z,11,false)</f>
        <v>31</v>
      </c>
      <c r="L329" s="11">
        <f>vlookup(A329,HitterProj!A:Z,12,false)</f>
        <v>21</v>
      </c>
      <c r="M329" s="13">
        <f>vlookup(A329,HitterProj!A:Z,13,false)</f>
        <v>0.8</v>
      </c>
      <c r="N329" s="11">
        <f>vlookup(A329,HitterProj!A:Z,14,false)</f>
        <v>53</v>
      </c>
      <c r="O329" s="11">
        <f>vlookup(A329,HitterProj!A:Z,15,false)</f>
        <v>2</v>
      </c>
      <c r="P329" s="11">
        <f>vlookup(A329,HitterProj!A:Z,16,false)</f>
        <v>5</v>
      </c>
      <c r="Q329" s="11"/>
      <c r="R329" s="11"/>
      <c r="S329" s="11"/>
      <c r="T329" s="11"/>
    </row>
    <row r="330">
      <c r="A330" s="12" t="str">
        <f>HitterProj!A381</f>
        <v>Brandon Crawford</v>
      </c>
      <c r="B330" s="11" t="str">
        <f>HitterProj!B381</f>
        <v/>
      </c>
      <c r="C330" s="13">
        <f>(F330*Settings!$B$3)+(G330*Settings!$B$4)+(H330*Settings!$B$5)+(I330*Settings!$B$6)+(J330*Settings!$B$7)+(K330*Settings!$B$8)+(L330*Settings!$B$9)+(M330*Settings!$B$10)+(N330*Settings!$B$11)+(O330*Settings!$B$12)+(P330*Settings!$B$13)</f>
        <v>154.45</v>
      </c>
      <c r="D330" s="11">
        <f>vlookup(A330,HitterProj!A:Z,4,false)</f>
        <v>305</v>
      </c>
      <c r="E330" s="11">
        <f>vlookup(A330,HitterProj!A:Z,5,false)</f>
        <v>273</v>
      </c>
      <c r="F330" s="11">
        <f>vlookup(A330,HitterProj!A:Z,6,false)</f>
        <v>43</v>
      </c>
      <c r="G330" s="11">
        <f>vlookup(A330,HitterProj!A:Z,7,false)</f>
        <v>14</v>
      </c>
      <c r="H330" s="11">
        <f>vlookup(A330,HitterProj!A:Z,8,false)</f>
        <v>1</v>
      </c>
      <c r="I330" s="11">
        <f>vlookup(A330,HitterProj!A:Z,9,false)</f>
        <v>7</v>
      </c>
      <c r="J330" s="11">
        <f>vlookup(A330,HitterProj!A:Z,10,false)</f>
        <v>34</v>
      </c>
      <c r="K330" s="11">
        <f>vlookup(A330,HitterProj!A:Z,11,false)</f>
        <v>33</v>
      </c>
      <c r="L330" s="11">
        <f>vlookup(A330,HitterProj!A:Z,12,false)</f>
        <v>27</v>
      </c>
      <c r="M330" s="13">
        <f>vlookup(A330,HitterProj!A:Z,13,false)</f>
        <v>2.7</v>
      </c>
      <c r="N330" s="11">
        <f>vlookup(A330,HitterProj!A:Z,14,false)</f>
        <v>75</v>
      </c>
      <c r="O330" s="11">
        <f>vlookup(A330,HitterProj!A:Z,15,false)</f>
        <v>0</v>
      </c>
      <c r="P330" s="11">
        <f>vlookup(A330,HitterProj!A:Z,16,false)</f>
        <v>4</v>
      </c>
      <c r="Q330" s="11"/>
      <c r="R330" s="11"/>
      <c r="S330" s="11"/>
      <c r="T330" s="11"/>
    </row>
    <row r="331">
      <c r="A331" s="12" t="str">
        <f>HitterProj!A217</f>
        <v>Joey Wendle</v>
      </c>
      <c r="B331" s="11" t="str">
        <f>HitterProj!B217</f>
        <v>NYM</v>
      </c>
      <c r="C331" s="13">
        <f>(F331*Settings!$B$3)+(G331*Settings!$B$4)+(H331*Settings!$B$5)+(I331*Settings!$B$6)+(J331*Settings!$B$7)+(K331*Settings!$B$8)+(L331*Settings!$B$9)+(M331*Settings!$B$10)+(N331*Settings!$B$11)+(O331*Settings!$B$12)+(P331*Settings!$B$13)</f>
        <v>153.8</v>
      </c>
      <c r="D331" s="11">
        <f>vlookup(A331,HitterProj!A:Z,4,false)</f>
        <v>293</v>
      </c>
      <c r="E331" s="11">
        <f>vlookup(A331,HitterProj!A:Z,5,false)</f>
        <v>274</v>
      </c>
      <c r="F331" s="11">
        <f>vlookup(A331,HitterProj!A:Z,6,false)</f>
        <v>50</v>
      </c>
      <c r="G331" s="11">
        <f>vlookup(A331,HitterProj!A:Z,7,false)</f>
        <v>13</v>
      </c>
      <c r="H331" s="11">
        <f>vlookup(A331,HitterProj!A:Z,8,false)</f>
        <v>1</v>
      </c>
      <c r="I331" s="11">
        <f>vlookup(A331,HitterProj!A:Z,9,false)</f>
        <v>5</v>
      </c>
      <c r="J331" s="11">
        <f>vlookup(A331,HitterProj!A:Z,10,false)</f>
        <v>32</v>
      </c>
      <c r="K331" s="11">
        <f>vlookup(A331,HitterProj!A:Z,11,false)</f>
        <v>31</v>
      </c>
      <c r="L331" s="11">
        <f>vlookup(A331,HitterProj!A:Z,12,false)</f>
        <v>14</v>
      </c>
      <c r="M331" s="13">
        <f>vlookup(A331,HitterProj!A:Z,13,false)</f>
        <v>8.3</v>
      </c>
      <c r="N331" s="11">
        <f>vlookup(A331,HitterProj!A:Z,14,false)</f>
        <v>54</v>
      </c>
      <c r="O331" s="11">
        <f>vlookup(A331,HitterProj!A:Z,15,false)</f>
        <v>1</v>
      </c>
      <c r="P331" s="11">
        <f>vlookup(A331,HitterProj!A:Z,16,false)</f>
        <v>4</v>
      </c>
      <c r="Q331" s="11"/>
      <c r="R331" s="11"/>
      <c r="S331" s="11"/>
      <c r="T331" s="11"/>
    </row>
    <row r="332">
      <c r="A332" s="12" t="str">
        <f>HitterProj!A388</f>
        <v>Elvis Andrus</v>
      </c>
      <c r="B332" s="11" t="str">
        <f>HitterProj!B388</f>
        <v/>
      </c>
      <c r="C332" s="13">
        <f>(F332*Settings!$B$3)+(G332*Settings!$B$4)+(H332*Settings!$B$5)+(I332*Settings!$B$6)+(J332*Settings!$B$7)+(K332*Settings!$B$8)+(L332*Settings!$B$9)+(M332*Settings!$B$10)+(N332*Settings!$B$11)+(O332*Settings!$B$12)+(P332*Settings!$B$13)</f>
        <v>152.85</v>
      </c>
      <c r="D332" s="11">
        <f>vlookup(A332,HitterProj!A:Z,4,false)</f>
        <v>293</v>
      </c>
      <c r="E332" s="11">
        <f>vlookup(A332,HitterProj!A:Z,5,false)</f>
        <v>271</v>
      </c>
      <c r="F332" s="11">
        <f>vlookup(A332,HitterProj!A:Z,6,false)</f>
        <v>47</v>
      </c>
      <c r="G332" s="11">
        <f>vlookup(A332,HitterProj!A:Z,7,false)</f>
        <v>13</v>
      </c>
      <c r="H332" s="11">
        <f>vlookup(A332,HitterProj!A:Z,8,false)</f>
        <v>1</v>
      </c>
      <c r="I332" s="11">
        <f>vlookup(A332,HitterProj!A:Z,9,false)</f>
        <v>5</v>
      </c>
      <c r="J332" s="11">
        <f>vlookup(A332,HitterProj!A:Z,10,false)</f>
        <v>31</v>
      </c>
      <c r="K332" s="11">
        <f>vlookup(A332,HitterProj!A:Z,11,false)</f>
        <v>30</v>
      </c>
      <c r="L332" s="11">
        <f>vlookup(A332,HitterProj!A:Z,12,false)</f>
        <v>20</v>
      </c>
      <c r="M332" s="13">
        <f>vlookup(A332,HitterProj!A:Z,13,false)</f>
        <v>6.6</v>
      </c>
      <c r="N332" s="11">
        <f>vlookup(A332,HitterProj!A:Z,14,false)</f>
        <v>53</v>
      </c>
      <c r="O332" s="11">
        <f>vlookup(A332,HitterProj!A:Z,15,false)</f>
        <v>2</v>
      </c>
      <c r="P332" s="11">
        <f>vlookup(A332,HitterProj!A:Z,16,false)</f>
        <v>3</v>
      </c>
      <c r="Q332" s="11"/>
      <c r="R332" s="11"/>
      <c r="S332" s="11"/>
      <c r="T332" s="11"/>
    </row>
    <row r="333">
      <c r="A333" s="12" t="str">
        <f>HitterProj!A249</f>
        <v>Heston Kjerstad</v>
      </c>
      <c r="B333" s="11" t="str">
        <f>HitterProj!B249</f>
        <v>BAL</v>
      </c>
      <c r="C333" s="13">
        <f>(F333*Settings!$B$3)+(G333*Settings!$B$4)+(H333*Settings!$B$5)+(I333*Settings!$B$6)+(J333*Settings!$B$7)+(K333*Settings!$B$8)+(L333*Settings!$B$9)+(M333*Settings!$B$10)+(N333*Settings!$B$11)+(O333*Settings!$B$12)+(P333*Settings!$B$13)</f>
        <v>151.75</v>
      </c>
      <c r="D333" s="11">
        <f>vlookup(A333,HitterProj!A:Z,4,false)</f>
        <v>242</v>
      </c>
      <c r="E333" s="11">
        <f>vlookup(A333,HitterProj!A:Z,5,false)</f>
        <v>218</v>
      </c>
      <c r="F333" s="11">
        <f>vlookup(A333,HitterProj!A:Z,6,false)</f>
        <v>36</v>
      </c>
      <c r="G333" s="11">
        <f>vlookup(A333,HitterProj!A:Z,7,false)</f>
        <v>12</v>
      </c>
      <c r="H333" s="11">
        <f>vlookup(A333,HitterProj!A:Z,8,false)</f>
        <v>1</v>
      </c>
      <c r="I333" s="11">
        <f>vlookup(A333,HitterProj!A:Z,9,false)</f>
        <v>9</v>
      </c>
      <c r="J333" s="11">
        <f>vlookup(A333,HitterProj!A:Z,10,false)</f>
        <v>30</v>
      </c>
      <c r="K333" s="11">
        <f>vlookup(A333,HitterProj!A:Z,11,false)</f>
        <v>30</v>
      </c>
      <c r="L333" s="11">
        <f>vlookup(A333,HitterProj!A:Z,12,false)</f>
        <v>16</v>
      </c>
      <c r="M333" s="13">
        <f>vlookup(A333,HitterProj!A:Z,13,false)</f>
        <v>2</v>
      </c>
      <c r="N333" s="11">
        <f>vlookup(A333,HitterProj!A:Z,14,false)</f>
        <v>55</v>
      </c>
      <c r="O333" s="11">
        <f>vlookup(A333,HitterProj!A:Z,15,false)</f>
        <v>1</v>
      </c>
      <c r="P333" s="11">
        <f>vlookup(A333,HitterProj!A:Z,16,false)</f>
        <v>6</v>
      </c>
      <c r="Q333" s="11"/>
      <c r="R333" s="11"/>
      <c r="S333" s="11"/>
      <c r="T333" s="11"/>
    </row>
    <row r="334">
      <c r="A334" s="12" t="str">
        <f>HitterProj!A207</f>
        <v>Andruw Monasterio</v>
      </c>
      <c r="B334" s="11" t="str">
        <f>HitterProj!B207</f>
        <v>MIL</v>
      </c>
      <c r="C334" s="13">
        <f>(F334*Settings!$B$3)+(G334*Settings!$B$4)+(H334*Settings!$B$5)+(I334*Settings!$B$6)+(J334*Settings!$B$7)+(K334*Settings!$B$8)+(L334*Settings!$B$9)+(M334*Settings!$B$10)+(N334*Settings!$B$11)+(O334*Settings!$B$12)+(P334*Settings!$B$13)</f>
        <v>151.35</v>
      </c>
      <c r="D334" s="11">
        <f>vlookup(A334,HitterProj!A:Z,4,false)</f>
        <v>290</v>
      </c>
      <c r="E334" s="11">
        <f>vlookup(A334,HitterProj!A:Z,5,false)</f>
        <v>261</v>
      </c>
      <c r="F334" s="11">
        <f>vlookup(A334,HitterProj!A:Z,6,false)</f>
        <v>46</v>
      </c>
      <c r="G334" s="11">
        <f>vlookup(A334,HitterProj!A:Z,7,false)</f>
        <v>12</v>
      </c>
      <c r="H334" s="11">
        <f>vlookup(A334,HitterProj!A:Z,8,false)</f>
        <v>1</v>
      </c>
      <c r="I334" s="11">
        <f>vlookup(A334,HitterProj!A:Z,9,false)</f>
        <v>8</v>
      </c>
      <c r="J334" s="11">
        <f>vlookup(A334,HitterProj!A:Z,10,false)</f>
        <v>24</v>
      </c>
      <c r="K334" s="11">
        <f>vlookup(A334,HitterProj!A:Z,11,false)</f>
        <v>23</v>
      </c>
      <c r="L334" s="11">
        <f>vlookup(A334,HitterProj!A:Z,12,false)</f>
        <v>26</v>
      </c>
      <c r="M334" s="13">
        <f>vlookup(A334,HitterProj!A:Z,13,false)</f>
        <v>8.1</v>
      </c>
      <c r="N334" s="11">
        <f>vlookup(A334,HitterProj!A:Z,14,false)</f>
        <v>61</v>
      </c>
      <c r="O334" s="11">
        <f>vlookup(A334,HitterProj!A:Z,15,false)</f>
        <v>2</v>
      </c>
      <c r="P334" s="11">
        <f>vlookup(A334,HitterProj!A:Z,16,false)</f>
        <v>2</v>
      </c>
      <c r="Q334" s="11"/>
      <c r="R334" s="11"/>
      <c r="S334" s="11"/>
      <c r="T334" s="11"/>
    </row>
    <row r="335">
      <c r="A335" s="12" t="str">
        <f>HitterProj!A391</f>
        <v>Miguel Rojas</v>
      </c>
      <c r="B335" s="11" t="str">
        <f>HitterProj!B391</f>
        <v>LAD</v>
      </c>
      <c r="C335" s="13">
        <f>(F335*Settings!$B$3)+(G335*Settings!$B$4)+(H335*Settings!$B$5)+(I335*Settings!$B$6)+(J335*Settings!$B$7)+(K335*Settings!$B$8)+(L335*Settings!$B$9)+(M335*Settings!$B$10)+(N335*Settings!$B$11)+(O335*Settings!$B$12)+(P335*Settings!$B$13)</f>
        <v>151</v>
      </c>
      <c r="D335" s="11">
        <f>vlookup(A335,HitterProj!A:Z,4,false)</f>
        <v>257</v>
      </c>
      <c r="E335" s="11">
        <f>vlookup(A335,HitterProj!A:Z,5,false)</f>
        <v>238</v>
      </c>
      <c r="F335" s="11">
        <f>vlookup(A335,HitterProj!A:Z,6,false)</f>
        <v>43</v>
      </c>
      <c r="G335" s="11">
        <f>vlookup(A335,HitterProj!A:Z,7,false)</f>
        <v>12</v>
      </c>
      <c r="H335" s="11">
        <f>vlookup(A335,HitterProj!A:Z,8,false)</f>
        <v>1</v>
      </c>
      <c r="I335" s="11">
        <f>vlookup(A335,HitterProj!A:Z,9,false)</f>
        <v>5</v>
      </c>
      <c r="J335" s="11">
        <f>vlookup(A335,HitterProj!A:Z,10,false)</f>
        <v>30</v>
      </c>
      <c r="K335" s="11">
        <f>vlookup(A335,HitterProj!A:Z,11,false)</f>
        <v>29</v>
      </c>
      <c r="L335" s="11">
        <f>vlookup(A335,HitterProj!A:Z,12,false)</f>
        <v>15</v>
      </c>
      <c r="M335" s="13">
        <f>vlookup(A335,HitterProj!A:Z,13,false)</f>
        <v>3.5</v>
      </c>
      <c r="N335" s="11">
        <f>vlookup(A335,HitterProj!A:Z,14,false)</f>
        <v>34</v>
      </c>
      <c r="O335" s="11">
        <f>vlookup(A335,HitterProj!A:Z,15,false)</f>
        <v>2</v>
      </c>
      <c r="P335" s="11">
        <f>vlookup(A335,HitterProj!A:Z,16,false)</f>
        <v>3</v>
      </c>
      <c r="Q335" s="11"/>
      <c r="R335" s="11"/>
      <c r="S335" s="11"/>
      <c r="T335" s="11"/>
    </row>
    <row r="336">
      <c r="A336" s="12" t="str">
        <f>HitterProj!A272</f>
        <v>Donovan Solano</v>
      </c>
      <c r="B336" s="11" t="str">
        <f>HitterProj!B272</f>
        <v/>
      </c>
      <c r="C336" s="13">
        <f>(F336*Settings!$B$3)+(G336*Settings!$B$4)+(H336*Settings!$B$5)+(I336*Settings!$B$6)+(J336*Settings!$B$7)+(K336*Settings!$B$8)+(L336*Settings!$B$9)+(M336*Settings!$B$10)+(N336*Settings!$B$11)+(O336*Settings!$B$12)+(P336*Settings!$B$13)</f>
        <v>151</v>
      </c>
      <c r="D336" s="11">
        <f>vlookup(A336,HitterProj!A:Z,4,false)</f>
        <v>333</v>
      </c>
      <c r="E336" s="11">
        <f>vlookup(A336,HitterProj!A:Z,5,false)</f>
        <v>296</v>
      </c>
      <c r="F336" s="11">
        <f>vlookup(A336,HitterProj!A:Z,6,false)</f>
        <v>52</v>
      </c>
      <c r="G336" s="11">
        <f>vlookup(A336,HitterProj!A:Z,7,false)</f>
        <v>15</v>
      </c>
      <c r="H336" s="11">
        <f>vlookup(A336,HitterProj!A:Z,8,false)</f>
        <v>1</v>
      </c>
      <c r="I336" s="11">
        <f>vlookup(A336,HitterProj!A:Z,9,false)</f>
        <v>4</v>
      </c>
      <c r="J336" s="11">
        <f>vlookup(A336,HitterProj!A:Z,10,false)</f>
        <v>34</v>
      </c>
      <c r="K336" s="11">
        <f>vlookup(A336,HitterProj!A:Z,11,false)</f>
        <v>32</v>
      </c>
      <c r="L336" s="11">
        <f>vlookup(A336,HitterProj!A:Z,12,false)</f>
        <v>28</v>
      </c>
      <c r="M336" s="13">
        <f>vlookup(A336,HitterProj!A:Z,13,false)</f>
        <v>0</v>
      </c>
      <c r="N336" s="11">
        <f>vlookup(A336,HitterProj!A:Z,14,false)</f>
        <v>76</v>
      </c>
      <c r="O336" s="11">
        <f>vlookup(A336,HitterProj!A:Z,15,false)</f>
        <v>0</v>
      </c>
      <c r="P336" s="11">
        <f>vlookup(A336,HitterProj!A:Z,16,false)</f>
        <v>8</v>
      </c>
      <c r="Q336" s="11"/>
      <c r="R336" s="11"/>
      <c r="S336" s="11"/>
      <c r="T336" s="11"/>
    </row>
    <row r="337">
      <c r="A337" s="12" t="str">
        <f>HitterProj!A236</f>
        <v>Ji-Man Choi</v>
      </c>
      <c r="B337" s="11" t="str">
        <f>HitterProj!B236</f>
        <v/>
      </c>
      <c r="C337" s="13">
        <f>(F337*Settings!$B$3)+(G337*Settings!$B$4)+(H337*Settings!$B$5)+(I337*Settings!$B$6)+(J337*Settings!$B$7)+(K337*Settings!$B$8)+(L337*Settings!$B$9)+(M337*Settings!$B$10)+(N337*Settings!$B$11)+(O337*Settings!$B$12)+(P337*Settings!$B$13)</f>
        <v>150.65</v>
      </c>
      <c r="D337" s="11">
        <f>vlookup(A337,HitterProj!A:Z,4,false)</f>
        <v>272</v>
      </c>
      <c r="E337" s="11">
        <f>vlookup(A337,HitterProj!A:Z,5,false)</f>
        <v>235</v>
      </c>
      <c r="F337" s="11">
        <f>vlookup(A337,HitterProj!A:Z,6,false)</f>
        <v>33</v>
      </c>
      <c r="G337" s="11">
        <f>vlookup(A337,HitterProj!A:Z,7,false)</f>
        <v>10</v>
      </c>
      <c r="H337" s="11">
        <f>vlookup(A337,HitterProj!A:Z,8,false)</f>
        <v>0</v>
      </c>
      <c r="I337" s="11">
        <f>vlookup(A337,HitterProj!A:Z,9,false)</f>
        <v>9</v>
      </c>
      <c r="J337" s="11">
        <f>vlookup(A337,HitterProj!A:Z,10,false)</f>
        <v>37</v>
      </c>
      <c r="K337" s="11">
        <f>vlookup(A337,HitterProj!A:Z,11,false)</f>
        <v>37</v>
      </c>
      <c r="L337" s="11">
        <f>vlookup(A337,HitterProj!A:Z,12,false)</f>
        <v>35</v>
      </c>
      <c r="M337" s="13">
        <f>vlookup(A337,HitterProj!A:Z,13,false)</f>
        <v>0.9</v>
      </c>
      <c r="N337" s="11">
        <f>vlookup(A337,HitterProj!A:Z,14,false)</f>
        <v>79</v>
      </c>
      <c r="O337" s="11">
        <f>vlookup(A337,HitterProj!A:Z,15,false)</f>
        <v>0</v>
      </c>
      <c r="P337" s="11">
        <f>vlookup(A337,HitterProj!A:Z,16,false)</f>
        <v>2</v>
      </c>
      <c r="Q337" s="11"/>
      <c r="R337" s="11"/>
      <c r="S337" s="11"/>
      <c r="T337" s="11"/>
    </row>
    <row r="338">
      <c r="A338" s="12" t="str">
        <f>HitterProj!A376</f>
        <v>Akil Baddoo</v>
      </c>
      <c r="B338" s="11" t="str">
        <f>HitterProj!B376</f>
        <v>DET</v>
      </c>
      <c r="C338" s="13">
        <f>(F338*Settings!$B$3)+(G338*Settings!$B$4)+(H338*Settings!$B$5)+(I338*Settings!$B$6)+(J338*Settings!$B$7)+(K338*Settings!$B$8)+(L338*Settings!$B$9)+(M338*Settings!$B$10)+(N338*Settings!$B$11)+(O338*Settings!$B$12)+(P338*Settings!$B$13)</f>
        <v>150.4</v>
      </c>
      <c r="D338" s="11">
        <f>vlookup(A338,HitterProj!A:Z,4,false)</f>
        <v>309</v>
      </c>
      <c r="E338" s="11">
        <f>vlookup(A338,HitterProj!A:Z,5,false)</f>
        <v>276</v>
      </c>
      <c r="F338" s="11">
        <f>vlookup(A338,HitterProj!A:Z,6,false)</f>
        <v>41</v>
      </c>
      <c r="G338" s="11">
        <f>vlookup(A338,HitterProj!A:Z,7,false)</f>
        <v>10</v>
      </c>
      <c r="H338" s="11">
        <f>vlookup(A338,HitterProj!A:Z,8,false)</f>
        <v>2</v>
      </c>
      <c r="I338" s="11">
        <f>vlookup(A338,HitterProj!A:Z,9,false)</f>
        <v>7</v>
      </c>
      <c r="J338" s="11">
        <f>vlookup(A338,HitterProj!A:Z,10,false)</f>
        <v>32</v>
      </c>
      <c r="K338" s="11">
        <f>vlookup(A338,HitterProj!A:Z,11,false)</f>
        <v>30</v>
      </c>
      <c r="L338" s="11">
        <f>vlookup(A338,HitterProj!A:Z,12,false)</f>
        <v>33</v>
      </c>
      <c r="M338" s="13">
        <f>vlookup(A338,HitterProj!A:Z,13,false)</f>
        <v>11.4</v>
      </c>
      <c r="N338" s="11">
        <f>vlookup(A338,HitterProj!A:Z,14,false)</f>
        <v>80</v>
      </c>
      <c r="O338" s="11">
        <f>vlookup(A338,HitterProj!A:Z,15,false)</f>
        <v>3</v>
      </c>
      <c r="P338" s="11">
        <f>vlookup(A338,HitterProj!A:Z,16,false)</f>
        <v>0</v>
      </c>
      <c r="Q338" s="11"/>
      <c r="R338" s="11"/>
      <c r="S338" s="11"/>
      <c r="T338" s="11"/>
    </row>
    <row r="339">
      <c r="A339" s="12" t="str">
        <f>HitterProj!A379</f>
        <v>Ji-Hwan Bae</v>
      </c>
      <c r="B339" s="11" t="str">
        <f>HitterProj!B379</f>
        <v>PIT</v>
      </c>
      <c r="C339" s="13">
        <f>(F339*Settings!$B$3)+(G339*Settings!$B$4)+(H339*Settings!$B$5)+(I339*Settings!$B$6)+(J339*Settings!$B$7)+(K339*Settings!$B$8)+(L339*Settings!$B$9)+(M339*Settings!$B$10)+(N339*Settings!$B$11)+(O339*Settings!$B$12)+(P339*Settings!$B$13)</f>
        <v>150.3</v>
      </c>
      <c r="D339" s="11">
        <f>vlookup(A339,HitterProj!A:Z,4,false)</f>
        <v>310</v>
      </c>
      <c r="E339" s="11">
        <f>vlookup(A339,HitterProj!A:Z,5,false)</f>
        <v>281</v>
      </c>
      <c r="F339" s="11">
        <f>vlookup(A339,HitterProj!A:Z,6,false)</f>
        <v>46</v>
      </c>
      <c r="G339" s="11">
        <f>vlookup(A339,HitterProj!A:Z,7,false)</f>
        <v>13</v>
      </c>
      <c r="H339" s="11">
        <f>vlookup(A339,HitterProj!A:Z,8,false)</f>
        <v>1</v>
      </c>
      <c r="I339" s="11">
        <f>vlookup(A339,HitterProj!A:Z,9,false)</f>
        <v>4</v>
      </c>
      <c r="J339" s="11">
        <f>vlookup(A339,HitterProj!A:Z,10,false)</f>
        <v>33</v>
      </c>
      <c r="K339" s="11">
        <f>vlookup(A339,HitterProj!A:Z,11,false)</f>
        <v>31</v>
      </c>
      <c r="L339" s="11">
        <f>vlookup(A339,HitterProj!A:Z,12,false)</f>
        <v>25</v>
      </c>
      <c r="M339" s="13">
        <f>vlookup(A339,HitterProj!A:Z,13,false)</f>
        <v>16.3</v>
      </c>
      <c r="N339" s="11">
        <f>vlookup(A339,HitterProj!A:Z,14,false)</f>
        <v>72</v>
      </c>
      <c r="O339" s="11">
        <f>vlookup(A339,HitterProj!A:Z,15,false)</f>
        <v>5</v>
      </c>
      <c r="P339" s="11">
        <f>vlookup(A339,HitterProj!A:Z,16,false)</f>
        <v>3</v>
      </c>
      <c r="Q339" s="11"/>
      <c r="R339" s="11"/>
      <c r="S339" s="11"/>
      <c r="T339" s="11"/>
    </row>
    <row r="340">
      <c r="A340" s="12" t="str">
        <f>HitterProj!A367</f>
        <v>Brayan Rocchio</v>
      </c>
      <c r="B340" s="11" t="str">
        <f>HitterProj!B367</f>
        <v>CLE</v>
      </c>
      <c r="C340" s="13">
        <f>(F340*Settings!$B$3)+(G340*Settings!$B$4)+(H340*Settings!$B$5)+(I340*Settings!$B$6)+(J340*Settings!$B$7)+(K340*Settings!$B$8)+(L340*Settings!$B$9)+(M340*Settings!$B$10)+(N340*Settings!$B$11)+(O340*Settings!$B$12)+(P340*Settings!$B$13)</f>
        <v>149.75</v>
      </c>
      <c r="D340" s="11">
        <f>vlookup(A340,HitterProj!A:Z,4,false)</f>
        <v>395</v>
      </c>
      <c r="E340" s="11">
        <f>vlookup(A340,HitterProj!A:Z,5,false)</f>
        <v>364</v>
      </c>
      <c r="F340" s="11">
        <f>vlookup(A340,HitterProj!A:Z,6,false)</f>
        <v>51</v>
      </c>
      <c r="G340" s="11">
        <f>vlookup(A340,HitterProj!A:Z,7,false)</f>
        <v>14</v>
      </c>
      <c r="H340" s="11">
        <f>vlookup(A340,HitterProj!A:Z,8,false)</f>
        <v>1</v>
      </c>
      <c r="I340" s="11">
        <f>vlookup(A340,HitterProj!A:Z,9,false)</f>
        <v>7</v>
      </c>
      <c r="J340" s="11">
        <f>vlookup(A340,HitterProj!A:Z,10,false)</f>
        <v>38</v>
      </c>
      <c r="K340" s="11">
        <f>vlookup(A340,HitterProj!A:Z,11,false)</f>
        <v>37</v>
      </c>
      <c r="L340" s="11">
        <f>vlookup(A340,HitterProj!A:Z,12,false)</f>
        <v>23</v>
      </c>
      <c r="M340" s="13">
        <f>vlookup(A340,HitterProj!A:Z,13,false)</f>
        <v>10</v>
      </c>
      <c r="N340" s="11">
        <f>vlookup(A340,HitterProj!A:Z,14,false)</f>
        <v>111</v>
      </c>
      <c r="O340" s="11">
        <f>vlookup(A340,HitterProj!A:Z,15,false)</f>
        <v>3</v>
      </c>
      <c r="P340" s="11">
        <f>vlookup(A340,HitterProj!A:Z,16,false)</f>
        <v>7</v>
      </c>
      <c r="Q340" s="11"/>
      <c r="R340" s="11"/>
      <c r="S340" s="11"/>
      <c r="T340" s="11"/>
    </row>
    <row r="341">
      <c r="A341" s="12" t="str">
        <f>HitterProj!A412</f>
        <v>Jose Caballero</v>
      </c>
      <c r="B341" s="11" t="str">
        <f>HitterProj!B412</f>
        <v>TB</v>
      </c>
      <c r="C341" s="13">
        <f>(F341*Settings!$B$3)+(G341*Settings!$B$4)+(H341*Settings!$B$5)+(I341*Settings!$B$6)+(J341*Settings!$B$7)+(K341*Settings!$B$8)+(L341*Settings!$B$9)+(M341*Settings!$B$10)+(N341*Settings!$B$11)+(O341*Settings!$B$12)+(P341*Settings!$B$13)</f>
        <v>149.45</v>
      </c>
      <c r="D341" s="11">
        <f>vlookup(A341,HitterProj!A:Z,4,false)</f>
        <v>282</v>
      </c>
      <c r="E341" s="11">
        <f>vlookup(A341,HitterProj!A:Z,5,false)</f>
        <v>242</v>
      </c>
      <c r="F341" s="11">
        <f>vlookup(A341,HitterProj!A:Z,6,false)</f>
        <v>36</v>
      </c>
      <c r="G341" s="11">
        <f>vlookup(A341,HitterProj!A:Z,7,false)</f>
        <v>10</v>
      </c>
      <c r="H341" s="11">
        <f>vlookup(A341,HitterProj!A:Z,8,false)</f>
        <v>1</v>
      </c>
      <c r="I341" s="11">
        <f>vlookup(A341,HitterProj!A:Z,9,false)</f>
        <v>5</v>
      </c>
      <c r="J341" s="11">
        <f>vlookup(A341,HitterProj!A:Z,10,false)</f>
        <v>30</v>
      </c>
      <c r="K341" s="11">
        <f>vlookup(A341,HitterProj!A:Z,11,false)</f>
        <v>28</v>
      </c>
      <c r="L341" s="11">
        <f>vlookup(A341,HitterProj!A:Z,12,false)</f>
        <v>27</v>
      </c>
      <c r="M341" s="13">
        <f>vlookup(A341,HitterProj!A:Z,13,false)</f>
        <v>16.2</v>
      </c>
      <c r="N341" s="11">
        <f>vlookup(A341,HitterProj!A:Z,14,false)</f>
        <v>65</v>
      </c>
      <c r="O341" s="11">
        <f>vlookup(A341,HitterProj!A:Z,15,false)</f>
        <v>3</v>
      </c>
      <c r="P341" s="11">
        <f>vlookup(A341,HitterProj!A:Z,16,false)</f>
        <v>12</v>
      </c>
      <c r="Q341" s="11"/>
      <c r="R341" s="11"/>
      <c r="S341" s="11"/>
      <c r="T341" s="11"/>
    </row>
    <row r="342">
      <c r="A342" s="12" t="str">
        <f>HitterProj!A410</f>
        <v>Ramon Urias</v>
      </c>
      <c r="B342" s="11" t="str">
        <f>HitterProj!B410</f>
        <v>BAL</v>
      </c>
      <c r="C342" s="13">
        <f>(F342*Settings!$B$3)+(G342*Settings!$B$4)+(H342*Settings!$B$5)+(I342*Settings!$B$6)+(J342*Settings!$B$7)+(K342*Settings!$B$8)+(L342*Settings!$B$9)+(M342*Settings!$B$10)+(N342*Settings!$B$11)+(O342*Settings!$B$12)+(P342*Settings!$B$13)</f>
        <v>148.55</v>
      </c>
      <c r="D342" s="11">
        <f>vlookup(A342,HitterProj!A:Z,4,false)</f>
        <v>292</v>
      </c>
      <c r="E342" s="11">
        <f>vlookup(A342,HitterProj!A:Z,5,false)</f>
        <v>266</v>
      </c>
      <c r="F342" s="11">
        <f>vlookup(A342,HitterProj!A:Z,6,false)</f>
        <v>45</v>
      </c>
      <c r="G342" s="11">
        <f>vlookup(A342,HitterProj!A:Z,7,false)</f>
        <v>12</v>
      </c>
      <c r="H342" s="11">
        <f>vlookup(A342,HitterProj!A:Z,8,false)</f>
        <v>1</v>
      </c>
      <c r="I342" s="11">
        <f>vlookup(A342,HitterProj!A:Z,9,false)</f>
        <v>7</v>
      </c>
      <c r="J342" s="11">
        <f>vlookup(A342,HitterProj!A:Z,10,false)</f>
        <v>32</v>
      </c>
      <c r="K342" s="11">
        <f>vlookup(A342,HitterProj!A:Z,11,false)</f>
        <v>32</v>
      </c>
      <c r="L342" s="11">
        <f>vlookup(A342,HitterProj!A:Z,12,false)</f>
        <v>21</v>
      </c>
      <c r="M342" s="13">
        <f>vlookup(A342,HitterProj!A:Z,13,false)</f>
        <v>2.3</v>
      </c>
      <c r="N342" s="11">
        <f>vlookup(A342,HitterProj!A:Z,14,false)</f>
        <v>69</v>
      </c>
      <c r="O342" s="11">
        <f>vlookup(A342,HitterProj!A:Z,15,false)</f>
        <v>1</v>
      </c>
      <c r="P342" s="11">
        <f>vlookup(A342,HitterProj!A:Z,16,false)</f>
        <v>5</v>
      </c>
      <c r="Q342" s="11"/>
      <c r="R342" s="11"/>
      <c r="S342" s="11"/>
      <c r="T342" s="11"/>
    </row>
    <row r="343">
      <c r="A343" s="12" t="str">
        <f>HitterProj!A344</f>
        <v>Christian Vazquez</v>
      </c>
      <c r="B343" s="11" t="str">
        <f>HitterProj!B344</f>
        <v>MIN</v>
      </c>
      <c r="C343" s="13">
        <f>(F343*Settings!$B$3)+(G343*Settings!$B$4)+(H343*Settings!$B$5)+(I343*Settings!$B$6)+(J343*Settings!$B$7)+(K343*Settings!$B$8)+(L343*Settings!$B$9)+(M343*Settings!$B$10)+(N343*Settings!$B$11)+(O343*Settings!$B$12)+(P343*Settings!$B$13)</f>
        <v>148.1</v>
      </c>
      <c r="D343" s="11">
        <f>vlookup(A343,HitterProj!A:Z,4,false)</f>
        <v>301</v>
      </c>
      <c r="E343" s="11">
        <f>vlookup(A343,HitterProj!A:Z,5,false)</f>
        <v>279</v>
      </c>
      <c r="F343" s="11">
        <f>vlookup(A343,HitterProj!A:Z,6,false)</f>
        <v>48</v>
      </c>
      <c r="G343" s="11">
        <f>vlookup(A343,HitterProj!A:Z,7,false)</f>
        <v>15</v>
      </c>
      <c r="H343" s="11">
        <f>vlookup(A343,HitterProj!A:Z,8,false)</f>
        <v>1</v>
      </c>
      <c r="I343" s="11">
        <f>vlookup(A343,HitterProj!A:Z,9,false)</f>
        <v>5</v>
      </c>
      <c r="J343" s="11">
        <f>vlookup(A343,HitterProj!A:Z,10,false)</f>
        <v>33</v>
      </c>
      <c r="K343" s="11">
        <f>vlookup(A343,HitterProj!A:Z,11,false)</f>
        <v>32</v>
      </c>
      <c r="L343" s="11">
        <f>vlookup(A343,HitterProj!A:Z,12,false)</f>
        <v>20</v>
      </c>
      <c r="M343" s="13">
        <f>vlookup(A343,HitterProj!A:Z,13,false)</f>
        <v>1.6</v>
      </c>
      <c r="N343" s="11">
        <f>vlookup(A343,HitterProj!A:Z,14,false)</f>
        <v>62</v>
      </c>
      <c r="O343" s="11">
        <f>vlookup(A343,HitterProj!A:Z,15,false)</f>
        <v>0</v>
      </c>
      <c r="P343" s="11">
        <f>vlookup(A343,HitterProj!A:Z,16,false)</f>
        <v>1</v>
      </c>
      <c r="Q343" s="11"/>
      <c r="R343" s="11"/>
      <c r="S343" s="11"/>
      <c r="T343" s="11"/>
    </row>
    <row r="344">
      <c r="A344" s="12" t="str">
        <f>HitterProj!A299</f>
        <v>Eduardo Escobar</v>
      </c>
      <c r="B344" s="11" t="str">
        <f>HitterProj!B299</f>
        <v/>
      </c>
      <c r="C344" s="13">
        <f>(F344*Settings!$B$3)+(G344*Settings!$B$4)+(H344*Settings!$B$5)+(I344*Settings!$B$6)+(J344*Settings!$B$7)+(K344*Settings!$B$8)+(L344*Settings!$B$9)+(M344*Settings!$B$10)+(N344*Settings!$B$11)+(O344*Settings!$B$12)+(P344*Settings!$B$13)</f>
        <v>147.45</v>
      </c>
      <c r="D344" s="11">
        <f>vlookup(A344,HitterProj!A:Z,4,false)</f>
        <v>280</v>
      </c>
      <c r="E344" s="11">
        <f>vlookup(A344,HitterProj!A:Z,5,false)</f>
        <v>260</v>
      </c>
      <c r="F344" s="11">
        <f>vlookup(A344,HitterProj!A:Z,6,false)</f>
        <v>39</v>
      </c>
      <c r="G344" s="11">
        <f>vlookup(A344,HitterProj!A:Z,7,false)</f>
        <v>13</v>
      </c>
      <c r="H344" s="11">
        <f>vlookup(A344,HitterProj!A:Z,8,false)</f>
        <v>2</v>
      </c>
      <c r="I344" s="11">
        <f>vlookup(A344,HitterProj!A:Z,9,false)</f>
        <v>8</v>
      </c>
      <c r="J344" s="11">
        <f>vlookup(A344,HitterProj!A:Z,10,false)</f>
        <v>33</v>
      </c>
      <c r="K344" s="11">
        <f>vlookup(A344,HitterProj!A:Z,11,false)</f>
        <v>33</v>
      </c>
      <c r="L344" s="11">
        <f>vlookup(A344,HitterProj!A:Z,12,false)</f>
        <v>20</v>
      </c>
      <c r="M344" s="13">
        <f>vlookup(A344,HitterProj!A:Z,13,false)</f>
        <v>1.7</v>
      </c>
      <c r="N344" s="11">
        <f>vlookup(A344,HitterProj!A:Z,14,false)</f>
        <v>71</v>
      </c>
      <c r="O344" s="11">
        <f>vlookup(A344,HitterProj!A:Z,15,false)</f>
        <v>1</v>
      </c>
      <c r="P344" s="11">
        <f>vlookup(A344,HitterProj!A:Z,16,false)</f>
        <v>0</v>
      </c>
      <c r="Q344" s="11"/>
      <c r="R344" s="11"/>
      <c r="S344" s="11"/>
      <c r="T344" s="11"/>
    </row>
    <row r="345">
      <c r="A345" s="12" t="str">
        <f>HitterProj!A387</f>
        <v>Kyle Farmer</v>
      </c>
      <c r="B345" s="11" t="str">
        <f>HitterProj!B387</f>
        <v>MIN</v>
      </c>
      <c r="C345" s="13">
        <f>(F345*Settings!$B$3)+(G345*Settings!$B$4)+(H345*Settings!$B$5)+(I345*Settings!$B$6)+(J345*Settings!$B$7)+(K345*Settings!$B$8)+(L345*Settings!$B$9)+(M345*Settings!$B$10)+(N345*Settings!$B$11)+(O345*Settings!$B$12)+(P345*Settings!$B$13)</f>
        <v>147.4</v>
      </c>
      <c r="D345" s="11">
        <f>vlookup(A345,HitterProj!A:Z,4,false)</f>
        <v>262</v>
      </c>
      <c r="E345" s="11">
        <f>vlookup(A345,HitterProj!A:Z,5,false)</f>
        <v>237</v>
      </c>
      <c r="F345" s="11">
        <f>vlookup(A345,HitterProj!A:Z,6,false)</f>
        <v>41</v>
      </c>
      <c r="G345" s="11">
        <f>vlookup(A345,HitterProj!A:Z,7,false)</f>
        <v>12</v>
      </c>
      <c r="H345" s="11">
        <f>vlookup(A345,HitterProj!A:Z,8,false)</f>
        <v>1</v>
      </c>
      <c r="I345" s="11">
        <f>vlookup(A345,HitterProj!A:Z,9,false)</f>
        <v>7</v>
      </c>
      <c r="J345" s="11">
        <f>vlookup(A345,HitterProj!A:Z,10,false)</f>
        <v>30</v>
      </c>
      <c r="K345" s="11">
        <f>vlookup(A345,HitterProj!A:Z,11,false)</f>
        <v>29</v>
      </c>
      <c r="L345" s="11">
        <f>vlookup(A345,HitterProj!A:Z,12,false)</f>
        <v>16</v>
      </c>
      <c r="M345" s="13">
        <f>vlookup(A345,HitterProj!A:Z,13,false)</f>
        <v>1.9</v>
      </c>
      <c r="N345" s="11">
        <f>vlookup(A345,HitterProj!A:Z,14,false)</f>
        <v>54</v>
      </c>
      <c r="O345" s="11">
        <f>vlookup(A345,HitterProj!A:Z,15,false)</f>
        <v>2</v>
      </c>
      <c r="P345" s="11">
        <f>vlookup(A345,HitterProj!A:Z,16,false)</f>
        <v>7</v>
      </c>
      <c r="Q345" s="11"/>
      <c r="R345" s="11"/>
      <c r="S345" s="11"/>
      <c r="T345" s="11"/>
    </row>
    <row r="346">
      <c r="A346" s="12" t="str">
        <f>HitterProj!A352</f>
        <v>Jose Trevino</v>
      </c>
      <c r="B346" s="11" t="str">
        <f>HitterProj!B352</f>
        <v>NYY</v>
      </c>
      <c r="C346" s="13">
        <f>(F346*Settings!$B$3)+(G346*Settings!$B$4)+(H346*Settings!$B$5)+(I346*Settings!$B$6)+(J346*Settings!$B$7)+(K346*Settings!$B$8)+(L346*Settings!$B$9)+(M346*Settings!$B$10)+(N346*Settings!$B$11)+(O346*Settings!$B$12)+(P346*Settings!$B$13)</f>
        <v>146.5</v>
      </c>
      <c r="D346" s="11">
        <f>vlookup(A346,HitterProj!A:Z,4,false)</f>
        <v>269</v>
      </c>
      <c r="E346" s="11">
        <f>vlookup(A346,HitterProj!A:Z,5,false)</f>
        <v>255</v>
      </c>
      <c r="F346" s="11">
        <f>vlookup(A346,HitterProj!A:Z,6,false)</f>
        <v>44</v>
      </c>
      <c r="G346" s="11">
        <f>vlookup(A346,HitterProj!A:Z,7,false)</f>
        <v>11</v>
      </c>
      <c r="H346" s="11">
        <f>vlookup(A346,HitterProj!A:Z,8,false)</f>
        <v>1</v>
      </c>
      <c r="I346" s="11">
        <f>vlookup(A346,HitterProj!A:Z,9,false)</f>
        <v>6</v>
      </c>
      <c r="J346" s="11">
        <f>vlookup(A346,HitterProj!A:Z,10,false)</f>
        <v>32</v>
      </c>
      <c r="K346" s="11">
        <f>vlookup(A346,HitterProj!A:Z,11,false)</f>
        <v>32</v>
      </c>
      <c r="L346" s="11">
        <f>vlookup(A346,HitterProj!A:Z,12,false)</f>
        <v>13</v>
      </c>
      <c r="M346" s="13">
        <f>vlookup(A346,HitterProj!A:Z,13,false)</f>
        <v>2</v>
      </c>
      <c r="N346" s="11">
        <f>vlookup(A346,HitterProj!A:Z,14,false)</f>
        <v>46</v>
      </c>
      <c r="O346" s="11">
        <f>vlookup(A346,HitterProj!A:Z,15,false)</f>
        <v>1</v>
      </c>
      <c r="P346" s="11">
        <f>vlookup(A346,HitterProj!A:Z,16,false)</f>
        <v>2</v>
      </c>
      <c r="Q346" s="11"/>
      <c r="R346" s="11"/>
      <c r="S346" s="11"/>
      <c r="T346" s="11"/>
    </row>
    <row r="347">
      <c r="A347" s="12" t="str">
        <f>HitterProj!A385</f>
        <v>Rob Refsnyder</v>
      </c>
      <c r="B347" s="11" t="str">
        <f>HitterProj!B385</f>
        <v>BOS</v>
      </c>
      <c r="C347" s="13">
        <f>(F347*Settings!$B$3)+(G347*Settings!$B$4)+(H347*Settings!$B$5)+(I347*Settings!$B$6)+(J347*Settings!$B$7)+(K347*Settings!$B$8)+(L347*Settings!$B$9)+(M347*Settings!$B$10)+(N347*Settings!$B$11)+(O347*Settings!$B$12)+(P347*Settings!$B$13)</f>
        <v>146.2</v>
      </c>
      <c r="D347" s="11">
        <f>vlookup(A347,HitterProj!A:Z,4,false)</f>
        <v>250</v>
      </c>
      <c r="E347" s="11">
        <f>vlookup(A347,HitterProj!A:Z,5,false)</f>
        <v>218</v>
      </c>
      <c r="F347" s="11">
        <f>vlookup(A347,HitterProj!A:Z,6,false)</f>
        <v>40</v>
      </c>
      <c r="G347" s="11">
        <f>vlookup(A347,HitterProj!A:Z,7,false)</f>
        <v>12</v>
      </c>
      <c r="H347" s="11">
        <f>vlookup(A347,HitterProj!A:Z,8,false)</f>
        <v>1</v>
      </c>
      <c r="I347" s="11">
        <f>vlookup(A347,HitterProj!A:Z,9,false)</f>
        <v>5</v>
      </c>
      <c r="J347" s="11">
        <f>vlookup(A347,HitterProj!A:Z,10,false)</f>
        <v>31</v>
      </c>
      <c r="K347" s="11">
        <f>vlookup(A347,HitterProj!A:Z,11,false)</f>
        <v>29</v>
      </c>
      <c r="L347" s="11">
        <f>vlookup(A347,HitterProj!A:Z,12,false)</f>
        <v>27</v>
      </c>
      <c r="M347" s="13">
        <f>vlookup(A347,HitterProj!A:Z,13,false)</f>
        <v>4.7</v>
      </c>
      <c r="N347" s="11">
        <f>vlookup(A347,HitterProj!A:Z,14,false)</f>
        <v>58</v>
      </c>
      <c r="O347" s="11">
        <f>vlookup(A347,HitterProj!A:Z,15,false)</f>
        <v>2</v>
      </c>
      <c r="P347" s="11">
        <f>vlookup(A347,HitterProj!A:Z,16,false)</f>
        <v>5</v>
      </c>
      <c r="Q347" s="11"/>
      <c r="R347" s="11"/>
      <c r="S347" s="11"/>
      <c r="T347" s="11"/>
    </row>
    <row r="348">
      <c r="A348" s="12" t="str">
        <f>HitterProj!A251</f>
        <v>Dominic Fletcher</v>
      </c>
      <c r="B348" s="11" t="str">
        <f>HitterProj!B251</f>
        <v>CWS</v>
      </c>
      <c r="C348" s="13">
        <f>(F348*Settings!$B$3)+(G348*Settings!$B$4)+(H348*Settings!$B$5)+(I348*Settings!$B$6)+(J348*Settings!$B$7)+(K348*Settings!$B$8)+(L348*Settings!$B$9)+(M348*Settings!$B$10)+(N348*Settings!$B$11)+(O348*Settings!$B$12)+(P348*Settings!$B$13)</f>
        <v>146.1</v>
      </c>
      <c r="D348" s="11">
        <f>vlookup(A348,HitterProj!A:Z,4,false)</f>
        <v>211</v>
      </c>
      <c r="E348" s="11">
        <f>vlookup(A348,HitterProj!A:Z,5,false)</f>
        <v>191</v>
      </c>
      <c r="F348" s="11">
        <f>vlookup(A348,HitterProj!A:Z,6,false)</f>
        <v>30</v>
      </c>
      <c r="G348" s="11">
        <f>vlookup(A348,HitterProj!A:Z,7,false)</f>
        <v>9</v>
      </c>
      <c r="H348" s="11">
        <f>vlookup(A348,HitterProj!A:Z,8,false)</f>
        <v>1</v>
      </c>
      <c r="I348" s="11">
        <f>vlookup(A348,HitterProj!A:Z,9,false)</f>
        <v>8</v>
      </c>
      <c r="J348" s="11">
        <f>vlookup(A348,HitterProj!A:Z,10,false)</f>
        <v>34</v>
      </c>
      <c r="K348" s="11">
        <f>vlookup(A348,HitterProj!A:Z,11,false)</f>
        <v>34</v>
      </c>
      <c r="L348" s="11">
        <f>vlookup(A348,HitterProj!A:Z,12,false)</f>
        <v>17</v>
      </c>
      <c r="M348" s="13">
        <f>vlookup(A348,HitterProj!A:Z,13,false)</f>
        <v>2.1</v>
      </c>
      <c r="N348" s="11">
        <f>vlookup(A348,HitterProj!A:Z,14,false)</f>
        <v>48</v>
      </c>
      <c r="O348" s="11">
        <f>vlookup(A348,HitterProj!A:Z,15,false)</f>
        <v>1</v>
      </c>
      <c r="P348" s="11">
        <f>vlookup(A348,HitterProj!A:Z,16,false)</f>
        <v>3</v>
      </c>
      <c r="Q348" s="11"/>
      <c r="R348" s="11"/>
      <c r="S348" s="11"/>
      <c r="T348" s="11"/>
    </row>
    <row r="349">
      <c r="A349" s="12" t="str">
        <f>HitterProj!A229</f>
        <v>Aledmys Diaz</v>
      </c>
      <c r="B349" s="11" t="str">
        <f>HitterProj!B229</f>
        <v>OAK</v>
      </c>
      <c r="C349" s="13">
        <f>(F349*Settings!$B$3)+(G349*Settings!$B$4)+(H349*Settings!$B$5)+(I349*Settings!$B$6)+(J349*Settings!$B$7)+(K349*Settings!$B$8)+(L349*Settings!$B$9)+(M349*Settings!$B$10)+(N349*Settings!$B$11)+(O349*Settings!$B$12)+(P349*Settings!$B$13)</f>
        <v>143.9</v>
      </c>
      <c r="D349" s="11">
        <f>vlookup(A349,HitterProj!A:Z,4,false)</f>
        <v>287</v>
      </c>
      <c r="E349" s="11">
        <f>vlookup(A349,HitterProj!A:Z,5,false)</f>
        <v>265</v>
      </c>
      <c r="F349" s="11">
        <f>vlookup(A349,HitterProj!A:Z,6,false)</f>
        <v>43</v>
      </c>
      <c r="G349" s="11">
        <f>vlookup(A349,HitterProj!A:Z,7,false)</f>
        <v>13</v>
      </c>
      <c r="H349" s="11">
        <f>vlookup(A349,HitterProj!A:Z,8,false)</f>
        <v>1</v>
      </c>
      <c r="I349" s="11">
        <f>vlookup(A349,HitterProj!A:Z,9,false)</f>
        <v>6</v>
      </c>
      <c r="J349" s="11">
        <f>vlookup(A349,HitterProj!A:Z,10,false)</f>
        <v>29</v>
      </c>
      <c r="K349" s="11">
        <f>vlookup(A349,HitterProj!A:Z,11,false)</f>
        <v>29</v>
      </c>
      <c r="L349" s="11">
        <f>vlookup(A349,HitterProj!A:Z,12,false)</f>
        <v>17</v>
      </c>
      <c r="M349" s="13">
        <f>vlookup(A349,HitterProj!A:Z,13,false)</f>
        <v>1.4</v>
      </c>
      <c r="N349" s="11">
        <f>vlookup(A349,HitterProj!A:Z,14,false)</f>
        <v>54</v>
      </c>
      <c r="O349" s="11">
        <f>vlookup(A349,HitterProj!A:Z,15,false)</f>
        <v>0</v>
      </c>
      <c r="P349" s="11">
        <f>vlookup(A349,HitterProj!A:Z,16,false)</f>
        <v>5</v>
      </c>
      <c r="Q349" s="11"/>
      <c r="R349" s="11"/>
      <c r="S349" s="11"/>
      <c r="T349" s="11"/>
    </row>
    <row r="350">
      <c r="A350" s="12" t="str">
        <f>HitterProj!A282</f>
        <v>Jo Adell</v>
      </c>
      <c r="B350" s="11" t="str">
        <f>HitterProj!B282</f>
        <v>LAA</v>
      </c>
      <c r="C350" s="13">
        <f>(F350*Settings!$B$3)+(G350*Settings!$B$4)+(H350*Settings!$B$5)+(I350*Settings!$B$6)+(J350*Settings!$B$7)+(K350*Settings!$B$8)+(L350*Settings!$B$9)+(M350*Settings!$B$10)+(N350*Settings!$B$11)+(O350*Settings!$B$12)+(P350*Settings!$B$13)</f>
        <v>143.4</v>
      </c>
      <c r="D350" s="11">
        <f>vlookup(A350,HitterProj!A:Z,4,false)</f>
        <v>289</v>
      </c>
      <c r="E350" s="11">
        <f>vlookup(A350,HitterProj!A:Z,5,false)</f>
        <v>270</v>
      </c>
      <c r="F350" s="11">
        <f>vlookup(A350,HitterProj!A:Z,6,false)</f>
        <v>37</v>
      </c>
      <c r="G350" s="11">
        <f>vlookup(A350,HitterProj!A:Z,7,false)</f>
        <v>12</v>
      </c>
      <c r="H350" s="11">
        <f>vlookup(A350,HitterProj!A:Z,8,false)</f>
        <v>1</v>
      </c>
      <c r="I350" s="11">
        <f>vlookup(A350,HitterProj!A:Z,9,false)</f>
        <v>10</v>
      </c>
      <c r="J350" s="11">
        <f>vlookup(A350,HitterProj!A:Z,10,false)</f>
        <v>35</v>
      </c>
      <c r="K350" s="11">
        <f>vlookup(A350,HitterProj!A:Z,11,false)</f>
        <v>35</v>
      </c>
      <c r="L350" s="11">
        <f>vlookup(A350,HitterProj!A:Z,12,false)</f>
        <v>16</v>
      </c>
      <c r="M350" s="13">
        <f>vlookup(A350,HitterProj!A:Z,13,false)</f>
        <v>5.4</v>
      </c>
      <c r="N350" s="11">
        <f>vlookup(A350,HitterProj!A:Z,14,false)</f>
        <v>88</v>
      </c>
      <c r="O350" s="11">
        <f>vlookup(A350,HitterProj!A:Z,15,false)</f>
        <v>1</v>
      </c>
      <c r="P350" s="11">
        <f>vlookup(A350,HitterProj!A:Z,16,false)</f>
        <v>3</v>
      </c>
      <c r="Q350" s="11"/>
      <c r="R350" s="11"/>
      <c r="S350" s="11"/>
      <c r="T350" s="11"/>
    </row>
    <row r="351">
      <c r="A351" s="12" t="str">
        <f>HitterProj!A216</f>
        <v>Drew Waters</v>
      </c>
      <c r="B351" s="11" t="str">
        <f>HitterProj!B216</f>
        <v>KC</v>
      </c>
      <c r="C351" s="13">
        <f>(F351*Settings!$B$3)+(G351*Settings!$B$4)+(H351*Settings!$B$5)+(I351*Settings!$B$6)+(J351*Settings!$B$7)+(K351*Settings!$B$8)+(L351*Settings!$B$9)+(M351*Settings!$B$10)+(N351*Settings!$B$11)+(O351*Settings!$B$12)+(P351*Settings!$B$13)</f>
        <v>141.9</v>
      </c>
      <c r="D351" s="11">
        <f>vlookup(A351,HitterProj!A:Z,4,false)</f>
        <v>295</v>
      </c>
      <c r="E351" s="11">
        <f>vlookup(A351,HitterProj!A:Z,5,false)</f>
        <v>264</v>
      </c>
      <c r="F351" s="11">
        <f>vlookup(A351,HitterProj!A:Z,6,false)</f>
        <v>37</v>
      </c>
      <c r="G351" s="11">
        <f>vlookup(A351,HitterProj!A:Z,7,false)</f>
        <v>13</v>
      </c>
      <c r="H351" s="11">
        <f>vlookup(A351,HitterProj!A:Z,8,false)</f>
        <v>2</v>
      </c>
      <c r="I351" s="11">
        <f>vlookup(A351,HitterProj!A:Z,9,false)</f>
        <v>9</v>
      </c>
      <c r="J351" s="11">
        <f>vlookup(A351,HitterProj!A:Z,10,false)</f>
        <v>28</v>
      </c>
      <c r="K351" s="11">
        <f>vlookup(A351,HitterProj!A:Z,11,false)</f>
        <v>27</v>
      </c>
      <c r="L351" s="11">
        <f>vlookup(A351,HitterProj!A:Z,12,false)</f>
        <v>27</v>
      </c>
      <c r="M351" s="13">
        <f>vlookup(A351,HitterProj!A:Z,13,false)</f>
        <v>11.4</v>
      </c>
      <c r="N351" s="11">
        <f>vlookup(A351,HitterProj!A:Z,14,false)</f>
        <v>94</v>
      </c>
      <c r="O351" s="11">
        <f>vlookup(A351,HitterProj!A:Z,15,false)</f>
        <v>3</v>
      </c>
      <c r="P351" s="11">
        <f>vlookup(A351,HitterProj!A:Z,16,false)</f>
        <v>3</v>
      </c>
      <c r="Q351" s="11"/>
      <c r="R351" s="11"/>
      <c r="S351" s="11"/>
      <c r="T351" s="11"/>
    </row>
    <row r="352">
      <c r="A352" s="12" t="str">
        <f>HitterProj!A427</f>
        <v>Junior Caminero</v>
      </c>
      <c r="B352" s="11" t="str">
        <f>HitterProj!B427</f>
        <v>TB</v>
      </c>
      <c r="C352" s="13">
        <f>(F352*Settings!$B$3)+(G352*Settings!$B$4)+(H352*Settings!$B$5)+(I352*Settings!$B$6)+(J352*Settings!$B$7)+(K352*Settings!$B$8)+(L352*Settings!$B$9)+(M352*Settings!$B$10)+(N352*Settings!$B$11)+(O352*Settings!$B$12)+(P352*Settings!$B$13)</f>
        <v>141.9</v>
      </c>
      <c r="D352" s="11">
        <f>vlookup(A352,HitterProj!A:Z,4,false)</f>
        <v>294</v>
      </c>
      <c r="E352" s="11">
        <f>vlookup(A352,HitterProj!A:Z,5,false)</f>
        <v>272</v>
      </c>
      <c r="F352" s="11">
        <f>vlookup(A352,HitterProj!A:Z,6,false)</f>
        <v>44</v>
      </c>
      <c r="G352" s="11">
        <f>vlookup(A352,HitterProj!A:Z,7,false)</f>
        <v>11</v>
      </c>
      <c r="H352" s="11">
        <f>vlookup(A352,HitterProj!A:Z,8,false)</f>
        <v>1</v>
      </c>
      <c r="I352" s="11">
        <f>vlookup(A352,HitterProj!A:Z,9,false)</f>
        <v>7</v>
      </c>
      <c r="J352" s="11">
        <f>vlookup(A352,HitterProj!A:Z,10,false)</f>
        <v>32</v>
      </c>
      <c r="K352" s="11">
        <f>vlookup(A352,HitterProj!A:Z,11,false)</f>
        <v>31</v>
      </c>
      <c r="L352" s="11">
        <f>vlookup(A352,HitterProj!A:Z,12,false)</f>
        <v>18</v>
      </c>
      <c r="M352" s="13">
        <f>vlookup(A352,HitterProj!A:Z,13,false)</f>
        <v>2.4</v>
      </c>
      <c r="N352" s="11">
        <f>vlookup(A352,HitterProj!A:Z,14,false)</f>
        <v>66</v>
      </c>
      <c r="O352" s="11">
        <f>vlookup(A352,HitterProj!A:Z,15,false)</f>
        <v>2</v>
      </c>
      <c r="P352" s="11">
        <f>vlookup(A352,HitterProj!A:Z,16,false)</f>
        <v>3</v>
      </c>
      <c r="Q352" s="11"/>
      <c r="R352" s="11"/>
      <c r="S352" s="11"/>
      <c r="T352" s="11"/>
    </row>
    <row r="353">
      <c r="A353" s="12" t="str">
        <f>HitterProj!A241</f>
        <v>Dominic Canzone</v>
      </c>
      <c r="B353" s="11" t="str">
        <f>HitterProj!B241</f>
        <v>SEA</v>
      </c>
      <c r="C353" s="13">
        <f>(F353*Settings!$B$3)+(G353*Settings!$B$4)+(H353*Settings!$B$5)+(I353*Settings!$B$6)+(J353*Settings!$B$7)+(K353*Settings!$B$8)+(L353*Settings!$B$9)+(M353*Settings!$B$10)+(N353*Settings!$B$11)+(O353*Settings!$B$12)+(P353*Settings!$B$13)</f>
        <v>141.25</v>
      </c>
      <c r="D353" s="11">
        <f>vlookup(A353,HitterProj!A:Z,4,false)</f>
        <v>224</v>
      </c>
      <c r="E353" s="11">
        <f>vlookup(A353,HitterProj!A:Z,5,false)</f>
        <v>208</v>
      </c>
      <c r="F353" s="11">
        <f>vlookup(A353,HitterProj!A:Z,6,false)</f>
        <v>31</v>
      </c>
      <c r="G353" s="11">
        <f>vlookup(A353,HitterProj!A:Z,7,false)</f>
        <v>9</v>
      </c>
      <c r="H353" s="11">
        <f>vlookup(A353,HitterProj!A:Z,8,false)</f>
        <v>1</v>
      </c>
      <c r="I353" s="11">
        <f>vlookup(A353,HitterProj!A:Z,9,false)</f>
        <v>11</v>
      </c>
      <c r="J353" s="11">
        <f>vlookup(A353,HitterProj!A:Z,10,false)</f>
        <v>23</v>
      </c>
      <c r="K353" s="11">
        <f>vlookup(A353,HitterProj!A:Z,11,false)</f>
        <v>28</v>
      </c>
      <c r="L353" s="11">
        <f>vlookup(A353,HitterProj!A:Z,12,false)</f>
        <v>13</v>
      </c>
      <c r="M353" s="13">
        <f>vlookup(A353,HitterProj!A:Z,13,false)</f>
        <v>1</v>
      </c>
      <c r="N353" s="11">
        <f>vlookup(A353,HitterProj!A:Z,14,false)</f>
        <v>45</v>
      </c>
      <c r="O353" s="11">
        <f>vlookup(A353,HitterProj!A:Z,15,false)</f>
        <v>1</v>
      </c>
      <c r="P353" s="11">
        <f>vlookup(A353,HitterProj!A:Z,16,false)</f>
        <v>2</v>
      </c>
      <c r="Q353" s="11"/>
      <c r="R353" s="11"/>
      <c r="S353" s="11"/>
      <c r="T353" s="11"/>
    </row>
    <row r="354">
      <c r="A354" s="12" t="str">
        <f>HitterProj!A234</f>
        <v>Paul DeJong</v>
      </c>
      <c r="B354" s="11" t="str">
        <f>HitterProj!B234</f>
        <v>CWS</v>
      </c>
      <c r="C354" s="13">
        <f>(F354*Settings!$B$3)+(G354*Settings!$B$4)+(H354*Settings!$B$5)+(I354*Settings!$B$6)+(J354*Settings!$B$7)+(K354*Settings!$B$8)+(L354*Settings!$B$9)+(M354*Settings!$B$10)+(N354*Settings!$B$11)+(O354*Settings!$B$12)+(P354*Settings!$B$13)</f>
        <v>140.65</v>
      </c>
      <c r="D354" s="11">
        <f>vlookup(A354,HitterProj!A:Z,4,false)</f>
        <v>335</v>
      </c>
      <c r="E354" s="11">
        <f>vlookup(A354,HitterProj!A:Z,5,false)</f>
        <v>304</v>
      </c>
      <c r="F354" s="11">
        <f>vlookup(A354,HitterProj!A:Z,6,false)</f>
        <v>36</v>
      </c>
      <c r="G354" s="11">
        <f>vlookup(A354,HitterProj!A:Z,7,false)</f>
        <v>11</v>
      </c>
      <c r="H354" s="11">
        <f>vlookup(A354,HitterProj!A:Z,8,false)</f>
        <v>0</v>
      </c>
      <c r="I354" s="11">
        <f>vlookup(A354,HitterProj!A:Z,9,false)</f>
        <v>12</v>
      </c>
      <c r="J354" s="11">
        <f>vlookup(A354,HitterProj!A:Z,10,false)</f>
        <v>31</v>
      </c>
      <c r="K354" s="11">
        <f>vlookup(A354,HitterProj!A:Z,11,false)</f>
        <v>33</v>
      </c>
      <c r="L354" s="11">
        <f>vlookup(A354,HitterProj!A:Z,12,false)</f>
        <v>25</v>
      </c>
      <c r="M354" s="13">
        <f>vlookup(A354,HitterProj!A:Z,13,false)</f>
        <v>2.9</v>
      </c>
      <c r="N354" s="11">
        <f>vlookup(A354,HitterProj!A:Z,14,false)</f>
        <v>99</v>
      </c>
      <c r="O354" s="11">
        <f>vlookup(A354,HitterProj!A:Z,15,false)</f>
        <v>2</v>
      </c>
      <c r="P354" s="11">
        <f>vlookup(A354,HitterProj!A:Z,16,false)</f>
        <v>5</v>
      </c>
      <c r="Q354" s="11"/>
      <c r="R354" s="11"/>
      <c r="S354" s="11"/>
      <c r="T354" s="11"/>
    </row>
    <row r="355">
      <c r="A355" s="12" t="str">
        <f>HitterProj!A253</f>
        <v>D.J. Stewart</v>
      </c>
      <c r="B355" s="11" t="str">
        <f>HitterProj!B253</f>
        <v>NYM</v>
      </c>
      <c r="C355" s="13">
        <f>(F355*Settings!$B$3)+(G355*Settings!$B$4)+(H355*Settings!$B$5)+(I355*Settings!$B$6)+(J355*Settings!$B$7)+(K355*Settings!$B$8)+(L355*Settings!$B$9)+(M355*Settings!$B$10)+(N355*Settings!$B$11)+(O355*Settings!$B$12)+(P355*Settings!$B$13)</f>
        <v>140.4</v>
      </c>
      <c r="D355" s="11">
        <f>vlookup(A355,HitterProj!A:Z,4,false)</f>
        <v>265</v>
      </c>
      <c r="E355" s="11">
        <f>vlookup(A355,HitterProj!A:Z,5,false)</f>
        <v>237</v>
      </c>
      <c r="F355" s="11">
        <f>vlookup(A355,HitterProj!A:Z,6,false)</f>
        <v>31</v>
      </c>
      <c r="G355" s="11">
        <f>vlookup(A355,HitterProj!A:Z,7,false)</f>
        <v>11</v>
      </c>
      <c r="H355" s="11">
        <f>vlookup(A355,HitterProj!A:Z,8,false)</f>
        <v>1</v>
      </c>
      <c r="I355" s="11">
        <f>vlookup(A355,HitterProj!A:Z,9,false)</f>
        <v>10</v>
      </c>
      <c r="J355" s="11">
        <f>vlookup(A355,HitterProj!A:Z,10,false)</f>
        <v>30</v>
      </c>
      <c r="K355" s="11">
        <f>vlookup(A355,HitterProj!A:Z,11,false)</f>
        <v>31</v>
      </c>
      <c r="L355" s="11">
        <f>vlookup(A355,HitterProj!A:Z,12,false)</f>
        <v>21</v>
      </c>
      <c r="M355" s="13">
        <f>vlookup(A355,HitterProj!A:Z,13,false)</f>
        <v>0.9</v>
      </c>
      <c r="N355" s="11">
        <f>vlookup(A355,HitterProj!A:Z,14,false)</f>
        <v>74</v>
      </c>
      <c r="O355" s="11">
        <f>vlookup(A355,HitterProj!A:Z,15,false)</f>
        <v>1</v>
      </c>
      <c r="P355" s="11">
        <f>vlookup(A355,HitterProj!A:Z,16,false)</f>
        <v>6</v>
      </c>
      <c r="Q355" s="11"/>
      <c r="R355" s="11"/>
      <c r="S355" s="11"/>
      <c r="T355" s="11"/>
    </row>
    <row r="356">
      <c r="A356" s="12" t="str">
        <f>HitterProj!A397</f>
        <v>Tom Murphy</v>
      </c>
      <c r="B356" s="11" t="str">
        <f>HitterProj!B397</f>
        <v>SF</v>
      </c>
      <c r="C356" s="13">
        <f>(F356*Settings!$B$3)+(G356*Settings!$B$4)+(H356*Settings!$B$5)+(I356*Settings!$B$6)+(J356*Settings!$B$7)+(K356*Settings!$B$8)+(L356*Settings!$B$9)+(M356*Settings!$B$10)+(N356*Settings!$B$11)+(O356*Settings!$B$12)+(P356*Settings!$B$13)</f>
        <v>139.45</v>
      </c>
      <c r="D356" s="11">
        <f>vlookup(A356,HitterProj!A:Z,4,false)</f>
        <v>236</v>
      </c>
      <c r="E356" s="11">
        <f>vlookup(A356,HitterProj!A:Z,5,false)</f>
        <v>214</v>
      </c>
      <c r="F356" s="11">
        <f>vlookup(A356,HitterProj!A:Z,6,false)</f>
        <v>33</v>
      </c>
      <c r="G356" s="11">
        <f>vlookup(A356,HitterProj!A:Z,7,false)</f>
        <v>11</v>
      </c>
      <c r="H356" s="11">
        <f>vlookup(A356,HitterProj!A:Z,8,false)</f>
        <v>1</v>
      </c>
      <c r="I356" s="11">
        <f>vlookup(A356,HitterProj!A:Z,9,false)</f>
        <v>9</v>
      </c>
      <c r="J356" s="11">
        <f>vlookup(A356,HitterProj!A:Z,10,false)</f>
        <v>30</v>
      </c>
      <c r="K356" s="11">
        <f>vlookup(A356,HitterProj!A:Z,11,false)</f>
        <v>30</v>
      </c>
      <c r="L356" s="11">
        <f>vlookup(A356,HitterProj!A:Z,12,false)</f>
        <v>20</v>
      </c>
      <c r="M356" s="13">
        <f>vlookup(A356,HitterProj!A:Z,13,false)</f>
        <v>0.7</v>
      </c>
      <c r="N356" s="11">
        <f>vlookup(A356,HitterProj!A:Z,14,false)</f>
        <v>63</v>
      </c>
      <c r="O356" s="11">
        <f>vlookup(A356,HitterProj!A:Z,15,false)</f>
        <v>0</v>
      </c>
      <c r="P356" s="11">
        <f>vlookup(A356,HitterProj!A:Z,16,false)</f>
        <v>2</v>
      </c>
      <c r="Q356" s="11"/>
      <c r="R356" s="11"/>
      <c r="S356" s="11"/>
      <c r="T356" s="11"/>
    </row>
    <row r="357">
      <c r="A357" s="12" t="str">
        <f>HitterProj!A221</f>
        <v>Evan Longoria</v>
      </c>
      <c r="B357" s="11" t="str">
        <f>HitterProj!B221</f>
        <v/>
      </c>
      <c r="C357" s="13">
        <f>(F357*Settings!$B$3)+(G357*Settings!$B$4)+(H357*Settings!$B$5)+(I357*Settings!$B$6)+(J357*Settings!$B$7)+(K357*Settings!$B$8)+(L357*Settings!$B$9)+(M357*Settings!$B$10)+(N357*Settings!$B$11)+(O357*Settings!$B$12)+(P357*Settings!$B$13)</f>
        <v>138.65</v>
      </c>
      <c r="D357" s="11">
        <f>vlookup(A357,HitterProj!A:Z,4,false)</f>
        <v>247</v>
      </c>
      <c r="E357" s="11">
        <f>vlookup(A357,HitterProj!A:Z,5,false)</f>
        <v>221</v>
      </c>
      <c r="F357" s="11">
        <f>vlookup(A357,HitterProj!A:Z,6,false)</f>
        <v>28</v>
      </c>
      <c r="G357" s="11">
        <f>vlookup(A357,HitterProj!A:Z,7,false)</f>
        <v>11</v>
      </c>
      <c r="H357" s="11">
        <f>vlookup(A357,HitterProj!A:Z,8,false)</f>
        <v>1</v>
      </c>
      <c r="I357" s="11">
        <f>vlookup(A357,HitterProj!A:Z,9,false)</f>
        <v>10</v>
      </c>
      <c r="J357" s="11">
        <f>vlookup(A357,HitterProj!A:Z,10,false)</f>
        <v>31</v>
      </c>
      <c r="K357" s="11">
        <f>vlookup(A357,HitterProj!A:Z,11,false)</f>
        <v>31</v>
      </c>
      <c r="L357" s="11">
        <f>vlookup(A357,HitterProj!A:Z,12,false)</f>
        <v>24</v>
      </c>
      <c r="M357" s="13">
        <f>vlookup(A357,HitterProj!A:Z,13,false)</f>
        <v>0.9</v>
      </c>
      <c r="N357" s="11">
        <f>vlookup(A357,HitterProj!A:Z,14,false)</f>
        <v>71</v>
      </c>
      <c r="O357" s="11">
        <f>vlookup(A357,HitterProj!A:Z,15,false)</f>
        <v>0</v>
      </c>
      <c r="P357" s="11">
        <f>vlookup(A357,HitterProj!A:Z,16,false)</f>
        <v>1</v>
      </c>
      <c r="Q357" s="11"/>
      <c r="R357" s="11"/>
      <c r="S357" s="11"/>
      <c r="T357" s="11"/>
    </row>
    <row r="358">
      <c r="A358" s="12" t="str">
        <f>HitterProj!A260</f>
        <v>Raimel Tapia</v>
      </c>
      <c r="B358" s="11" t="str">
        <f>HitterProj!B260</f>
        <v/>
      </c>
      <c r="C358" s="13">
        <f>(F358*Settings!$B$3)+(G358*Settings!$B$4)+(H358*Settings!$B$5)+(I358*Settings!$B$6)+(J358*Settings!$B$7)+(K358*Settings!$B$8)+(L358*Settings!$B$9)+(M358*Settings!$B$10)+(N358*Settings!$B$11)+(O358*Settings!$B$12)+(P358*Settings!$B$13)</f>
        <v>137.75</v>
      </c>
      <c r="D358" s="11">
        <f>vlookup(A358,HitterProj!A:Z,4,false)</f>
        <v>224</v>
      </c>
      <c r="E358" s="11">
        <f>vlookup(A358,HitterProj!A:Z,5,false)</f>
        <v>208</v>
      </c>
      <c r="F358" s="11">
        <f>vlookup(A358,HitterProj!A:Z,6,false)</f>
        <v>38</v>
      </c>
      <c r="G358" s="11">
        <f>vlookup(A358,HitterProj!A:Z,7,false)</f>
        <v>11</v>
      </c>
      <c r="H358" s="11">
        <f>vlookup(A358,HitterProj!A:Z,8,false)</f>
        <v>1</v>
      </c>
      <c r="I358" s="11">
        <f>vlookup(A358,HitterProj!A:Z,9,false)</f>
        <v>5</v>
      </c>
      <c r="J358" s="11">
        <f>vlookup(A358,HitterProj!A:Z,10,false)</f>
        <v>28</v>
      </c>
      <c r="K358" s="11">
        <f>vlookup(A358,HitterProj!A:Z,11,false)</f>
        <v>27</v>
      </c>
      <c r="L358" s="11">
        <f>vlookup(A358,HitterProj!A:Z,12,false)</f>
        <v>15</v>
      </c>
      <c r="M358" s="13">
        <f>vlookup(A358,HitterProj!A:Z,13,false)</f>
        <v>10</v>
      </c>
      <c r="N358" s="11">
        <f>vlookup(A358,HitterProj!A:Z,14,false)</f>
        <v>43</v>
      </c>
      <c r="O358" s="11">
        <f>vlookup(A358,HitterProj!A:Z,15,false)</f>
        <v>2</v>
      </c>
      <c r="P358" s="11">
        <f>vlookup(A358,HitterProj!A:Z,16,false)</f>
        <v>1</v>
      </c>
      <c r="Q358" s="11"/>
      <c r="R358" s="11"/>
      <c r="S358" s="11"/>
      <c r="T358" s="11"/>
    </row>
    <row r="359">
      <c r="A359" s="12" t="str">
        <f>HitterProj!A363</f>
        <v>Victor Caratini</v>
      </c>
      <c r="B359" s="11" t="str">
        <f>HitterProj!B363</f>
        <v>HOU</v>
      </c>
      <c r="C359" s="13">
        <f>(F359*Settings!$B$3)+(G359*Settings!$B$4)+(H359*Settings!$B$5)+(I359*Settings!$B$6)+(J359*Settings!$B$7)+(K359*Settings!$B$8)+(L359*Settings!$B$9)+(M359*Settings!$B$10)+(N359*Settings!$B$11)+(O359*Settings!$B$12)+(P359*Settings!$B$13)</f>
        <v>135.85</v>
      </c>
      <c r="D359" s="11">
        <f>vlookup(A359,HitterProj!A:Z,4,false)</f>
        <v>251</v>
      </c>
      <c r="E359" s="11">
        <f>vlookup(A359,HitterProj!A:Z,5,false)</f>
        <v>224</v>
      </c>
      <c r="F359" s="11">
        <f>vlookup(A359,HitterProj!A:Z,6,false)</f>
        <v>38</v>
      </c>
      <c r="G359" s="11">
        <f>vlookup(A359,HitterProj!A:Z,7,false)</f>
        <v>10</v>
      </c>
      <c r="H359" s="11">
        <f>vlookup(A359,HitterProj!A:Z,8,false)</f>
        <v>1</v>
      </c>
      <c r="I359" s="11">
        <f>vlookup(A359,HitterProj!A:Z,9,false)</f>
        <v>6</v>
      </c>
      <c r="J359" s="11">
        <f>vlookup(A359,HitterProj!A:Z,10,false)</f>
        <v>28</v>
      </c>
      <c r="K359" s="11">
        <f>vlookup(A359,HitterProj!A:Z,11,false)</f>
        <v>27</v>
      </c>
      <c r="L359" s="11">
        <f>vlookup(A359,HitterProj!A:Z,12,false)</f>
        <v>22</v>
      </c>
      <c r="M359" s="13">
        <f>vlookup(A359,HitterProj!A:Z,13,false)</f>
        <v>1.6</v>
      </c>
      <c r="N359" s="11">
        <f>vlookup(A359,HitterProj!A:Z,14,false)</f>
        <v>53</v>
      </c>
      <c r="O359" s="11">
        <f>vlookup(A359,HitterProj!A:Z,15,false)</f>
        <v>0</v>
      </c>
      <c r="P359" s="11">
        <f>vlookup(A359,HitterProj!A:Z,16,false)</f>
        <v>5</v>
      </c>
      <c r="Q359" s="11"/>
      <c r="R359" s="11"/>
      <c r="S359" s="11"/>
      <c r="T359" s="11"/>
    </row>
    <row r="360">
      <c r="A360" s="12" t="str">
        <f>HitterProj!A262</f>
        <v>A.J. Pollock</v>
      </c>
      <c r="B360" s="11" t="str">
        <f>HitterProj!B262</f>
        <v/>
      </c>
      <c r="C360" s="13">
        <f>(F360*Settings!$B$3)+(G360*Settings!$B$4)+(H360*Settings!$B$5)+(I360*Settings!$B$6)+(J360*Settings!$B$7)+(K360*Settings!$B$8)+(L360*Settings!$B$9)+(M360*Settings!$B$10)+(N360*Settings!$B$11)+(O360*Settings!$B$12)+(P360*Settings!$B$13)</f>
        <v>135.3</v>
      </c>
      <c r="D360" s="11">
        <f>vlookup(A360,HitterProj!A:Z,4,false)</f>
        <v>211</v>
      </c>
      <c r="E360" s="11">
        <f>vlookup(A360,HitterProj!A:Z,5,false)</f>
        <v>195</v>
      </c>
      <c r="F360" s="11">
        <f>vlookup(A360,HitterProj!A:Z,6,false)</f>
        <v>30</v>
      </c>
      <c r="G360" s="11">
        <f>vlookup(A360,HitterProj!A:Z,7,false)</f>
        <v>12</v>
      </c>
      <c r="H360" s="11">
        <f>vlookup(A360,HitterProj!A:Z,8,false)</f>
        <v>0</v>
      </c>
      <c r="I360" s="11">
        <f>vlookup(A360,HitterProj!A:Z,9,false)</f>
        <v>8</v>
      </c>
      <c r="J360" s="11">
        <f>vlookup(A360,HitterProj!A:Z,10,false)</f>
        <v>28</v>
      </c>
      <c r="K360" s="11">
        <f>vlookup(A360,HitterProj!A:Z,11,false)</f>
        <v>28</v>
      </c>
      <c r="L360" s="11">
        <f>vlookup(A360,HitterProj!A:Z,12,false)</f>
        <v>13</v>
      </c>
      <c r="M360" s="13">
        <f>vlookup(A360,HitterProj!A:Z,13,false)</f>
        <v>1.8</v>
      </c>
      <c r="N360" s="11">
        <f>vlookup(A360,HitterProj!A:Z,14,false)</f>
        <v>42</v>
      </c>
      <c r="O360" s="11">
        <f>vlookup(A360,HitterProj!A:Z,15,false)</f>
        <v>1</v>
      </c>
      <c r="P360" s="11">
        <f>vlookup(A360,HitterProj!A:Z,16,false)</f>
        <v>2</v>
      </c>
      <c r="Q360" s="11"/>
      <c r="R360" s="11"/>
      <c r="S360" s="11"/>
      <c r="T360" s="11"/>
    </row>
    <row r="361">
      <c r="A361" s="12" t="str">
        <f>HitterProj!A339</f>
        <v>Miguel Amaya</v>
      </c>
      <c r="B361" s="11" t="str">
        <f>HitterProj!B339</f>
        <v>CHC</v>
      </c>
      <c r="C361" s="13">
        <f>(F361*Settings!$B$3)+(G361*Settings!$B$4)+(H361*Settings!$B$5)+(I361*Settings!$B$6)+(J361*Settings!$B$7)+(K361*Settings!$B$8)+(L361*Settings!$B$9)+(M361*Settings!$B$10)+(N361*Settings!$B$11)+(O361*Settings!$B$12)+(P361*Settings!$B$13)</f>
        <v>134.65</v>
      </c>
      <c r="D361" s="11">
        <f>vlookup(A361,HitterProj!A:Z,4,false)</f>
        <v>245</v>
      </c>
      <c r="E361" s="11">
        <f>vlookup(A361,HitterProj!A:Z,5,false)</f>
        <v>214</v>
      </c>
      <c r="F361" s="11">
        <f>vlookup(A361,HitterProj!A:Z,6,false)</f>
        <v>32</v>
      </c>
      <c r="G361" s="11">
        <f>vlookup(A361,HitterProj!A:Z,7,false)</f>
        <v>10</v>
      </c>
      <c r="H361" s="11">
        <f>vlookup(A361,HitterProj!A:Z,8,false)</f>
        <v>1</v>
      </c>
      <c r="I361" s="11">
        <f>vlookup(A361,HitterProj!A:Z,9,false)</f>
        <v>8</v>
      </c>
      <c r="J361" s="11">
        <f>vlookup(A361,HitterProj!A:Z,10,false)</f>
        <v>27</v>
      </c>
      <c r="K361" s="11">
        <f>vlookup(A361,HitterProj!A:Z,11,false)</f>
        <v>26</v>
      </c>
      <c r="L361" s="11">
        <f>vlookup(A361,HitterProj!A:Z,12,false)</f>
        <v>18</v>
      </c>
      <c r="M361" s="13">
        <f>vlookup(A361,HitterProj!A:Z,13,false)</f>
        <v>1.4</v>
      </c>
      <c r="N361" s="11">
        <f>vlookup(A361,HitterProj!A:Z,14,false)</f>
        <v>61</v>
      </c>
      <c r="O361" s="11">
        <f>vlookup(A361,HitterProj!A:Z,15,false)</f>
        <v>0</v>
      </c>
      <c r="P361" s="11">
        <f>vlookup(A361,HitterProj!A:Z,16,false)</f>
        <v>12</v>
      </c>
      <c r="Q361" s="11"/>
      <c r="R361" s="11"/>
      <c r="S361" s="11"/>
      <c r="T361" s="11"/>
    </row>
    <row r="362">
      <c r="A362" s="12" t="str">
        <f>HitterProj!A284</f>
        <v>Joey Wiemer</v>
      </c>
      <c r="B362" s="11" t="str">
        <f>HitterProj!B284</f>
        <v>MIL</v>
      </c>
      <c r="C362" s="13">
        <f>(F362*Settings!$B$3)+(G362*Settings!$B$4)+(H362*Settings!$B$5)+(I362*Settings!$B$6)+(J362*Settings!$B$7)+(K362*Settings!$B$8)+(L362*Settings!$B$9)+(M362*Settings!$B$10)+(N362*Settings!$B$11)+(O362*Settings!$B$12)+(P362*Settings!$B$13)</f>
        <v>133.65</v>
      </c>
      <c r="D362" s="11">
        <f>vlookup(A362,HitterProj!A:Z,4,false)</f>
        <v>258</v>
      </c>
      <c r="E362" s="11">
        <f>vlookup(A362,HitterProj!A:Z,5,false)</f>
        <v>232</v>
      </c>
      <c r="F362" s="11">
        <f>vlookup(A362,HitterProj!A:Z,6,false)</f>
        <v>30</v>
      </c>
      <c r="G362" s="11">
        <f>vlookup(A362,HitterProj!A:Z,7,false)</f>
        <v>10</v>
      </c>
      <c r="H362" s="11">
        <f>vlookup(A362,HitterProj!A:Z,8,false)</f>
        <v>1</v>
      </c>
      <c r="I362" s="11">
        <f>vlookup(A362,HitterProj!A:Z,9,false)</f>
        <v>9</v>
      </c>
      <c r="J362" s="11">
        <f>vlookup(A362,HitterProj!A:Z,10,false)</f>
        <v>28</v>
      </c>
      <c r="K362" s="11">
        <f>vlookup(A362,HitterProj!A:Z,11,false)</f>
        <v>27</v>
      </c>
      <c r="L362" s="11">
        <f>vlookup(A362,HitterProj!A:Z,12,false)</f>
        <v>23</v>
      </c>
      <c r="M362" s="13">
        <f>vlookup(A362,HitterProj!A:Z,13,false)</f>
        <v>6.9</v>
      </c>
      <c r="N362" s="11">
        <f>vlookup(A362,HitterProj!A:Z,14,false)</f>
        <v>71</v>
      </c>
      <c r="O362" s="11">
        <f>vlookup(A362,HitterProj!A:Z,15,false)</f>
        <v>2</v>
      </c>
      <c r="P362" s="11">
        <f>vlookup(A362,HitterProj!A:Z,16,false)</f>
        <v>3</v>
      </c>
      <c r="Q362" s="11"/>
      <c r="R362" s="11"/>
      <c r="S362" s="11"/>
      <c r="T362" s="11"/>
    </row>
    <row r="363">
      <c r="A363" s="12" t="str">
        <f>HitterProj!A256</f>
        <v>Emmanuel Rivera</v>
      </c>
      <c r="B363" s="11" t="str">
        <f>HitterProj!B256</f>
        <v>ARI</v>
      </c>
      <c r="C363" s="13">
        <f>(F363*Settings!$B$3)+(G363*Settings!$B$4)+(H363*Settings!$B$5)+(I363*Settings!$B$6)+(J363*Settings!$B$7)+(K363*Settings!$B$8)+(L363*Settings!$B$9)+(M363*Settings!$B$10)+(N363*Settings!$B$11)+(O363*Settings!$B$12)+(P363*Settings!$B$13)</f>
        <v>133.2</v>
      </c>
      <c r="D363" s="11">
        <f>vlookup(A363,HitterProj!A:Z,4,false)</f>
        <v>238</v>
      </c>
      <c r="E363" s="11">
        <f>vlookup(A363,HitterProj!A:Z,5,false)</f>
        <v>218</v>
      </c>
      <c r="F363" s="11">
        <f>vlookup(A363,HitterProj!A:Z,6,false)</f>
        <v>35</v>
      </c>
      <c r="G363" s="11">
        <f>vlookup(A363,HitterProj!A:Z,7,false)</f>
        <v>12</v>
      </c>
      <c r="H363" s="11">
        <f>vlookup(A363,HitterProj!A:Z,8,false)</f>
        <v>1</v>
      </c>
      <c r="I363" s="11">
        <f>vlookup(A363,HitterProj!A:Z,9,false)</f>
        <v>7</v>
      </c>
      <c r="J363" s="11">
        <f>vlookup(A363,HitterProj!A:Z,10,false)</f>
        <v>28</v>
      </c>
      <c r="K363" s="11">
        <f>vlookup(A363,HitterProj!A:Z,11,false)</f>
        <v>27</v>
      </c>
      <c r="L363" s="11">
        <f>vlookup(A363,HitterProj!A:Z,12,false)</f>
        <v>17</v>
      </c>
      <c r="M363" s="13">
        <f>vlookup(A363,HitterProj!A:Z,13,false)</f>
        <v>1.2</v>
      </c>
      <c r="N363" s="11">
        <f>vlookup(A363,HitterProj!A:Z,14,false)</f>
        <v>52</v>
      </c>
      <c r="O363" s="11">
        <f>vlookup(A363,HitterProj!A:Z,15,false)</f>
        <v>0</v>
      </c>
      <c r="P363" s="11">
        <f>vlookup(A363,HitterProj!A:Z,16,false)</f>
        <v>1</v>
      </c>
      <c r="Q363" s="11"/>
      <c r="R363" s="11"/>
      <c r="S363" s="11"/>
      <c r="T363" s="11"/>
    </row>
    <row r="364">
      <c r="A364" s="12" t="str">
        <f>HitterProj!A211</f>
        <v>Ezequiel Duran</v>
      </c>
      <c r="B364" s="11" t="str">
        <f>HitterProj!B211</f>
        <v>TEX</v>
      </c>
      <c r="C364" s="13">
        <f>(F364*Settings!$B$3)+(G364*Settings!$B$4)+(H364*Settings!$B$5)+(I364*Settings!$B$6)+(J364*Settings!$B$7)+(K364*Settings!$B$8)+(L364*Settings!$B$9)+(M364*Settings!$B$10)+(N364*Settings!$B$11)+(O364*Settings!$B$12)+(P364*Settings!$B$13)</f>
        <v>132.75</v>
      </c>
      <c r="D364" s="11">
        <f>vlookup(A364,HitterProj!A:Z,4,false)</f>
        <v>246</v>
      </c>
      <c r="E364" s="11">
        <f>vlookup(A364,HitterProj!A:Z,5,false)</f>
        <v>228</v>
      </c>
      <c r="F364" s="11">
        <f>vlookup(A364,HitterProj!A:Z,6,false)</f>
        <v>37</v>
      </c>
      <c r="G364" s="11">
        <f>vlookup(A364,HitterProj!A:Z,7,false)</f>
        <v>11</v>
      </c>
      <c r="H364" s="11">
        <f>vlookup(A364,HitterProj!A:Z,8,false)</f>
        <v>1</v>
      </c>
      <c r="I364" s="11">
        <f>vlookup(A364,HitterProj!A:Z,9,false)</f>
        <v>8</v>
      </c>
      <c r="J364" s="11">
        <f>vlookup(A364,HitterProj!A:Z,10,false)</f>
        <v>28</v>
      </c>
      <c r="K364" s="11">
        <f>vlookup(A364,HitterProj!A:Z,11,false)</f>
        <v>28</v>
      </c>
      <c r="L364" s="11">
        <f>vlookup(A364,HitterProj!A:Z,12,false)</f>
        <v>15</v>
      </c>
      <c r="M364" s="13">
        <f>vlookup(A364,HitterProj!A:Z,13,false)</f>
        <v>4</v>
      </c>
      <c r="N364" s="11">
        <f>vlookup(A364,HitterProj!A:Z,14,false)</f>
        <v>63</v>
      </c>
      <c r="O364" s="11">
        <f>vlookup(A364,HitterProj!A:Z,15,false)</f>
        <v>2</v>
      </c>
      <c r="P364" s="11">
        <f>vlookup(A364,HitterProj!A:Z,16,false)</f>
        <v>2</v>
      </c>
      <c r="Q364" s="11"/>
      <c r="R364" s="11"/>
      <c r="S364" s="11"/>
      <c r="T364" s="11"/>
    </row>
    <row r="365">
      <c r="A365" s="12" t="str">
        <f>HitterProj!A421</f>
        <v>Christian Bethancourt</v>
      </c>
      <c r="B365" s="11" t="str">
        <f>HitterProj!B421</f>
        <v>MIA</v>
      </c>
      <c r="C365" s="13">
        <f>(F365*Settings!$B$3)+(G365*Settings!$B$4)+(H365*Settings!$B$5)+(I365*Settings!$B$6)+(J365*Settings!$B$7)+(K365*Settings!$B$8)+(L365*Settings!$B$9)+(M365*Settings!$B$10)+(N365*Settings!$B$11)+(O365*Settings!$B$12)+(P365*Settings!$B$13)</f>
        <v>132.4</v>
      </c>
      <c r="D365" s="11">
        <f>vlookup(A365,HitterProj!A:Z,4,false)</f>
        <v>277</v>
      </c>
      <c r="E365" s="11">
        <f>vlookup(A365,HitterProj!A:Z,5,false)</f>
        <v>263</v>
      </c>
      <c r="F365" s="11">
        <f>vlookup(A365,HitterProj!A:Z,6,false)</f>
        <v>40</v>
      </c>
      <c r="G365" s="11">
        <f>vlookup(A365,HitterProj!A:Z,7,false)</f>
        <v>14</v>
      </c>
      <c r="H365" s="11">
        <f>vlookup(A365,HitterProj!A:Z,8,false)</f>
        <v>1</v>
      </c>
      <c r="I365" s="11">
        <f>vlookup(A365,HitterProj!A:Z,9,false)</f>
        <v>8</v>
      </c>
      <c r="J365" s="11">
        <f>vlookup(A365,HitterProj!A:Z,10,false)</f>
        <v>30</v>
      </c>
      <c r="K365" s="11">
        <f>vlookup(A365,HitterProj!A:Z,11,false)</f>
        <v>30</v>
      </c>
      <c r="L365" s="11">
        <f>vlookup(A365,HitterProj!A:Z,12,false)</f>
        <v>12</v>
      </c>
      <c r="M365" s="13">
        <f>vlookup(A365,HitterProj!A:Z,13,false)</f>
        <v>1.4</v>
      </c>
      <c r="N365" s="11">
        <f>vlookup(A365,HitterProj!A:Z,14,false)</f>
        <v>72</v>
      </c>
      <c r="O365" s="11">
        <f>vlookup(A365,HitterProj!A:Z,15,false)</f>
        <v>0</v>
      </c>
      <c r="P365" s="11">
        <f>vlookup(A365,HitterProj!A:Z,16,false)</f>
        <v>1</v>
      </c>
      <c r="Q365" s="11"/>
      <c r="R365" s="11"/>
      <c r="S365" s="11"/>
      <c r="T365" s="11"/>
    </row>
    <row r="366">
      <c r="A366" s="12" t="str">
        <f>HitterProj!A223</f>
        <v>Garrett Mitchell</v>
      </c>
      <c r="B366" s="11" t="str">
        <f>HitterProj!B223</f>
        <v>MIL</v>
      </c>
      <c r="C366" s="13">
        <f>(F366*Settings!$B$3)+(G366*Settings!$B$4)+(H366*Settings!$B$5)+(I366*Settings!$B$6)+(J366*Settings!$B$7)+(K366*Settings!$B$8)+(L366*Settings!$B$9)+(M366*Settings!$B$10)+(N366*Settings!$B$11)+(O366*Settings!$B$12)+(P366*Settings!$B$13)</f>
        <v>132.3</v>
      </c>
      <c r="D366" s="11">
        <f>vlookup(A366,HitterProj!A:Z,4,false)</f>
        <v>308</v>
      </c>
      <c r="E366" s="11">
        <f>vlookup(A366,HitterProj!A:Z,5,false)</f>
        <v>278</v>
      </c>
      <c r="F366" s="11">
        <f>vlookup(A366,HitterProj!A:Z,6,false)</f>
        <v>38</v>
      </c>
      <c r="G366" s="11">
        <f>vlookup(A366,HitterProj!A:Z,7,false)</f>
        <v>11</v>
      </c>
      <c r="H366" s="11">
        <f>vlookup(A366,HitterProj!A:Z,8,false)</f>
        <v>1</v>
      </c>
      <c r="I366" s="11">
        <f>vlookup(A366,HitterProj!A:Z,9,false)</f>
        <v>9</v>
      </c>
      <c r="J366" s="11">
        <f>vlookup(A366,HitterProj!A:Z,10,false)</f>
        <v>31</v>
      </c>
      <c r="K366" s="11">
        <f>vlookup(A366,HitterProj!A:Z,11,false)</f>
        <v>32</v>
      </c>
      <c r="L366" s="11">
        <f>vlookup(A366,HitterProj!A:Z,12,false)</f>
        <v>26</v>
      </c>
      <c r="M366" s="13">
        <f>vlookup(A366,HitterProj!A:Z,13,false)</f>
        <v>4.8</v>
      </c>
      <c r="N366" s="11">
        <f>vlookup(A366,HitterProj!A:Z,14,false)</f>
        <v>98</v>
      </c>
      <c r="O366" s="11">
        <f>vlookup(A366,HitterProj!A:Z,15,false)</f>
        <v>1</v>
      </c>
      <c r="P366" s="11">
        <f>vlookup(A366,HitterProj!A:Z,16,false)</f>
        <v>3</v>
      </c>
      <c r="Q366" s="11"/>
      <c r="R366" s="11"/>
      <c r="S366" s="11"/>
      <c r="T366" s="11"/>
    </row>
    <row r="367">
      <c r="A367" s="12" t="str">
        <f>HitterProj!A250</f>
        <v>Josh Donaldson</v>
      </c>
      <c r="B367" s="11" t="str">
        <f>HitterProj!B250</f>
        <v/>
      </c>
      <c r="C367" s="13">
        <f>(F367*Settings!$B$3)+(G367*Settings!$B$4)+(H367*Settings!$B$5)+(I367*Settings!$B$6)+(J367*Settings!$B$7)+(K367*Settings!$B$8)+(L367*Settings!$B$9)+(M367*Settings!$B$10)+(N367*Settings!$B$11)+(O367*Settings!$B$12)+(P367*Settings!$B$13)</f>
        <v>132</v>
      </c>
      <c r="D367" s="11">
        <f>vlookup(A367,HitterProj!A:Z,4,false)</f>
        <v>246</v>
      </c>
      <c r="E367" s="11">
        <f>vlookup(A367,HitterProj!A:Z,5,false)</f>
        <v>215</v>
      </c>
      <c r="F367" s="11">
        <f>vlookup(A367,HitterProj!A:Z,6,false)</f>
        <v>27</v>
      </c>
      <c r="G367" s="11">
        <f>vlookup(A367,HitterProj!A:Z,7,false)</f>
        <v>12</v>
      </c>
      <c r="H367" s="11">
        <f>vlookup(A367,HitterProj!A:Z,8,false)</f>
        <v>0</v>
      </c>
      <c r="I367" s="11">
        <f>vlookup(A367,HitterProj!A:Z,9,false)</f>
        <v>9</v>
      </c>
      <c r="J367" s="11">
        <f>vlookup(A367,HitterProj!A:Z,10,false)</f>
        <v>27</v>
      </c>
      <c r="K367" s="11">
        <f>vlookup(A367,HitterProj!A:Z,11,false)</f>
        <v>27</v>
      </c>
      <c r="L367" s="11">
        <f>vlookup(A367,HitterProj!A:Z,12,false)</f>
        <v>27</v>
      </c>
      <c r="M367" s="13">
        <f>vlookup(A367,HitterProj!A:Z,13,false)</f>
        <v>1</v>
      </c>
      <c r="N367" s="11">
        <f>vlookup(A367,HitterProj!A:Z,14,false)</f>
        <v>64</v>
      </c>
      <c r="O367" s="11">
        <f>vlookup(A367,HitterProj!A:Z,15,false)</f>
        <v>0</v>
      </c>
      <c r="P367" s="11">
        <f>vlookup(A367,HitterProj!A:Z,16,false)</f>
        <v>2</v>
      </c>
      <c r="Q367" s="11"/>
      <c r="R367" s="11"/>
      <c r="S367" s="11"/>
      <c r="T367" s="11"/>
    </row>
    <row r="368">
      <c r="A368" s="12" t="str">
        <f>HitterProj!A316</f>
        <v>Miguel Andujar</v>
      </c>
      <c r="B368" s="11" t="str">
        <f>HitterProj!B316</f>
        <v>OAK</v>
      </c>
      <c r="C368" s="13">
        <f>(F368*Settings!$B$3)+(G368*Settings!$B$4)+(H368*Settings!$B$5)+(I368*Settings!$B$6)+(J368*Settings!$B$7)+(K368*Settings!$B$8)+(L368*Settings!$B$9)+(M368*Settings!$B$10)+(N368*Settings!$B$11)+(O368*Settings!$B$12)+(P368*Settings!$B$13)</f>
        <v>130.8</v>
      </c>
      <c r="D368" s="11">
        <f>vlookup(A368,HitterProj!A:Z,4,false)</f>
        <v>239</v>
      </c>
      <c r="E368" s="11">
        <f>vlookup(A368,HitterProj!A:Z,5,false)</f>
        <v>226</v>
      </c>
      <c r="F368" s="11">
        <f>vlookup(A368,HitterProj!A:Z,6,false)</f>
        <v>39</v>
      </c>
      <c r="G368" s="11">
        <f>vlookup(A368,HitterProj!A:Z,7,false)</f>
        <v>10</v>
      </c>
      <c r="H368" s="11">
        <f>vlookup(A368,HitterProj!A:Z,8,false)</f>
        <v>1</v>
      </c>
      <c r="I368" s="11">
        <f>vlookup(A368,HitterProj!A:Z,9,false)</f>
        <v>6</v>
      </c>
      <c r="J368" s="11">
        <f>vlookup(A368,HitterProj!A:Z,10,false)</f>
        <v>28</v>
      </c>
      <c r="K368" s="11">
        <f>vlookup(A368,HitterProj!A:Z,11,false)</f>
        <v>28</v>
      </c>
      <c r="L368" s="11">
        <f>vlookup(A368,HitterProj!A:Z,12,false)</f>
        <v>12</v>
      </c>
      <c r="M368" s="13">
        <f>vlookup(A368,HitterProj!A:Z,13,false)</f>
        <v>2.8</v>
      </c>
      <c r="N368" s="11">
        <f>vlookup(A368,HitterProj!A:Z,14,false)</f>
        <v>44</v>
      </c>
      <c r="O368" s="11">
        <f>vlookup(A368,HitterProj!A:Z,15,false)</f>
        <v>1</v>
      </c>
      <c r="P368" s="11">
        <f>vlookup(A368,HitterProj!A:Z,16,false)</f>
        <v>0</v>
      </c>
      <c r="Q368" s="11"/>
      <c r="R368" s="11"/>
      <c r="S368" s="11"/>
      <c r="T368" s="11"/>
    </row>
    <row r="369">
      <c r="A369" s="12" t="str">
        <f>HitterProj!A300</f>
        <v>Will Brennan</v>
      </c>
      <c r="B369" s="11" t="str">
        <f>HitterProj!B300</f>
        <v>CLE</v>
      </c>
      <c r="C369" s="13">
        <f>(F369*Settings!$B$3)+(G369*Settings!$B$4)+(H369*Settings!$B$5)+(I369*Settings!$B$6)+(J369*Settings!$B$7)+(K369*Settings!$B$8)+(L369*Settings!$B$9)+(M369*Settings!$B$10)+(N369*Settings!$B$11)+(O369*Settings!$B$12)+(P369*Settings!$B$13)</f>
        <v>130.75</v>
      </c>
      <c r="D369" s="11">
        <f>vlookup(A369,HitterProj!A:Z,4,false)</f>
        <v>251</v>
      </c>
      <c r="E369" s="11">
        <f>vlookup(A369,HitterProj!A:Z,5,false)</f>
        <v>236</v>
      </c>
      <c r="F369" s="11">
        <f>vlookup(A369,HitterProj!A:Z,6,false)</f>
        <v>47</v>
      </c>
      <c r="G369" s="11">
        <f>vlookup(A369,HitterProj!A:Z,7,false)</f>
        <v>12</v>
      </c>
      <c r="H369" s="11">
        <f>vlookup(A369,HitterProj!A:Z,8,false)</f>
        <v>1</v>
      </c>
      <c r="I369" s="11">
        <f>vlookup(A369,HitterProj!A:Z,9,false)</f>
        <v>4</v>
      </c>
      <c r="J369" s="11">
        <f>vlookup(A369,HitterProj!A:Z,10,false)</f>
        <v>19</v>
      </c>
      <c r="K369" s="11">
        <f>vlookup(A369,HitterProj!A:Z,11,false)</f>
        <v>19</v>
      </c>
      <c r="L369" s="11">
        <f>vlookup(A369,HitterProj!A:Z,12,false)</f>
        <v>11</v>
      </c>
      <c r="M369" s="13">
        <f>vlookup(A369,HitterProj!A:Z,13,false)</f>
        <v>7.5</v>
      </c>
      <c r="N369" s="11">
        <f>vlookup(A369,HitterProj!A:Z,14,false)</f>
        <v>33</v>
      </c>
      <c r="O369" s="11">
        <f>vlookup(A369,HitterProj!A:Z,15,false)</f>
        <v>3</v>
      </c>
      <c r="P369" s="11">
        <f>vlookup(A369,HitterProj!A:Z,16,false)</f>
        <v>4</v>
      </c>
      <c r="Q369" s="11"/>
      <c r="R369" s="11"/>
      <c r="S369" s="11"/>
      <c r="T369" s="11"/>
    </row>
    <row r="370">
      <c r="A370" s="12" t="str">
        <f>HitterProj!A291</f>
        <v>Nick Gordon</v>
      </c>
      <c r="B370" s="11" t="str">
        <f>HitterProj!B291</f>
        <v>MIN</v>
      </c>
      <c r="C370" s="13">
        <f>(F370*Settings!$B$3)+(G370*Settings!$B$4)+(H370*Settings!$B$5)+(I370*Settings!$B$6)+(J370*Settings!$B$7)+(K370*Settings!$B$8)+(L370*Settings!$B$9)+(M370*Settings!$B$10)+(N370*Settings!$B$11)+(O370*Settings!$B$12)+(P370*Settings!$B$13)</f>
        <v>130.15</v>
      </c>
      <c r="D370" s="11">
        <f>vlookup(A370,HitterProj!A:Z,4,false)</f>
        <v>229</v>
      </c>
      <c r="E370" s="11">
        <f>vlookup(A370,HitterProj!A:Z,5,false)</f>
        <v>213</v>
      </c>
      <c r="F370" s="11">
        <f>vlookup(A370,HitterProj!A:Z,6,false)</f>
        <v>36</v>
      </c>
      <c r="G370" s="11">
        <f>vlookup(A370,HitterProj!A:Z,7,false)</f>
        <v>12</v>
      </c>
      <c r="H370" s="11">
        <f>vlookup(A370,HitterProj!A:Z,8,false)</f>
        <v>1</v>
      </c>
      <c r="I370" s="11">
        <f>vlookup(A370,HitterProj!A:Z,9,false)</f>
        <v>6</v>
      </c>
      <c r="J370" s="11">
        <f>vlookup(A370,HitterProj!A:Z,10,false)</f>
        <v>27</v>
      </c>
      <c r="K370" s="11">
        <f>vlookup(A370,HitterProj!A:Z,11,false)</f>
        <v>27</v>
      </c>
      <c r="L370" s="11">
        <f>vlookup(A370,HitterProj!A:Z,12,false)</f>
        <v>11</v>
      </c>
      <c r="M370" s="13">
        <f>vlookup(A370,HitterProj!A:Z,13,false)</f>
        <v>5.4</v>
      </c>
      <c r="N370" s="11">
        <f>vlookup(A370,HitterProj!A:Z,14,false)</f>
        <v>51</v>
      </c>
      <c r="O370" s="11">
        <f>vlookup(A370,HitterProj!A:Z,15,false)</f>
        <v>1</v>
      </c>
      <c r="P370" s="11">
        <f>vlookup(A370,HitterProj!A:Z,16,false)</f>
        <v>4</v>
      </c>
      <c r="Q370" s="11"/>
      <c r="R370" s="11"/>
      <c r="S370" s="11"/>
      <c r="T370" s="11"/>
    </row>
    <row r="371">
      <c r="A371" s="12" t="str">
        <f>HitterProj!A384</f>
        <v>Jordan Diaz</v>
      </c>
      <c r="B371" s="11" t="str">
        <f>HitterProj!B384</f>
        <v>OAK</v>
      </c>
      <c r="C371" s="13">
        <f>(F371*Settings!$B$3)+(G371*Settings!$B$4)+(H371*Settings!$B$5)+(I371*Settings!$B$6)+(J371*Settings!$B$7)+(K371*Settings!$B$8)+(L371*Settings!$B$9)+(M371*Settings!$B$10)+(N371*Settings!$B$11)+(O371*Settings!$B$12)+(P371*Settings!$B$13)</f>
        <v>129.2</v>
      </c>
      <c r="D371" s="11">
        <f>vlookup(A371,HitterProj!A:Z,4,false)</f>
        <v>277</v>
      </c>
      <c r="E371" s="11">
        <f>vlookup(A371,HitterProj!A:Z,5,false)</f>
        <v>258</v>
      </c>
      <c r="F371" s="11">
        <f>vlookup(A371,HitterProj!A:Z,6,false)</f>
        <v>39</v>
      </c>
      <c r="G371" s="11">
        <f>vlookup(A371,HitterProj!A:Z,7,false)</f>
        <v>12</v>
      </c>
      <c r="H371" s="11">
        <f>vlookup(A371,HitterProj!A:Z,8,false)</f>
        <v>1</v>
      </c>
      <c r="I371" s="11">
        <f>vlookup(A371,HitterProj!A:Z,9,false)</f>
        <v>7</v>
      </c>
      <c r="J371" s="11">
        <f>vlookup(A371,HitterProj!A:Z,10,false)</f>
        <v>27</v>
      </c>
      <c r="K371" s="11">
        <f>vlookup(A371,HitterProj!A:Z,11,false)</f>
        <v>27</v>
      </c>
      <c r="L371" s="11">
        <f>vlookup(A371,HitterProj!A:Z,12,false)</f>
        <v>16</v>
      </c>
      <c r="M371" s="13">
        <f>vlookup(A371,HitterProj!A:Z,13,false)</f>
        <v>0.2</v>
      </c>
      <c r="N371" s="11">
        <f>vlookup(A371,HitterProj!A:Z,14,false)</f>
        <v>60</v>
      </c>
      <c r="O371" s="11">
        <f>vlookup(A371,HitterProj!A:Z,15,false)</f>
        <v>2</v>
      </c>
      <c r="P371" s="11">
        <f>vlookup(A371,HitterProj!A:Z,16,false)</f>
        <v>2</v>
      </c>
      <c r="Q371" s="11"/>
      <c r="R371" s="11"/>
      <c r="S371" s="11"/>
      <c r="T371" s="11"/>
    </row>
    <row r="372">
      <c r="A372" s="12" t="str">
        <f>HitterProj!A268</f>
        <v>Jake Bauers</v>
      </c>
      <c r="B372" s="11" t="str">
        <f>HitterProj!B268</f>
        <v>MIL</v>
      </c>
      <c r="C372" s="13">
        <f>(F372*Settings!$B$3)+(G372*Settings!$B$4)+(H372*Settings!$B$5)+(I372*Settings!$B$6)+(J372*Settings!$B$7)+(K372*Settings!$B$8)+(L372*Settings!$B$9)+(M372*Settings!$B$10)+(N372*Settings!$B$11)+(O372*Settings!$B$12)+(P372*Settings!$B$13)</f>
        <v>128.65</v>
      </c>
      <c r="D372" s="11">
        <f>vlookup(A372,HitterProj!A:Z,4,false)</f>
        <v>246</v>
      </c>
      <c r="E372" s="11">
        <f>vlookup(A372,HitterProj!A:Z,5,false)</f>
        <v>220</v>
      </c>
      <c r="F372" s="11">
        <f>vlookup(A372,HitterProj!A:Z,6,false)</f>
        <v>29</v>
      </c>
      <c r="G372" s="11">
        <f>vlookup(A372,HitterProj!A:Z,7,false)</f>
        <v>10</v>
      </c>
      <c r="H372" s="11">
        <f>vlookup(A372,HitterProj!A:Z,8,false)</f>
        <v>1</v>
      </c>
      <c r="I372" s="11">
        <f>vlookup(A372,HitterProj!A:Z,9,false)</f>
        <v>10</v>
      </c>
      <c r="J372" s="11">
        <f>vlookup(A372,HitterProj!A:Z,10,false)</f>
        <v>24</v>
      </c>
      <c r="K372" s="11">
        <f>vlookup(A372,HitterProj!A:Z,11,false)</f>
        <v>23</v>
      </c>
      <c r="L372" s="11">
        <f>vlookup(A372,HitterProj!A:Z,12,false)</f>
        <v>23</v>
      </c>
      <c r="M372" s="13">
        <f>vlookup(A372,HitterProj!A:Z,13,false)</f>
        <v>6.4</v>
      </c>
      <c r="N372" s="11">
        <f>vlookup(A372,HitterProj!A:Z,14,false)</f>
        <v>69</v>
      </c>
      <c r="O372" s="11">
        <f>vlookup(A372,HitterProj!A:Z,15,false)</f>
        <v>2</v>
      </c>
      <c r="P372" s="11">
        <f>vlookup(A372,HitterProj!A:Z,16,false)</f>
        <v>1</v>
      </c>
      <c r="Q372" s="11"/>
      <c r="R372" s="11"/>
      <c r="S372" s="11"/>
      <c r="T372" s="11"/>
    </row>
    <row r="373">
      <c r="A373" s="12" t="str">
        <f>HitterProj!A292</f>
        <v>Sean Bouchard</v>
      </c>
      <c r="B373" s="11" t="str">
        <f>HitterProj!B292</f>
        <v>COL</v>
      </c>
      <c r="C373" s="13">
        <f>(F373*Settings!$B$3)+(G373*Settings!$B$4)+(H373*Settings!$B$5)+(I373*Settings!$B$6)+(J373*Settings!$B$7)+(K373*Settings!$B$8)+(L373*Settings!$B$9)+(M373*Settings!$B$10)+(N373*Settings!$B$11)+(O373*Settings!$B$12)+(P373*Settings!$B$13)</f>
        <v>128.6</v>
      </c>
      <c r="D373" s="11">
        <f>vlookup(A373,HitterProj!A:Z,4,false)</f>
        <v>215</v>
      </c>
      <c r="E373" s="11">
        <f>vlookup(A373,HitterProj!A:Z,5,false)</f>
        <v>183</v>
      </c>
      <c r="F373" s="11">
        <f>vlookup(A373,HitterProj!A:Z,6,false)</f>
        <v>25</v>
      </c>
      <c r="G373" s="11">
        <f>vlookup(A373,HitterProj!A:Z,7,false)</f>
        <v>9</v>
      </c>
      <c r="H373" s="11">
        <f>vlookup(A373,HitterProj!A:Z,8,false)</f>
        <v>1</v>
      </c>
      <c r="I373" s="11">
        <f>vlookup(A373,HitterProj!A:Z,9,false)</f>
        <v>8</v>
      </c>
      <c r="J373" s="11">
        <f>vlookup(A373,HitterProj!A:Z,10,false)</f>
        <v>24</v>
      </c>
      <c r="K373" s="11">
        <f>vlookup(A373,HitterProj!A:Z,11,false)</f>
        <v>23</v>
      </c>
      <c r="L373" s="11">
        <f>vlookup(A373,HitterProj!A:Z,12,false)</f>
        <v>29</v>
      </c>
      <c r="M373" s="13">
        <f>vlookup(A373,HitterProj!A:Z,13,false)</f>
        <v>4.6</v>
      </c>
      <c r="N373" s="11">
        <f>vlookup(A373,HitterProj!A:Z,14,false)</f>
        <v>56</v>
      </c>
      <c r="O373" s="11">
        <f>vlookup(A373,HitterProj!A:Z,15,false)</f>
        <v>1</v>
      </c>
      <c r="P373" s="11">
        <f>vlookup(A373,HitterProj!A:Z,16,false)</f>
        <v>3</v>
      </c>
      <c r="Q373" s="11"/>
      <c r="R373" s="11"/>
      <c r="S373" s="11"/>
      <c r="T373" s="11"/>
    </row>
    <row r="374">
      <c r="A374" s="12" t="str">
        <f>HitterProj!A210</f>
        <v>Daniel Vogelbach</v>
      </c>
      <c r="B374" s="11" t="str">
        <f>HitterProj!B210</f>
        <v/>
      </c>
      <c r="C374" s="13">
        <f>(F374*Settings!$B$3)+(G374*Settings!$B$4)+(H374*Settings!$B$5)+(I374*Settings!$B$6)+(J374*Settings!$B$7)+(K374*Settings!$B$8)+(L374*Settings!$B$9)+(M374*Settings!$B$10)+(N374*Settings!$B$11)+(O374*Settings!$B$12)+(P374*Settings!$B$13)</f>
        <v>128.25</v>
      </c>
      <c r="D374" s="11">
        <f>vlookup(A374,HitterProj!A:Z,4,false)</f>
        <v>214</v>
      </c>
      <c r="E374" s="11">
        <f>vlookup(A374,HitterProj!A:Z,5,false)</f>
        <v>183</v>
      </c>
      <c r="F374" s="11">
        <f>vlookup(A374,HitterProj!A:Z,6,false)</f>
        <v>27</v>
      </c>
      <c r="G374" s="11">
        <f>vlookup(A374,HitterProj!A:Z,7,false)</f>
        <v>9</v>
      </c>
      <c r="H374" s="11">
        <f>vlookup(A374,HitterProj!A:Z,8,false)</f>
        <v>0</v>
      </c>
      <c r="I374" s="11">
        <f>vlookup(A374,HitterProj!A:Z,9,false)</f>
        <v>8</v>
      </c>
      <c r="J374" s="11">
        <f>vlookup(A374,HitterProj!A:Z,10,false)</f>
        <v>26</v>
      </c>
      <c r="K374" s="11">
        <f>vlookup(A374,HitterProj!A:Z,11,false)</f>
        <v>26</v>
      </c>
      <c r="L374" s="11">
        <f>vlookup(A374,HitterProj!A:Z,12,false)</f>
        <v>30</v>
      </c>
      <c r="M374" s="13">
        <f>vlookup(A374,HitterProj!A:Z,13,false)</f>
        <v>0</v>
      </c>
      <c r="N374" s="11">
        <f>vlookup(A374,HitterProj!A:Z,14,false)</f>
        <v>53</v>
      </c>
      <c r="O374" s="11">
        <f>vlookup(A374,HitterProj!A:Z,15,false)</f>
        <v>0</v>
      </c>
      <c r="P374" s="11">
        <f>vlookup(A374,HitterProj!A:Z,16,false)</f>
        <v>1</v>
      </c>
      <c r="Q374" s="11"/>
      <c r="R374" s="11"/>
      <c r="S374" s="11"/>
      <c r="T374" s="11"/>
    </row>
    <row r="375">
      <c r="A375" s="12" t="str">
        <f>HitterProj!A214</f>
        <v>Jake McCarthy</v>
      </c>
      <c r="B375" s="11" t="str">
        <f>HitterProj!B214</f>
        <v>ARI</v>
      </c>
      <c r="C375" s="13">
        <f>(F375*Settings!$B$3)+(G375*Settings!$B$4)+(H375*Settings!$B$5)+(I375*Settings!$B$6)+(J375*Settings!$B$7)+(K375*Settings!$B$8)+(L375*Settings!$B$9)+(M375*Settings!$B$10)+(N375*Settings!$B$11)+(O375*Settings!$B$12)+(P375*Settings!$B$13)</f>
        <v>128.2</v>
      </c>
      <c r="D375" s="11">
        <f>vlookup(A375,HitterProj!A:Z,4,false)</f>
        <v>251</v>
      </c>
      <c r="E375" s="11">
        <f>vlookup(A375,HitterProj!A:Z,5,false)</f>
        <v>227</v>
      </c>
      <c r="F375" s="11">
        <f>vlookup(A375,HitterProj!A:Z,6,false)</f>
        <v>40</v>
      </c>
      <c r="G375" s="11">
        <f>vlookup(A375,HitterProj!A:Z,7,false)</f>
        <v>11</v>
      </c>
      <c r="H375" s="11">
        <f>vlookup(A375,HitterProj!A:Z,8,false)</f>
        <v>1</v>
      </c>
      <c r="I375" s="11">
        <f>vlookup(A375,HitterProj!A:Z,9,false)</f>
        <v>4</v>
      </c>
      <c r="J375" s="11">
        <f>vlookup(A375,HitterProj!A:Z,10,false)</f>
        <v>23</v>
      </c>
      <c r="K375" s="11">
        <f>vlookup(A375,HitterProj!A:Z,11,false)</f>
        <v>21</v>
      </c>
      <c r="L375" s="11">
        <f>vlookup(A375,HitterProj!A:Z,12,false)</f>
        <v>19</v>
      </c>
      <c r="M375" s="13">
        <f>vlookup(A375,HitterProj!A:Z,13,false)</f>
        <v>14.2</v>
      </c>
      <c r="N375" s="11">
        <f>vlookup(A375,HitterProj!A:Z,14,false)</f>
        <v>52</v>
      </c>
      <c r="O375" s="11">
        <f>vlookup(A375,HitterProj!A:Z,15,false)</f>
        <v>3</v>
      </c>
      <c r="P375" s="11">
        <f>vlookup(A375,HitterProj!A:Z,16,false)</f>
        <v>4</v>
      </c>
      <c r="Q375" s="11"/>
      <c r="R375" s="11"/>
      <c r="S375" s="11"/>
      <c r="T375" s="11"/>
    </row>
    <row r="376">
      <c r="A376" s="12" t="str">
        <f>HitterProj!A252</f>
        <v>Bobby Dalbec</v>
      </c>
      <c r="B376" s="11" t="str">
        <f>HitterProj!B252</f>
        <v>BOS</v>
      </c>
      <c r="C376" s="13">
        <f>(F376*Settings!$B$3)+(G376*Settings!$B$4)+(H376*Settings!$B$5)+(I376*Settings!$B$6)+(J376*Settings!$B$7)+(K376*Settings!$B$8)+(L376*Settings!$B$9)+(M376*Settings!$B$10)+(N376*Settings!$B$11)+(O376*Settings!$B$12)+(P376*Settings!$B$13)</f>
        <v>127.65</v>
      </c>
      <c r="D376" s="11">
        <f>vlookup(A376,HitterProj!A:Z,4,false)</f>
        <v>244</v>
      </c>
      <c r="E376" s="11">
        <f>vlookup(A376,HitterProj!A:Z,5,false)</f>
        <v>223</v>
      </c>
      <c r="F376" s="11">
        <f>vlookup(A376,HitterProj!A:Z,6,false)</f>
        <v>28</v>
      </c>
      <c r="G376" s="11">
        <f>vlookup(A376,HitterProj!A:Z,7,false)</f>
        <v>11</v>
      </c>
      <c r="H376" s="11">
        <f>vlookup(A376,HitterProj!A:Z,8,false)</f>
        <v>1</v>
      </c>
      <c r="I376" s="11">
        <f>vlookup(A376,HitterProj!A:Z,9,false)</f>
        <v>10</v>
      </c>
      <c r="J376" s="11">
        <f>vlookup(A376,HitterProj!A:Z,10,false)</f>
        <v>31</v>
      </c>
      <c r="K376" s="11">
        <f>vlookup(A376,HitterProj!A:Z,11,false)</f>
        <v>31</v>
      </c>
      <c r="L376" s="11">
        <f>vlookup(A376,HitterProj!A:Z,12,false)</f>
        <v>17</v>
      </c>
      <c r="M376" s="13">
        <f>vlookup(A376,HitterProj!A:Z,13,false)</f>
        <v>4.9</v>
      </c>
      <c r="N376" s="11">
        <f>vlookup(A376,HitterProj!A:Z,14,false)</f>
        <v>83</v>
      </c>
      <c r="O376" s="11">
        <f>vlookup(A376,HitterProj!A:Z,15,false)</f>
        <v>1</v>
      </c>
      <c r="P376" s="11">
        <f>vlookup(A376,HitterProj!A:Z,16,false)</f>
        <v>2</v>
      </c>
      <c r="Q376" s="11"/>
      <c r="R376" s="11"/>
      <c r="S376" s="11"/>
      <c r="T376" s="11"/>
    </row>
    <row r="377">
      <c r="A377" s="12" t="str">
        <f>HitterProj!A411</f>
        <v>Carson Kelly</v>
      </c>
      <c r="B377" s="11" t="str">
        <f>HitterProj!B411</f>
        <v>DET</v>
      </c>
      <c r="C377" s="13">
        <f>(F377*Settings!$B$3)+(G377*Settings!$B$4)+(H377*Settings!$B$5)+(I377*Settings!$B$6)+(J377*Settings!$B$7)+(K377*Settings!$B$8)+(L377*Settings!$B$9)+(M377*Settings!$B$10)+(N377*Settings!$B$11)+(O377*Settings!$B$12)+(P377*Settings!$B$13)</f>
        <v>125.65</v>
      </c>
      <c r="D377" s="11">
        <f>vlookup(A377,HitterProj!A:Z,4,false)</f>
        <v>246</v>
      </c>
      <c r="E377" s="11">
        <f>vlookup(A377,HitterProj!A:Z,5,false)</f>
        <v>219</v>
      </c>
      <c r="F377" s="11">
        <f>vlookup(A377,HitterProj!A:Z,6,false)</f>
        <v>34</v>
      </c>
      <c r="G377" s="11">
        <f>vlookup(A377,HitterProj!A:Z,7,false)</f>
        <v>10</v>
      </c>
      <c r="H377" s="11">
        <f>vlookup(A377,HitterProj!A:Z,8,false)</f>
        <v>1</v>
      </c>
      <c r="I377" s="11">
        <f>vlookup(A377,HitterProj!A:Z,9,false)</f>
        <v>6</v>
      </c>
      <c r="J377" s="11">
        <f>vlookup(A377,HitterProj!A:Z,10,false)</f>
        <v>25</v>
      </c>
      <c r="K377" s="11">
        <f>vlookup(A377,HitterProj!A:Z,11,false)</f>
        <v>24</v>
      </c>
      <c r="L377" s="11">
        <f>vlookup(A377,HitterProj!A:Z,12,false)</f>
        <v>24</v>
      </c>
      <c r="M377" s="13">
        <f>vlookup(A377,HitterProj!A:Z,13,false)</f>
        <v>1.4</v>
      </c>
      <c r="N377" s="11">
        <f>vlookup(A377,HitterProj!A:Z,14,false)</f>
        <v>53</v>
      </c>
      <c r="O377" s="11">
        <f>vlookup(A377,HitterProj!A:Z,15,false)</f>
        <v>0</v>
      </c>
      <c r="P377" s="11">
        <f>vlookup(A377,HitterProj!A:Z,16,false)</f>
        <v>3</v>
      </c>
      <c r="Q377" s="11"/>
      <c r="R377" s="11"/>
      <c r="S377" s="11"/>
      <c r="T377" s="11"/>
    </row>
    <row r="378">
      <c r="A378" s="12" t="str">
        <f>HitterProj!A373</f>
        <v>Gabriel Arias</v>
      </c>
      <c r="B378" s="11" t="str">
        <f>HitterProj!B373</f>
        <v>CLE</v>
      </c>
      <c r="C378" s="13">
        <f>(F378*Settings!$B$3)+(G378*Settings!$B$4)+(H378*Settings!$B$5)+(I378*Settings!$B$6)+(J378*Settings!$B$7)+(K378*Settings!$B$8)+(L378*Settings!$B$9)+(M378*Settings!$B$10)+(N378*Settings!$B$11)+(O378*Settings!$B$12)+(P378*Settings!$B$13)</f>
        <v>124.95</v>
      </c>
      <c r="D378" s="11">
        <f>vlookup(A378,HitterProj!A:Z,4,false)</f>
        <v>265</v>
      </c>
      <c r="E378" s="11">
        <f>vlookup(A378,HitterProj!A:Z,5,false)</f>
        <v>239</v>
      </c>
      <c r="F378" s="11">
        <f>vlookup(A378,HitterProj!A:Z,6,false)</f>
        <v>32</v>
      </c>
      <c r="G378" s="11">
        <f>vlookup(A378,HitterProj!A:Z,7,false)</f>
        <v>11</v>
      </c>
      <c r="H378" s="11">
        <f>vlookup(A378,HitterProj!A:Z,8,false)</f>
        <v>1</v>
      </c>
      <c r="I378" s="11">
        <f>vlookup(A378,HitterProj!A:Z,9,false)</f>
        <v>8</v>
      </c>
      <c r="J378" s="11">
        <f>vlookup(A378,HitterProj!A:Z,10,false)</f>
        <v>29</v>
      </c>
      <c r="K378" s="11">
        <f>vlookup(A378,HitterProj!A:Z,11,false)</f>
        <v>29</v>
      </c>
      <c r="L378" s="11">
        <f>vlookup(A378,HitterProj!A:Z,12,false)</f>
        <v>24</v>
      </c>
      <c r="M378" s="13">
        <f>vlookup(A378,HitterProj!A:Z,13,false)</f>
        <v>4.7</v>
      </c>
      <c r="N378" s="11">
        <f>vlookup(A378,HitterProj!A:Z,14,false)</f>
        <v>81</v>
      </c>
      <c r="O378" s="11">
        <f>vlookup(A378,HitterProj!A:Z,15,false)</f>
        <v>2</v>
      </c>
      <c r="P378" s="11">
        <f>vlookup(A378,HitterProj!A:Z,16,false)</f>
        <v>1</v>
      </c>
      <c r="Q378" s="11"/>
      <c r="R378" s="11"/>
      <c r="S378" s="11"/>
      <c r="T378" s="11"/>
    </row>
    <row r="379">
      <c r="A379" s="12" t="str">
        <f>HitterProj!A338</f>
        <v>Oswald Peraza</v>
      </c>
      <c r="B379" s="11" t="str">
        <f>HitterProj!B338</f>
        <v>NYY</v>
      </c>
      <c r="C379" s="13">
        <f>(F379*Settings!$B$3)+(G379*Settings!$B$4)+(H379*Settings!$B$5)+(I379*Settings!$B$6)+(J379*Settings!$B$7)+(K379*Settings!$B$8)+(L379*Settings!$B$9)+(M379*Settings!$B$10)+(N379*Settings!$B$11)+(O379*Settings!$B$12)+(P379*Settings!$B$13)</f>
        <v>124.3</v>
      </c>
      <c r="D379" s="11">
        <f>vlookup(A379,HitterProj!A:Z,4,false)</f>
        <v>235</v>
      </c>
      <c r="E379" s="11">
        <f>vlookup(A379,HitterProj!A:Z,5,false)</f>
        <v>212</v>
      </c>
      <c r="F379" s="11">
        <f>vlookup(A379,HitterProj!A:Z,6,false)</f>
        <v>33</v>
      </c>
      <c r="G379" s="11">
        <f>vlookup(A379,HitterProj!A:Z,7,false)</f>
        <v>10</v>
      </c>
      <c r="H379" s="11">
        <f>vlookup(A379,HitterProj!A:Z,8,false)</f>
        <v>0</v>
      </c>
      <c r="I379" s="11">
        <f>vlookup(A379,HitterProj!A:Z,9,false)</f>
        <v>5</v>
      </c>
      <c r="J379" s="11">
        <f>vlookup(A379,HitterProj!A:Z,10,false)</f>
        <v>29</v>
      </c>
      <c r="K379" s="11">
        <f>vlookup(A379,HitterProj!A:Z,11,false)</f>
        <v>28</v>
      </c>
      <c r="L379" s="11">
        <f>vlookup(A379,HitterProj!A:Z,12,false)</f>
        <v>17</v>
      </c>
      <c r="M379" s="13">
        <f>vlookup(A379,HitterProj!A:Z,13,false)</f>
        <v>7.8</v>
      </c>
      <c r="N379" s="11">
        <f>vlookup(A379,HitterProj!A:Z,14,false)</f>
        <v>54</v>
      </c>
      <c r="O379" s="11">
        <f>vlookup(A379,HitterProj!A:Z,15,false)</f>
        <v>2</v>
      </c>
      <c r="P379" s="11">
        <f>vlookup(A379,HitterProj!A:Z,16,false)</f>
        <v>5</v>
      </c>
      <c r="Q379" s="11"/>
      <c r="R379" s="11"/>
      <c r="S379" s="11"/>
      <c r="T379" s="11"/>
    </row>
    <row r="380">
      <c r="A380" s="12" t="str">
        <f>HitterProj!A232</f>
        <v>Brian Anderson</v>
      </c>
      <c r="B380" s="11" t="str">
        <f>HitterProj!B232</f>
        <v/>
      </c>
      <c r="C380" s="13">
        <f>(F380*Settings!$B$3)+(G380*Settings!$B$4)+(H380*Settings!$B$5)+(I380*Settings!$B$6)+(J380*Settings!$B$7)+(K380*Settings!$B$8)+(L380*Settings!$B$9)+(M380*Settings!$B$10)+(N380*Settings!$B$11)+(O380*Settings!$B$12)+(P380*Settings!$B$13)</f>
        <v>123.75</v>
      </c>
      <c r="D380" s="11">
        <f>vlookup(A380,HitterProj!A:Z,4,false)</f>
        <v>248</v>
      </c>
      <c r="E380" s="11">
        <f>vlookup(A380,HitterProj!A:Z,5,false)</f>
        <v>218</v>
      </c>
      <c r="F380" s="11">
        <f>vlookup(A380,HitterProj!A:Z,6,false)</f>
        <v>32</v>
      </c>
      <c r="G380" s="11">
        <f>vlookup(A380,HitterProj!A:Z,7,false)</f>
        <v>10</v>
      </c>
      <c r="H380" s="11">
        <f>vlookup(A380,HitterProj!A:Z,8,false)</f>
        <v>1</v>
      </c>
      <c r="I380" s="11">
        <f>vlookup(A380,HitterProj!A:Z,9,false)</f>
        <v>7</v>
      </c>
      <c r="J380" s="11">
        <f>vlookup(A380,HitterProj!A:Z,10,false)</f>
        <v>27</v>
      </c>
      <c r="K380" s="11">
        <f>vlookup(A380,HitterProj!A:Z,11,false)</f>
        <v>27</v>
      </c>
      <c r="L380" s="11">
        <f>vlookup(A380,HitterProj!A:Z,12,false)</f>
        <v>25</v>
      </c>
      <c r="M380" s="13">
        <f>vlookup(A380,HitterProj!A:Z,13,false)</f>
        <v>1.5</v>
      </c>
      <c r="N380" s="11">
        <f>vlookup(A380,HitterProj!A:Z,14,false)</f>
        <v>69</v>
      </c>
      <c r="O380" s="11">
        <f>vlookup(A380,HitterProj!A:Z,15,false)</f>
        <v>2</v>
      </c>
      <c r="P380" s="11">
        <f>vlookup(A380,HitterProj!A:Z,16,false)</f>
        <v>4</v>
      </c>
      <c r="Q380" s="11"/>
      <c r="R380" s="11"/>
      <c r="S380" s="11"/>
      <c r="T380" s="11"/>
    </row>
    <row r="381">
      <c r="A381" s="12" t="str">
        <f>HitterProj!A321</f>
        <v>Freddy Fermin</v>
      </c>
      <c r="B381" s="11" t="str">
        <f>HitterProj!B321</f>
        <v>KC</v>
      </c>
      <c r="C381" s="13">
        <f>(F381*Settings!$B$3)+(G381*Settings!$B$4)+(H381*Settings!$B$5)+(I381*Settings!$B$6)+(J381*Settings!$B$7)+(K381*Settings!$B$8)+(L381*Settings!$B$9)+(M381*Settings!$B$10)+(N381*Settings!$B$11)+(O381*Settings!$B$12)+(P381*Settings!$B$13)</f>
        <v>123.25</v>
      </c>
      <c r="D381" s="11">
        <f>vlookup(A381,HitterProj!A:Z,4,false)</f>
        <v>210</v>
      </c>
      <c r="E381" s="11">
        <f>vlookup(A381,HitterProj!A:Z,5,false)</f>
        <v>192</v>
      </c>
      <c r="F381" s="11">
        <f>vlookup(A381,HitterProj!A:Z,6,false)</f>
        <v>33</v>
      </c>
      <c r="G381" s="11">
        <f>vlookup(A381,HitterProj!A:Z,7,false)</f>
        <v>9</v>
      </c>
      <c r="H381" s="11">
        <f>vlookup(A381,HitterProj!A:Z,8,false)</f>
        <v>1</v>
      </c>
      <c r="I381" s="11">
        <f>vlookup(A381,HitterProj!A:Z,9,false)</f>
        <v>7</v>
      </c>
      <c r="J381" s="11">
        <f>vlookup(A381,HitterProj!A:Z,10,false)</f>
        <v>25</v>
      </c>
      <c r="K381" s="11">
        <f>vlookup(A381,HitterProj!A:Z,11,false)</f>
        <v>25</v>
      </c>
      <c r="L381" s="11">
        <f>vlookup(A381,HitterProj!A:Z,12,false)</f>
        <v>15</v>
      </c>
      <c r="M381" s="13">
        <f>vlookup(A381,HitterProj!A:Z,13,false)</f>
        <v>0</v>
      </c>
      <c r="N381" s="11">
        <f>vlookup(A381,HitterProj!A:Z,14,false)</f>
        <v>45</v>
      </c>
      <c r="O381" s="11">
        <f>vlookup(A381,HitterProj!A:Z,15,false)</f>
        <v>0</v>
      </c>
      <c r="P381" s="11">
        <f>vlookup(A381,HitterProj!A:Z,16,false)</f>
        <v>2</v>
      </c>
      <c r="Q381" s="11"/>
      <c r="R381" s="11"/>
      <c r="S381" s="11"/>
      <c r="T381" s="11"/>
    </row>
    <row r="382">
      <c r="A382" s="12" t="str">
        <f>HitterProj!A327</f>
        <v>Omar Narvaez</v>
      </c>
      <c r="B382" s="11" t="str">
        <f>HitterProj!B327</f>
        <v>NYM</v>
      </c>
      <c r="C382" s="13">
        <f>(F382*Settings!$B$3)+(G382*Settings!$B$4)+(H382*Settings!$B$5)+(I382*Settings!$B$6)+(J382*Settings!$B$7)+(K382*Settings!$B$8)+(L382*Settings!$B$9)+(M382*Settings!$B$10)+(N382*Settings!$B$11)+(O382*Settings!$B$12)+(P382*Settings!$B$13)</f>
        <v>122.95</v>
      </c>
      <c r="D382" s="11">
        <f>vlookup(A382,HitterProj!A:Z,4,false)</f>
        <v>234</v>
      </c>
      <c r="E382" s="11">
        <f>vlookup(A382,HitterProj!A:Z,5,false)</f>
        <v>209</v>
      </c>
      <c r="F382" s="11">
        <f>vlookup(A382,HitterProj!A:Z,6,false)</f>
        <v>34</v>
      </c>
      <c r="G382" s="11">
        <f>vlookup(A382,HitterProj!A:Z,7,false)</f>
        <v>10</v>
      </c>
      <c r="H382" s="11">
        <f>vlookup(A382,HitterProj!A:Z,8,false)</f>
        <v>1</v>
      </c>
      <c r="I382" s="11">
        <f>vlookup(A382,HitterProj!A:Z,9,false)</f>
        <v>5</v>
      </c>
      <c r="J382" s="11">
        <f>vlookup(A382,HitterProj!A:Z,10,false)</f>
        <v>25</v>
      </c>
      <c r="K382" s="11">
        <f>vlookup(A382,HitterProj!A:Z,11,false)</f>
        <v>24</v>
      </c>
      <c r="L382" s="11">
        <f>vlookup(A382,HitterProj!A:Z,12,false)</f>
        <v>21</v>
      </c>
      <c r="M382" s="13">
        <f>vlookup(A382,HitterProj!A:Z,13,false)</f>
        <v>0.7</v>
      </c>
      <c r="N382" s="11">
        <f>vlookup(A382,HitterProj!A:Z,14,false)</f>
        <v>45</v>
      </c>
      <c r="O382" s="11">
        <f>vlookup(A382,HitterProj!A:Z,15,false)</f>
        <v>0</v>
      </c>
      <c r="P382" s="11">
        <f>vlookup(A382,HitterProj!A:Z,16,false)</f>
        <v>3</v>
      </c>
      <c r="Q382" s="11"/>
      <c r="R382" s="11"/>
      <c r="S382" s="11"/>
      <c r="T382" s="11"/>
    </row>
    <row r="383">
      <c r="A383" s="12" t="str">
        <f>HitterProj!A255</f>
        <v>Yuli Gurriel</v>
      </c>
      <c r="B383" s="11" t="str">
        <f>HitterProj!B255</f>
        <v/>
      </c>
      <c r="C383" s="13">
        <f>(F383*Settings!$B$3)+(G383*Settings!$B$4)+(H383*Settings!$B$5)+(I383*Settings!$B$6)+(J383*Settings!$B$7)+(K383*Settings!$B$8)+(L383*Settings!$B$9)+(M383*Settings!$B$10)+(N383*Settings!$B$11)+(O383*Settings!$B$12)+(P383*Settings!$B$13)</f>
        <v>122.3</v>
      </c>
      <c r="D383" s="11">
        <f>vlookup(A383,HitterProj!A:Z,4,false)</f>
        <v>223</v>
      </c>
      <c r="E383" s="11">
        <f>vlookup(A383,HitterProj!A:Z,5,false)</f>
        <v>205</v>
      </c>
      <c r="F383" s="11">
        <f>vlookup(A383,HitterProj!A:Z,6,false)</f>
        <v>37</v>
      </c>
      <c r="G383" s="11">
        <f>vlookup(A383,HitterProj!A:Z,7,false)</f>
        <v>10</v>
      </c>
      <c r="H383" s="11">
        <f>vlookup(A383,HitterProj!A:Z,8,false)</f>
        <v>1</v>
      </c>
      <c r="I383" s="11">
        <f>vlookup(A383,HitterProj!A:Z,9,false)</f>
        <v>3</v>
      </c>
      <c r="J383" s="11">
        <f>vlookup(A383,HitterProj!A:Z,10,false)</f>
        <v>25</v>
      </c>
      <c r="K383" s="11">
        <f>vlookup(A383,HitterProj!A:Z,11,false)</f>
        <v>25</v>
      </c>
      <c r="L383" s="11">
        <f>vlookup(A383,HitterProj!A:Z,12,false)</f>
        <v>16</v>
      </c>
      <c r="M383" s="13">
        <f>vlookup(A383,HitterProj!A:Z,13,false)</f>
        <v>2.3</v>
      </c>
      <c r="N383" s="11">
        <f>vlookup(A383,HitterProj!A:Z,14,false)</f>
        <v>32</v>
      </c>
      <c r="O383" s="11">
        <f>vlookup(A383,HitterProj!A:Z,15,false)</f>
        <v>0</v>
      </c>
      <c r="P383" s="11">
        <f>vlookup(A383,HitterProj!A:Z,16,false)</f>
        <v>2</v>
      </c>
      <c r="Q383" s="11"/>
      <c r="R383" s="11"/>
      <c r="S383" s="11"/>
      <c r="T383" s="11"/>
    </row>
    <row r="384">
      <c r="A384" s="12" t="str">
        <f>HitterProj!A315</f>
        <v>Casey Schmitt</v>
      </c>
      <c r="B384" s="11" t="str">
        <f>HitterProj!B315</f>
        <v>SF</v>
      </c>
      <c r="C384" s="13">
        <f>(F384*Settings!$B$3)+(G384*Settings!$B$4)+(H384*Settings!$B$5)+(I384*Settings!$B$6)+(J384*Settings!$B$7)+(K384*Settings!$B$8)+(L384*Settings!$B$9)+(M384*Settings!$B$10)+(N384*Settings!$B$11)+(O384*Settings!$B$12)+(P384*Settings!$B$13)</f>
        <v>121.5</v>
      </c>
      <c r="D384" s="11">
        <f>vlookup(A384,HitterProj!A:Z,4,false)</f>
        <v>248</v>
      </c>
      <c r="E384" s="11">
        <f>vlookup(A384,HitterProj!A:Z,5,false)</f>
        <v>231</v>
      </c>
      <c r="F384" s="11">
        <f>vlookup(A384,HitterProj!A:Z,6,false)</f>
        <v>34</v>
      </c>
      <c r="G384" s="11">
        <f>vlookup(A384,HitterProj!A:Z,7,false)</f>
        <v>11</v>
      </c>
      <c r="H384" s="11">
        <f>vlookup(A384,HitterProj!A:Z,8,false)</f>
        <v>1</v>
      </c>
      <c r="I384" s="11">
        <f>vlookup(A384,HitterProj!A:Z,9,false)</f>
        <v>6</v>
      </c>
      <c r="J384" s="11">
        <f>vlookup(A384,HitterProj!A:Z,10,false)</f>
        <v>28</v>
      </c>
      <c r="K384" s="11">
        <f>vlookup(A384,HitterProj!A:Z,11,false)</f>
        <v>27</v>
      </c>
      <c r="L384" s="11">
        <f>vlookup(A384,HitterProj!A:Z,12,false)</f>
        <v>13</v>
      </c>
      <c r="M384" s="13">
        <f>vlookup(A384,HitterProj!A:Z,13,false)</f>
        <v>3</v>
      </c>
      <c r="N384" s="11">
        <f>vlookup(A384,HitterProj!A:Z,14,false)</f>
        <v>58</v>
      </c>
      <c r="O384" s="11">
        <f>vlookup(A384,HitterProj!A:Z,15,false)</f>
        <v>1</v>
      </c>
      <c r="P384" s="11">
        <f>vlookup(A384,HitterProj!A:Z,16,false)</f>
        <v>4</v>
      </c>
      <c r="Q384" s="11"/>
      <c r="R384" s="11"/>
      <c r="S384" s="11"/>
      <c r="T384" s="11"/>
    </row>
    <row r="385">
      <c r="A385" s="12" t="str">
        <f>HitterProj!A220</f>
        <v>Ildemaro Vargas</v>
      </c>
      <c r="B385" s="11" t="str">
        <f>HitterProj!B220</f>
        <v>WSH</v>
      </c>
      <c r="C385" s="13">
        <f>(F385*Settings!$B$3)+(G385*Settings!$B$4)+(H385*Settings!$B$5)+(I385*Settings!$B$6)+(J385*Settings!$B$7)+(K385*Settings!$B$8)+(L385*Settings!$B$9)+(M385*Settings!$B$10)+(N385*Settings!$B$11)+(O385*Settings!$B$12)+(P385*Settings!$B$13)</f>
        <v>121.25</v>
      </c>
      <c r="D385" s="11">
        <f>vlookup(A385,HitterProj!A:Z,4,false)</f>
        <v>216</v>
      </c>
      <c r="E385" s="11">
        <f>vlookup(A385,HitterProj!A:Z,5,false)</f>
        <v>201</v>
      </c>
      <c r="F385" s="11">
        <f>vlookup(A385,HitterProj!A:Z,6,false)</f>
        <v>38</v>
      </c>
      <c r="G385" s="11">
        <f>vlookup(A385,HitterProj!A:Z,7,false)</f>
        <v>9</v>
      </c>
      <c r="H385" s="11">
        <f>vlookup(A385,HitterProj!A:Z,8,false)</f>
        <v>1</v>
      </c>
      <c r="I385" s="11">
        <f>vlookup(A385,HitterProj!A:Z,9,false)</f>
        <v>4</v>
      </c>
      <c r="J385" s="11">
        <f>vlookup(A385,HitterProj!A:Z,10,false)</f>
        <v>21</v>
      </c>
      <c r="K385" s="11">
        <f>vlookup(A385,HitterProj!A:Z,11,false)</f>
        <v>21</v>
      </c>
      <c r="L385" s="11">
        <f>vlookup(A385,HitterProj!A:Z,12,false)</f>
        <v>13</v>
      </c>
      <c r="M385" s="13">
        <f>vlookup(A385,HitterProj!A:Z,13,false)</f>
        <v>1.5</v>
      </c>
      <c r="N385" s="11">
        <f>vlookup(A385,HitterProj!A:Z,14,false)</f>
        <v>23</v>
      </c>
      <c r="O385" s="11">
        <f>vlookup(A385,HitterProj!A:Z,15,false)</f>
        <v>1</v>
      </c>
      <c r="P385" s="11">
        <f>vlookup(A385,HitterProj!A:Z,16,false)</f>
        <v>2</v>
      </c>
      <c r="Q385" s="11"/>
      <c r="R385" s="11"/>
      <c r="S385" s="11"/>
      <c r="T385" s="11"/>
    </row>
    <row r="386">
      <c r="A386" s="12" t="str">
        <f>HitterProj!A259</f>
        <v>Nick Gonzales</v>
      </c>
      <c r="B386" s="11" t="str">
        <f>HitterProj!B259</f>
        <v>PIT</v>
      </c>
      <c r="C386" s="13">
        <f>(F386*Settings!$B$3)+(G386*Settings!$B$4)+(H386*Settings!$B$5)+(I386*Settings!$B$6)+(J386*Settings!$B$7)+(K386*Settings!$B$8)+(L386*Settings!$B$9)+(M386*Settings!$B$10)+(N386*Settings!$B$11)+(O386*Settings!$B$12)+(P386*Settings!$B$13)</f>
        <v>119.45</v>
      </c>
      <c r="D386" s="11">
        <f>vlookup(A386,HitterProj!A:Z,4,false)</f>
        <v>223</v>
      </c>
      <c r="E386" s="11">
        <f>vlookup(A386,HitterProj!A:Z,5,false)</f>
        <v>205</v>
      </c>
      <c r="F386" s="11">
        <f>vlookup(A386,HitterProj!A:Z,6,false)</f>
        <v>30</v>
      </c>
      <c r="G386" s="11">
        <f>vlookup(A386,HitterProj!A:Z,7,false)</f>
        <v>10</v>
      </c>
      <c r="H386" s="11">
        <f>vlookup(A386,HitterProj!A:Z,8,false)</f>
        <v>1</v>
      </c>
      <c r="I386" s="11">
        <f>vlookup(A386,HitterProj!A:Z,9,false)</f>
        <v>8</v>
      </c>
      <c r="J386" s="11">
        <f>vlookup(A386,HitterProj!A:Z,10,false)</f>
        <v>25</v>
      </c>
      <c r="K386" s="11">
        <f>vlookup(A386,HitterProj!A:Z,11,false)</f>
        <v>25</v>
      </c>
      <c r="L386" s="11">
        <f>vlookup(A386,HitterProj!A:Z,12,false)</f>
        <v>13</v>
      </c>
      <c r="M386" s="13">
        <f>vlookup(A386,HitterProj!A:Z,13,false)</f>
        <v>1.7</v>
      </c>
      <c r="N386" s="11">
        <f>vlookup(A386,HitterProj!A:Z,14,false)</f>
        <v>59</v>
      </c>
      <c r="O386" s="11">
        <f>vlookup(A386,HitterProj!A:Z,15,false)</f>
        <v>1</v>
      </c>
      <c r="P386" s="11">
        <f>vlookup(A386,HitterProj!A:Z,16,false)</f>
        <v>5</v>
      </c>
      <c r="Q386" s="11"/>
      <c r="R386" s="11"/>
      <c r="S386" s="11"/>
      <c r="T386" s="11"/>
    </row>
    <row r="387">
      <c r="A387" s="12" t="str">
        <f>HitterProj!A226</f>
        <v>Kolten Wong</v>
      </c>
      <c r="B387" s="11" t="str">
        <f>HitterProj!B226</f>
        <v/>
      </c>
      <c r="C387" s="13">
        <f>(F387*Settings!$B$3)+(G387*Settings!$B$4)+(H387*Settings!$B$5)+(I387*Settings!$B$6)+(J387*Settings!$B$7)+(K387*Settings!$B$8)+(L387*Settings!$B$9)+(M387*Settings!$B$10)+(N387*Settings!$B$11)+(O387*Settings!$B$12)+(P387*Settings!$B$13)</f>
        <v>117.3</v>
      </c>
      <c r="D387" s="11">
        <f>vlookup(A387,HitterProj!A:Z,4,false)</f>
        <v>228</v>
      </c>
      <c r="E387" s="11">
        <f>vlookup(A387,HitterProj!A:Z,5,false)</f>
        <v>204</v>
      </c>
      <c r="F387" s="11">
        <f>vlookup(A387,HitterProj!A:Z,6,false)</f>
        <v>34</v>
      </c>
      <c r="G387" s="11">
        <f>vlookup(A387,HitterProj!A:Z,7,false)</f>
        <v>10</v>
      </c>
      <c r="H387" s="11">
        <f>vlookup(A387,HitterProj!A:Z,8,false)</f>
        <v>1</v>
      </c>
      <c r="I387" s="11">
        <f>vlookup(A387,HitterProj!A:Z,9,false)</f>
        <v>4</v>
      </c>
      <c r="J387" s="11">
        <f>vlookup(A387,HitterProj!A:Z,10,false)</f>
        <v>23</v>
      </c>
      <c r="K387" s="11">
        <f>vlookup(A387,HitterProj!A:Z,11,false)</f>
        <v>22</v>
      </c>
      <c r="L387" s="11">
        <f>vlookup(A387,HitterProj!A:Z,12,false)</f>
        <v>18</v>
      </c>
      <c r="M387" s="13">
        <f>vlookup(A387,HitterProj!A:Z,13,false)</f>
        <v>3.3</v>
      </c>
      <c r="N387" s="11">
        <f>vlookup(A387,HitterProj!A:Z,14,false)</f>
        <v>44</v>
      </c>
      <c r="O387" s="11">
        <f>vlookup(A387,HitterProj!A:Z,15,false)</f>
        <v>1</v>
      </c>
      <c r="P387" s="11">
        <f>vlookup(A387,HitterProj!A:Z,16,false)</f>
        <v>6</v>
      </c>
      <c r="Q387" s="11"/>
      <c r="R387" s="11"/>
      <c r="S387" s="11"/>
      <c r="T387" s="11"/>
    </row>
    <row r="388">
      <c r="A388" s="12" t="str">
        <f>HitterProj!A288</f>
        <v>Trevor Larnach</v>
      </c>
      <c r="B388" s="11" t="str">
        <f>HitterProj!B288</f>
        <v>MIN</v>
      </c>
      <c r="C388" s="13">
        <f>(F388*Settings!$B$3)+(G388*Settings!$B$4)+(H388*Settings!$B$5)+(I388*Settings!$B$6)+(J388*Settings!$B$7)+(K388*Settings!$B$8)+(L388*Settings!$B$9)+(M388*Settings!$B$10)+(N388*Settings!$B$11)+(O388*Settings!$B$12)+(P388*Settings!$B$13)</f>
        <v>116.55</v>
      </c>
      <c r="D388" s="11">
        <f>vlookup(A388,HitterProj!A:Z,4,false)</f>
        <v>222</v>
      </c>
      <c r="E388" s="11">
        <f>vlookup(A388,HitterProj!A:Z,5,false)</f>
        <v>194</v>
      </c>
      <c r="F388" s="11">
        <f>vlookup(A388,HitterProj!A:Z,6,false)</f>
        <v>25</v>
      </c>
      <c r="G388" s="11">
        <f>vlookup(A388,HitterProj!A:Z,7,false)</f>
        <v>11</v>
      </c>
      <c r="H388" s="11">
        <f>vlookup(A388,HitterProj!A:Z,8,false)</f>
        <v>1</v>
      </c>
      <c r="I388" s="11">
        <f>vlookup(A388,HitterProj!A:Z,9,false)</f>
        <v>8</v>
      </c>
      <c r="J388" s="11">
        <f>vlookup(A388,HitterProj!A:Z,10,false)</f>
        <v>25</v>
      </c>
      <c r="K388" s="11">
        <f>vlookup(A388,HitterProj!A:Z,11,false)</f>
        <v>25</v>
      </c>
      <c r="L388" s="11">
        <f>vlookup(A388,HitterProj!A:Z,12,false)</f>
        <v>24</v>
      </c>
      <c r="M388" s="13">
        <f>vlookup(A388,HitterProj!A:Z,13,false)</f>
        <v>1.3</v>
      </c>
      <c r="N388" s="11">
        <f>vlookup(A388,HitterProj!A:Z,14,false)</f>
        <v>69</v>
      </c>
      <c r="O388" s="11">
        <f>vlookup(A388,HitterProj!A:Z,15,false)</f>
        <v>1</v>
      </c>
      <c r="P388" s="11">
        <f>vlookup(A388,HitterProj!A:Z,16,false)</f>
        <v>2</v>
      </c>
      <c r="Q388" s="11"/>
      <c r="R388" s="11"/>
      <c r="S388" s="11"/>
      <c r="T388" s="11"/>
    </row>
    <row r="389">
      <c r="A389" s="12" t="str">
        <f>HitterProj!A278</f>
        <v>Corey Dickerson</v>
      </c>
      <c r="B389" s="11" t="str">
        <f>HitterProj!B278</f>
        <v/>
      </c>
      <c r="C389" s="13">
        <f>(F389*Settings!$B$3)+(G389*Settings!$B$4)+(H389*Settings!$B$5)+(I389*Settings!$B$6)+(J389*Settings!$B$7)+(K389*Settings!$B$8)+(L389*Settings!$B$9)+(M389*Settings!$B$10)+(N389*Settings!$B$11)+(O389*Settings!$B$12)+(P389*Settings!$B$13)</f>
        <v>116</v>
      </c>
      <c r="D389" s="11">
        <f>vlookup(A389,HitterProj!A:Z,4,false)</f>
        <v>187</v>
      </c>
      <c r="E389" s="11">
        <f>vlookup(A389,HitterProj!A:Z,5,false)</f>
        <v>174</v>
      </c>
      <c r="F389" s="11">
        <f>vlookup(A389,HitterProj!A:Z,6,false)</f>
        <v>32</v>
      </c>
      <c r="G389" s="11">
        <f>vlookup(A389,HitterProj!A:Z,7,false)</f>
        <v>12</v>
      </c>
      <c r="H389" s="11">
        <f>vlookup(A389,HitterProj!A:Z,8,false)</f>
        <v>1</v>
      </c>
      <c r="I389" s="11">
        <f>vlookup(A389,HitterProj!A:Z,9,false)</f>
        <v>4</v>
      </c>
      <c r="J389" s="11">
        <f>vlookup(A389,HitterProj!A:Z,10,false)</f>
        <v>24</v>
      </c>
      <c r="K389" s="11">
        <f>vlookup(A389,HitterProj!A:Z,11,false)</f>
        <v>24</v>
      </c>
      <c r="L389" s="11">
        <f>vlookup(A389,HitterProj!A:Z,12,false)</f>
        <v>11</v>
      </c>
      <c r="M389" s="13">
        <f>vlookup(A389,HitterProj!A:Z,13,false)</f>
        <v>1.5</v>
      </c>
      <c r="N389" s="11">
        <f>vlookup(A389,HitterProj!A:Z,14,false)</f>
        <v>34</v>
      </c>
      <c r="O389" s="11">
        <f>vlookup(A389,HitterProj!A:Z,15,false)</f>
        <v>1</v>
      </c>
      <c r="P389" s="11">
        <f>vlookup(A389,HitterProj!A:Z,16,false)</f>
        <v>1</v>
      </c>
      <c r="Q389" s="11"/>
      <c r="R389" s="11"/>
      <c r="S389" s="11"/>
      <c r="T389" s="11"/>
    </row>
    <row r="390">
      <c r="A390" s="12" t="str">
        <f>HitterProj!A243</f>
        <v>Luke Maile</v>
      </c>
      <c r="B390" s="11" t="str">
        <f>HitterProj!B243</f>
        <v>CIN</v>
      </c>
      <c r="C390" s="13">
        <f>(F390*Settings!$B$3)+(G390*Settings!$B$4)+(H390*Settings!$B$5)+(I390*Settings!$B$6)+(J390*Settings!$B$7)+(K390*Settings!$B$8)+(L390*Settings!$B$9)+(M390*Settings!$B$10)+(N390*Settings!$B$11)+(O390*Settings!$B$12)+(P390*Settings!$B$13)</f>
        <v>115.65</v>
      </c>
      <c r="D390" s="11">
        <f>vlookup(A390,HitterProj!A:Z,4,false)</f>
        <v>207</v>
      </c>
      <c r="E390" s="11">
        <f>vlookup(A390,HitterProj!A:Z,5,false)</f>
        <v>186</v>
      </c>
      <c r="F390" s="11">
        <f>vlookup(A390,HitterProj!A:Z,6,false)</f>
        <v>29</v>
      </c>
      <c r="G390" s="11">
        <f>vlookup(A390,HitterProj!A:Z,7,false)</f>
        <v>10</v>
      </c>
      <c r="H390" s="11">
        <f>vlookup(A390,HitterProj!A:Z,8,false)</f>
        <v>0</v>
      </c>
      <c r="I390" s="11">
        <f>vlookup(A390,HitterProj!A:Z,9,false)</f>
        <v>7</v>
      </c>
      <c r="J390" s="11">
        <f>vlookup(A390,HitterProj!A:Z,10,false)</f>
        <v>25</v>
      </c>
      <c r="K390" s="11">
        <f>vlookup(A390,HitterProj!A:Z,11,false)</f>
        <v>24</v>
      </c>
      <c r="L390" s="11">
        <f>vlookup(A390,HitterProj!A:Z,12,false)</f>
        <v>17</v>
      </c>
      <c r="M390" s="13">
        <f>vlookup(A390,HitterProj!A:Z,13,false)</f>
        <v>1.4</v>
      </c>
      <c r="N390" s="11">
        <f>vlookup(A390,HitterProj!A:Z,14,false)</f>
        <v>53</v>
      </c>
      <c r="O390" s="11">
        <f>vlookup(A390,HitterProj!A:Z,15,false)</f>
        <v>0</v>
      </c>
      <c r="P390" s="11">
        <f>vlookup(A390,HitterProj!A:Z,16,false)</f>
        <v>4</v>
      </c>
      <c r="Q390" s="11"/>
      <c r="R390" s="11"/>
      <c r="S390" s="11"/>
      <c r="T390" s="11"/>
    </row>
    <row r="391">
      <c r="A391" s="12" t="str">
        <f>HitterProj!A245</f>
        <v>Dylan Moore</v>
      </c>
      <c r="B391" s="11" t="str">
        <f>HitterProj!B245</f>
        <v>SEA</v>
      </c>
      <c r="C391" s="13">
        <f>(F391*Settings!$B$3)+(G391*Settings!$B$4)+(H391*Settings!$B$5)+(I391*Settings!$B$6)+(J391*Settings!$B$7)+(K391*Settings!$B$8)+(L391*Settings!$B$9)+(M391*Settings!$B$10)+(N391*Settings!$B$11)+(O391*Settings!$B$12)+(P391*Settings!$B$13)</f>
        <v>115.55</v>
      </c>
      <c r="D391" s="11">
        <f>vlookup(A391,HitterProj!A:Z,4,false)</f>
        <v>216</v>
      </c>
      <c r="E391" s="11">
        <f>vlookup(A391,HitterProj!A:Z,5,false)</f>
        <v>186</v>
      </c>
      <c r="F391" s="11">
        <f>vlookup(A391,HitterProj!A:Z,6,false)</f>
        <v>21</v>
      </c>
      <c r="G391" s="11">
        <f>vlookup(A391,HitterProj!A:Z,7,false)</f>
        <v>8</v>
      </c>
      <c r="H391" s="11">
        <f>vlookup(A391,HitterProj!A:Z,8,false)</f>
        <v>1</v>
      </c>
      <c r="I391" s="11">
        <f>vlookup(A391,HitterProj!A:Z,9,false)</f>
        <v>7</v>
      </c>
      <c r="J391" s="11">
        <f>vlookup(A391,HitterProj!A:Z,10,false)</f>
        <v>24</v>
      </c>
      <c r="K391" s="11">
        <f>vlookup(A391,HitterProj!A:Z,11,false)</f>
        <v>23</v>
      </c>
      <c r="L391" s="11">
        <f>vlookup(A391,HitterProj!A:Z,12,false)</f>
        <v>24</v>
      </c>
      <c r="M391" s="13">
        <f>vlookup(A391,HitterProj!A:Z,13,false)</f>
        <v>12.3</v>
      </c>
      <c r="N391" s="11">
        <f>vlookup(A391,HitterProj!A:Z,14,false)</f>
        <v>65</v>
      </c>
      <c r="O391" s="11">
        <f>vlookup(A391,HitterProj!A:Z,15,false)</f>
        <v>3</v>
      </c>
      <c r="P391" s="11">
        <f>vlookup(A391,HitterProj!A:Z,16,false)</f>
        <v>5</v>
      </c>
      <c r="Q391" s="11"/>
      <c r="R391" s="11"/>
      <c r="S391" s="11"/>
      <c r="T391" s="11"/>
    </row>
    <row r="392">
      <c r="A392" s="12" t="str">
        <f>HitterProj!A289</f>
        <v>Lenyn Sosa</v>
      </c>
      <c r="B392" s="11" t="str">
        <f>HitterProj!B289</f>
        <v>CWS</v>
      </c>
      <c r="C392" s="13">
        <f>(F392*Settings!$B$3)+(G392*Settings!$B$4)+(H392*Settings!$B$5)+(I392*Settings!$B$6)+(J392*Settings!$B$7)+(K392*Settings!$B$8)+(L392*Settings!$B$9)+(M392*Settings!$B$10)+(N392*Settings!$B$11)+(O392*Settings!$B$12)+(P392*Settings!$B$13)</f>
        <v>114.95</v>
      </c>
      <c r="D392" s="11">
        <f>vlookup(A392,HitterProj!A:Z,4,false)</f>
        <v>215</v>
      </c>
      <c r="E392" s="11">
        <f>vlookup(A392,HitterProj!A:Z,5,false)</f>
        <v>202</v>
      </c>
      <c r="F392" s="11">
        <f>vlookup(A392,HitterProj!A:Z,6,false)</f>
        <v>31</v>
      </c>
      <c r="G392" s="11">
        <f>vlookup(A392,HitterProj!A:Z,7,false)</f>
        <v>9</v>
      </c>
      <c r="H392" s="11">
        <f>vlookup(A392,HitterProj!A:Z,8,false)</f>
        <v>1</v>
      </c>
      <c r="I392" s="11">
        <f>vlookup(A392,HitterProj!A:Z,9,false)</f>
        <v>8</v>
      </c>
      <c r="J392" s="11">
        <f>vlookup(A392,HitterProj!A:Z,10,false)</f>
        <v>22</v>
      </c>
      <c r="K392" s="11">
        <f>vlookup(A392,HitterProj!A:Z,11,false)</f>
        <v>22</v>
      </c>
      <c r="L392" s="11">
        <f>vlookup(A392,HitterProj!A:Z,12,false)</f>
        <v>11</v>
      </c>
      <c r="M392" s="13">
        <f>vlookup(A392,HitterProj!A:Z,13,false)</f>
        <v>0.2</v>
      </c>
      <c r="N392" s="11">
        <f>vlookup(A392,HitterProj!A:Z,14,false)</f>
        <v>47</v>
      </c>
      <c r="O392" s="11">
        <f>vlookup(A392,HitterProj!A:Z,15,false)</f>
        <v>1</v>
      </c>
      <c r="P392" s="11">
        <f>vlookup(A392,HitterProj!A:Z,16,false)</f>
        <v>2</v>
      </c>
      <c r="Q392" s="11"/>
      <c r="R392" s="11"/>
      <c r="S392" s="11"/>
      <c r="T392" s="11"/>
    </row>
    <row r="393">
      <c r="A393" s="12" t="str">
        <f>HitterProj!A402</f>
        <v>Reese McGuire</v>
      </c>
      <c r="B393" s="11" t="str">
        <f>HitterProj!B402</f>
        <v>BOS</v>
      </c>
      <c r="C393" s="13">
        <f>(F393*Settings!$B$3)+(G393*Settings!$B$4)+(H393*Settings!$B$5)+(I393*Settings!$B$6)+(J393*Settings!$B$7)+(K393*Settings!$B$8)+(L393*Settings!$B$9)+(M393*Settings!$B$10)+(N393*Settings!$B$11)+(O393*Settings!$B$12)+(P393*Settings!$B$13)</f>
        <v>114.15</v>
      </c>
      <c r="D393" s="11">
        <f>vlookup(A393,HitterProj!A:Z,4,false)</f>
        <v>244</v>
      </c>
      <c r="E393" s="11">
        <f>vlookup(A393,HitterProj!A:Z,5,false)</f>
        <v>227</v>
      </c>
      <c r="F393" s="11">
        <f>vlookup(A393,HitterProj!A:Z,6,false)</f>
        <v>39</v>
      </c>
      <c r="G393" s="11">
        <f>vlookup(A393,HitterProj!A:Z,7,false)</f>
        <v>12</v>
      </c>
      <c r="H393" s="11">
        <f>vlookup(A393,HitterProj!A:Z,8,false)</f>
        <v>1</v>
      </c>
      <c r="I393" s="11">
        <f>vlookup(A393,HitterProj!A:Z,9,false)</f>
        <v>4</v>
      </c>
      <c r="J393" s="11">
        <f>vlookup(A393,HitterProj!A:Z,10,false)</f>
        <v>26</v>
      </c>
      <c r="K393" s="11">
        <f>vlookup(A393,HitterProj!A:Z,11,false)</f>
        <v>25</v>
      </c>
      <c r="L393" s="11">
        <f>vlookup(A393,HitterProj!A:Z,12,false)</f>
        <v>14</v>
      </c>
      <c r="M393" s="13">
        <f>vlookup(A393,HitterProj!A:Z,13,false)</f>
        <v>1.4</v>
      </c>
      <c r="N393" s="11">
        <f>vlookup(A393,HitterProj!A:Z,14,false)</f>
        <v>55</v>
      </c>
      <c r="O393" s="11">
        <f>vlookup(A393,HitterProj!A:Z,15,false)</f>
        <v>0</v>
      </c>
      <c r="P393" s="11">
        <f>vlookup(A393,HitterProj!A:Z,16,false)</f>
        <v>2</v>
      </c>
      <c r="Q393" s="11"/>
      <c r="R393" s="11"/>
      <c r="S393" s="11"/>
      <c r="T393" s="11"/>
    </row>
    <row r="394">
      <c r="A394" s="12" t="str">
        <f>HitterProj!A269</f>
        <v>Mike Ford</v>
      </c>
      <c r="B394" s="11" t="str">
        <f>HitterProj!B269</f>
        <v/>
      </c>
      <c r="C394" s="13">
        <f>(F394*Settings!$B$3)+(G394*Settings!$B$4)+(H394*Settings!$B$5)+(I394*Settings!$B$6)+(J394*Settings!$B$7)+(K394*Settings!$B$8)+(L394*Settings!$B$9)+(M394*Settings!$B$10)+(N394*Settings!$B$11)+(O394*Settings!$B$12)+(P394*Settings!$B$13)</f>
        <v>112.45</v>
      </c>
      <c r="D394" s="11">
        <f>vlookup(A394,HitterProj!A:Z,4,false)</f>
        <v>197</v>
      </c>
      <c r="E394" s="11">
        <f>vlookup(A394,HitterProj!A:Z,5,false)</f>
        <v>173</v>
      </c>
      <c r="F394" s="11">
        <f>vlookup(A394,HitterProj!A:Z,6,false)</f>
        <v>22</v>
      </c>
      <c r="G394" s="11">
        <f>vlookup(A394,HitterProj!A:Z,7,false)</f>
        <v>8</v>
      </c>
      <c r="H394" s="11">
        <f>vlookup(A394,HitterProj!A:Z,8,false)</f>
        <v>1</v>
      </c>
      <c r="I394" s="11">
        <f>vlookup(A394,HitterProj!A:Z,9,false)</f>
        <v>8</v>
      </c>
      <c r="J394" s="11">
        <f>vlookup(A394,HitterProj!A:Z,10,false)</f>
        <v>24</v>
      </c>
      <c r="K394" s="11">
        <f>vlookup(A394,HitterProj!A:Z,11,false)</f>
        <v>24</v>
      </c>
      <c r="L394" s="11">
        <f>vlookup(A394,HitterProj!A:Z,12,false)</f>
        <v>21</v>
      </c>
      <c r="M394" s="13">
        <f>vlookup(A394,HitterProj!A:Z,13,false)</f>
        <v>1.2</v>
      </c>
      <c r="N394" s="11">
        <f>vlookup(A394,HitterProj!A:Z,14,false)</f>
        <v>57</v>
      </c>
      <c r="O394" s="11">
        <f>vlookup(A394,HitterProj!A:Z,15,false)</f>
        <v>0</v>
      </c>
      <c r="P394" s="11">
        <f>vlookup(A394,HitterProj!A:Z,16,false)</f>
        <v>3</v>
      </c>
      <c r="Q394" s="11"/>
      <c r="R394" s="11"/>
      <c r="S394" s="11"/>
      <c r="T394" s="11"/>
    </row>
    <row r="395">
      <c r="A395" s="12" t="str">
        <f>HitterProj!A208</f>
        <v>Edmundo Sosa</v>
      </c>
      <c r="B395" s="11" t="str">
        <f>HitterProj!B208</f>
        <v>PHI</v>
      </c>
      <c r="C395" s="13">
        <f>(F395*Settings!$B$3)+(G395*Settings!$B$4)+(H395*Settings!$B$5)+(I395*Settings!$B$6)+(J395*Settings!$B$7)+(K395*Settings!$B$8)+(L395*Settings!$B$9)+(M395*Settings!$B$10)+(N395*Settings!$B$11)+(O395*Settings!$B$12)+(P395*Settings!$B$13)</f>
        <v>112.25</v>
      </c>
      <c r="D395" s="11">
        <f>vlookup(A395,HitterProj!A:Z,4,false)</f>
        <v>219</v>
      </c>
      <c r="E395" s="11">
        <f>vlookup(A395,HitterProj!A:Z,5,false)</f>
        <v>201</v>
      </c>
      <c r="F395" s="11">
        <f>vlookup(A395,HitterProj!A:Z,6,false)</f>
        <v>30</v>
      </c>
      <c r="G395" s="11">
        <f>vlookup(A395,HitterProj!A:Z,7,false)</f>
        <v>10</v>
      </c>
      <c r="H395" s="11">
        <f>vlookup(A395,HitterProj!A:Z,8,false)</f>
        <v>1</v>
      </c>
      <c r="I395" s="11">
        <f>vlookup(A395,HitterProj!A:Z,9,false)</f>
        <v>6</v>
      </c>
      <c r="J395" s="11">
        <f>vlookup(A395,HitterProj!A:Z,10,false)</f>
        <v>24</v>
      </c>
      <c r="K395" s="11">
        <f>vlookup(A395,HitterProj!A:Z,11,false)</f>
        <v>23</v>
      </c>
      <c r="L395" s="11">
        <f>vlookup(A395,HitterProj!A:Z,12,false)</f>
        <v>9</v>
      </c>
      <c r="M395" s="13">
        <f>vlookup(A395,HitterProj!A:Z,13,false)</f>
        <v>3</v>
      </c>
      <c r="N395" s="11">
        <f>vlookup(A395,HitterProj!A:Z,14,false)</f>
        <v>53</v>
      </c>
      <c r="O395" s="11">
        <f>vlookup(A395,HitterProj!A:Z,15,false)</f>
        <v>1</v>
      </c>
      <c r="P395" s="11">
        <f>vlookup(A395,HitterProj!A:Z,16,false)</f>
        <v>9</v>
      </c>
      <c r="Q395" s="11"/>
      <c r="R395" s="11"/>
      <c r="S395" s="11"/>
      <c r="T395" s="11"/>
    </row>
    <row r="396">
      <c r="A396" s="12" t="str">
        <f>HitterProj!A261</f>
        <v>Stuart Fairchild</v>
      </c>
      <c r="B396" s="11" t="str">
        <f>HitterProj!B261</f>
        <v>CIN</v>
      </c>
      <c r="C396" s="13">
        <f>(F396*Settings!$B$3)+(G396*Settings!$B$4)+(H396*Settings!$B$5)+(I396*Settings!$B$6)+(J396*Settings!$B$7)+(K396*Settings!$B$8)+(L396*Settings!$B$9)+(M396*Settings!$B$10)+(N396*Settings!$B$11)+(O396*Settings!$B$12)+(P396*Settings!$B$13)</f>
        <v>112.05</v>
      </c>
      <c r="D396" s="11">
        <f>vlookup(A396,HitterProj!A:Z,4,false)</f>
        <v>198</v>
      </c>
      <c r="E396" s="11">
        <f>vlookup(A396,HitterProj!A:Z,5,false)</f>
        <v>173</v>
      </c>
      <c r="F396" s="11">
        <f>vlookup(A396,HitterProj!A:Z,6,false)</f>
        <v>25</v>
      </c>
      <c r="G396" s="11">
        <f>vlookup(A396,HitterProj!A:Z,7,false)</f>
        <v>9</v>
      </c>
      <c r="H396" s="11">
        <f>vlookup(A396,HitterProj!A:Z,8,false)</f>
        <v>1</v>
      </c>
      <c r="I396" s="11">
        <f>vlookup(A396,HitterProj!A:Z,9,false)</f>
        <v>6</v>
      </c>
      <c r="J396" s="11">
        <f>vlookup(A396,HitterProj!A:Z,10,false)</f>
        <v>23</v>
      </c>
      <c r="K396" s="11">
        <f>vlookup(A396,HitterProj!A:Z,11,false)</f>
        <v>22</v>
      </c>
      <c r="L396" s="11">
        <f>vlookup(A396,HitterProj!A:Z,12,false)</f>
        <v>18</v>
      </c>
      <c r="M396" s="13">
        <f>vlookup(A396,HitterProj!A:Z,13,false)</f>
        <v>4.8</v>
      </c>
      <c r="N396" s="11">
        <f>vlookup(A396,HitterProj!A:Z,14,false)</f>
        <v>53</v>
      </c>
      <c r="O396" s="11">
        <f>vlookup(A396,HitterProj!A:Z,15,false)</f>
        <v>1</v>
      </c>
      <c r="P396" s="11">
        <f>vlookup(A396,HitterProj!A:Z,16,false)</f>
        <v>7</v>
      </c>
      <c r="Q396" s="11"/>
      <c r="R396" s="11"/>
      <c r="S396" s="11"/>
      <c r="T396" s="11"/>
    </row>
    <row r="397">
      <c r="A397" s="12" t="str">
        <f>HitterProj!A294</f>
        <v>Jared Triolo</v>
      </c>
      <c r="B397" s="11" t="str">
        <f>HitterProj!B294</f>
        <v>PIT</v>
      </c>
      <c r="C397" s="13">
        <f>(F397*Settings!$B$3)+(G397*Settings!$B$4)+(H397*Settings!$B$5)+(I397*Settings!$B$6)+(J397*Settings!$B$7)+(K397*Settings!$B$8)+(L397*Settings!$B$9)+(M397*Settings!$B$10)+(N397*Settings!$B$11)+(O397*Settings!$B$12)+(P397*Settings!$B$13)</f>
        <v>107.65</v>
      </c>
      <c r="D397" s="11">
        <f>vlookup(A397,HitterProj!A:Z,4,false)</f>
        <v>245</v>
      </c>
      <c r="E397" s="11">
        <f>vlookup(A397,HitterProj!A:Z,5,false)</f>
        <v>220</v>
      </c>
      <c r="F397" s="11">
        <f>vlookup(A397,HitterProj!A:Z,6,false)</f>
        <v>41</v>
      </c>
      <c r="G397" s="11">
        <f>vlookup(A397,HitterProj!A:Z,7,false)</f>
        <v>10</v>
      </c>
      <c r="H397" s="11">
        <f>vlookup(A397,HitterProj!A:Z,8,false)</f>
        <v>1</v>
      </c>
      <c r="I397" s="11">
        <f>vlookup(A397,HitterProj!A:Z,9,false)</f>
        <v>5</v>
      </c>
      <c r="J397" s="11">
        <f>vlookup(A397,HitterProj!A:Z,10,false)</f>
        <v>20</v>
      </c>
      <c r="K397" s="11">
        <f>vlookup(A397,HitterProj!A:Z,11,false)</f>
        <v>19</v>
      </c>
      <c r="L397" s="11">
        <f>vlookup(A397,HitterProj!A:Z,12,false)</f>
        <v>22</v>
      </c>
      <c r="M397" s="13">
        <f>vlookup(A397,HitterProj!A:Z,13,false)</f>
        <v>6.4</v>
      </c>
      <c r="N397" s="11">
        <f>vlookup(A397,HitterProj!A:Z,14,false)</f>
        <v>69</v>
      </c>
      <c r="O397" s="11">
        <f>vlookup(A397,HitterProj!A:Z,15,false)</f>
        <v>2</v>
      </c>
      <c r="P397" s="11">
        <f>vlookup(A397,HitterProj!A:Z,16,false)</f>
        <v>2</v>
      </c>
      <c r="Q397" s="11"/>
      <c r="R397" s="11"/>
      <c r="S397" s="11"/>
      <c r="T397" s="11"/>
    </row>
    <row r="398">
      <c r="A398" s="12" t="str">
        <f>HitterProj!A296</f>
        <v>Luis Matos</v>
      </c>
      <c r="B398" s="11" t="str">
        <f>HitterProj!B296</f>
        <v>SF</v>
      </c>
      <c r="C398" s="13">
        <f>(F398*Settings!$B$3)+(G398*Settings!$B$4)+(H398*Settings!$B$5)+(I398*Settings!$B$6)+(J398*Settings!$B$7)+(K398*Settings!$B$8)+(L398*Settings!$B$9)+(M398*Settings!$B$10)+(N398*Settings!$B$11)+(O398*Settings!$B$12)+(P398*Settings!$B$13)</f>
        <v>107.6</v>
      </c>
      <c r="D398" s="11">
        <f>vlookup(A398,HitterProj!A:Z,4,false)</f>
        <v>209</v>
      </c>
      <c r="E398" s="11">
        <f>vlookup(A398,HitterProj!A:Z,5,false)</f>
        <v>188</v>
      </c>
      <c r="F398" s="11">
        <f>vlookup(A398,HitterProj!A:Z,6,false)</f>
        <v>34</v>
      </c>
      <c r="G398" s="11">
        <f>vlookup(A398,HitterProj!A:Z,7,false)</f>
        <v>9</v>
      </c>
      <c r="H398" s="11">
        <f>vlookup(A398,HitterProj!A:Z,8,false)</f>
        <v>1</v>
      </c>
      <c r="I398" s="11">
        <f>vlookup(A398,HitterProj!A:Z,9,false)</f>
        <v>3</v>
      </c>
      <c r="J398" s="11">
        <f>vlookup(A398,HitterProj!A:Z,10,false)</f>
        <v>17</v>
      </c>
      <c r="K398" s="11">
        <f>vlookup(A398,HitterProj!A:Z,11,false)</f>
        <v>16</v>
      </c>
      <c r="L398" s="11">
        <f>vlookup(A398,HitterProj!A:Z,12,false)</f>
        <v>17</v>
      </c>
      <c r="M398" s="13">
        <f>vlookup(A398,HitterProj!A:Z,13,false)</f>
        <v>6.1</v>
      </c>
      <c r="N398" s="11">
        <f>vlookup(A398,HitterProj!A:Z,14,false)</f>
        <v>30</v>
      </c>
      <c r="O398" s="11">
        <f>vlookup(A398,HitterProj!A:Z,15,false)</f>
        <v>2</v>
      </c>
      <c r="P398" s="11">
        <f>vlookup(A398,HitterProj!A:Z,16,false)</f>
        <v>3</v>
      </c>
      <c r="Q398" s="11"/>
      <c r="R398" s="11"/>
      <c r="S398" s="11"/>
      <c r="T398" s="11"/>
    </row>
    <row r="399">
      <c r="A399" s="12" t="str">
        <f>HitterProj!A280</f>
        <v>Mike Moustakas</v>
      </c>
      <c r="B399" s="11" t="str">
        <f>HitterProj!B280</f>
        <v/>
      </c>
      <c r="C399" s="13">
        <f>(F399*Settings!$B$3)+(G399*Settings!$B$4)+(H399*Settings!$B$5)+(I399*Settings!$B$6)+(J399*Settings!$B$7)+(K399*Settings!$B$8)+(L399*Settings!$B$9)+(M399*Settings!$B$10)+(N399*Settings!$B$11)+(O399*Settings!$B$12)+(P399*Settings!$B$13)</f>
        <v>106.75</v>
      </c>
      <c r="D399" s="11">
        <f>vlookup(A399,HitterProj!A:Z,4,false)</f>
        <v>245</v>
      </c>
      <c r="E399" s="11">
        <f>vlookup(A399,HitterProj!A:Z,5,false)</f>
        <v>224</v>
      </c>
      <c r="F399" s="11">
        <f>vlookup(A399,HitterProj!A:Z,6,false)</f>
        <v>33</v>
      </c>
      <c r="G399" s="11">
        <f>vlookup(A399,HitterProj!A:Z,7,false)</f>
        <v>9</v>
      </c>
      <c r="H399" s="11">
        <f>vlookup(A399,HitterProj!A:Z,8,false)</f>
        <v>1</v>
      </c>
      <c r="I399" s="11">
        <f>vlookup(A399,HitterProj!A:Z,9,false)</f>
        <v>6</v>
      </c>
      <c r="J399" s="11">
        <f>vlookup(A399,HitterProj!A:Z,10,false)</f>
        <v>24</v>
      </c>
      <c r="K399" s="11">
        <f>vlookup(A399,HitterProj!A:Z,11,false)</f>
        <v>24</v>
      </c>
      <c r="L399" s="11">
        <f>vlookup(A399,HitterProj!A:Z,12,false)</f>
        <v>18</v>
      </c>
      <c r="M399" s="13">
        <f>vlookup(A399,HitterProj!A:Z,13,false)</f>
        <v>0</v>
      </c>
      <c r="N399" s="11">
        <f>vlookup(A399,HitterProj!A:Z,14,false)</f>
        <v>63</v>
      </c>
      <c r="O399" s="11">
        <f>vlookup(A399,HitterProj!A:Z,15,false)</f>
        <v>0</v>
      </c>
      <c r="P399" s="11">
        <f>vlookup(A399,HitterProj!A:Z,16,false)</f>
        <v>3</v>
      </c>
      <c r="Q399" s="11"/>
      <c r="R399" s="11"/>
      <c r="S399" s="11"/>
      <c r="T399" s="11"/>
    </row>
    <row r="400">
      <c r="A400" s="12" t="str">
        <f>HitterProj!A383</f>
        <v>Xavier Edwards</v>
      </c>
      <c r="B400" s="11" t="str">
        <f>HitterProj!B383</f>
        <v>MIA</v>
      </c>
      <c r="C400" s="13">
        <f>(F400*Settings!$B$3)+(G400*Settings!$B$4)+(H400*Settings!$B$5)+(I400*Settings!$B$6)+(J400*Settings!$B$7)+(K400*Settings!$B$8)+(L400*Settings!$B$9)+(M400*Settings!$B$10)+(N400*Settings!$B$11)+(O400*Settings!$B$12)+(P400*Settings!$B$13)</f>
        <v>106.5</v>
      </c>
      <c r="D400" s="11">
        <f>vlookup(A400,HitterProj!A:Z,4,false)</f>
        <v>227</v>
      </c>
      <c r="E400" s="11">
        <f>vlookup(A400,HitterProj!A:Z,5,false)</f>
        <v>216</v>
      </c>
      <c r="F400" s="11">
        <f>vlookup(A400,HitterProj!A:Z,6,false)</f>
        <v>38</v>
      </c>
      <c r="G400" s="11">
        <f>vlookup(A400,HitterProj!A:Z,7,false)</f>
        <v>9</v>
      </c>
      <c r="H400" s="11">
        <f>vlookup(A400,HitterProj!A:Z,8,false)</f>
        <v>1</v>
      </c>
      <c r="I400" s="11">
        <f>vlookup(A400,HitterProj!A:Z,9,false)</f>
        <v>3</v>
      </c>
      <c r="J400" s="11">
        <f>vlookup(A400,HitterProj!A:Z,10,false)</f>
        <v>23</v>
      </c>
      <c r="K400" s="11">
        <f>vlookup(A400,HitterProj!A:Z,11,false)</f>
        <v>22</v>
      </c>
      <c r="L400" s="11">
        <f>vlookup(A400,HitterProj!A:Z,12,false)</f>
        <v>10</v>
      </c>
      <c r="M400" s="13">
        <f>vlookup(A400,HitterProj!A:Z,13,false)</f>
        <v>8.5</v>
      </c>
      <c r="N400" s="11">
        <f>vlookup(A400,HitterProj!A:Z,14,false)</f>
        <v>44</v>
      </c>
      <c r="O400" s="11">
        <f>vlookup(A400,HitterProj!A:Z,15,false)</f>
        <v>1</v>
      </c>
      <c r="P400" s="11">
        <f>vlookup(A400,HitterProj!A:Z,16,false)</f>
        <v>1</v>
      </c>
      <c r="Q400" s="11"/>
      <c r="R400" s="11"/>
      <c r="S400" s="11"/>
      <c r="T400" s="11"/>
    </row>
    <row r="401">
      <c r="A401" s="12" t="str">
        <f>HitterProj!A290</f>
        <v>Richard Palacios</v>
      </c>
      <c r="B401" s="11" t="str">
        <f>HitterProj!B290</f>
        <v>TB</v>
      </c>
      <c r="C401" s="13">
        <f>(F401*Settings!$B$3)+(G401*Settings!$B$4)+(H401*Settings!$B$5)+(I401*Settings!$B$6)+(J401*Settings!$B$7)+(K401*Settings!$B$8)+(L401*Settings!$B$9)+(M401*Settings!$B$10)+(N401*Settings!$B$11)+(O401*Settings!$B$12)+(P401*Settings!$B$13)</f>
        <v>105.3</v>
      </c>
      <c r="D401" s="11">
        <f>vlookup(A401,HitterProj!A:Z,4,false)</f>
        <v>170</v>
      </c>
      <c r="E401" s="11">
        <f>vlookup(A401,HitterProj!A:Z,5,false)</f>
        <v>151</v>
      </c>
      <c r="F401" s="11">
        <f>vlookup(A401,HitterProj!A:Z,6,false)</f>
        <v>26</v>
      </c>
      <c r="G401" s="11">
        <f>vlookup(A401,HitterProj!A:Z,7,false)</f>
        <v>8</v>
      </c>
      <c r="H401" s="11">
        <f>vlookup(A401,HitterProj!A:Z,8,false)</f>
        <v>1</v>
      </c>
      <c r="I401" s="11">
        <f>vlookup(A401,HitterProj!A:Z,9,false)</f>
        <v>4</v>
      </c>
      <c r="J401" s="11">
        <f>vlookup(A401,HitterProj!A:Z,10,false)</f>
        <v>19</v>
      </c>
      <c r="K401" s="11">
        <f>vlookup(A401,HitterProj!A:Z,11,false)</f>
        <v>18</v>
      </c>
      <c r="L401" s="11">
        <f>vlookup(A401,HitterProj!A:Z,12,false)</f>
        <v>16</v>
      </c>
      <c r="M401" s="13">
        <f>vlookup(A401,HitterProj!A:Z,13,false)</f>
        <v>2.8</v>
      </c>
      <c r="N401" s="11">
        <f>vlookup(A401,HitterProj!A:Z,14,false)</f>
        <v>26</v>
      </c>
      <c r="O401" s="11">
        <f>vlookup(A401,HitterProj!A:Z,15,false)</f>
        <v>2</v>
      </c>
      <c r="P401" s="11">
        <f>vlookup(A401,HitterProj!A:Z,16,false)</f>
        <v>3</v>
      </c>
      <c r="Q401" s="11"/>
      <c r="R401" s="11"/>
      <c r="S401" s="11"/>
      <c r="T401" s="11"/>
    </row>
    <row r="402">
      <c r="A402" s="12" t="str">
        <f>HitterProj!A209</f>
        <v>Enmanuel Valdez</v>
      </c>
      <c r="B402" s="11" t="str">
        <f>HitterProj!B209</f>
        <v>BOS</v>
      </c>
      <c r="C402" s="13">
        <f>(F402*Settings!$B$3)+(G402*Settings!$B$4)+(H402*Settings!$B$5)+(I402*Settings!$B$6)+(J402*Settings!$B$7)+(K402*Settings!$B$8)+(L402*Settings!$B$9)+(M402*Settings!$B$10)+(N402*Settings!$B$11)+(O402*Settings!$B$12)+(P402*Settings!$B$13)</f>
        <v>104.75</v>
      </c>
      <c r="D402" s="11">
        <f>vlookup(A402,HitterProj!A:Z,4,false)</f>
        <v>168</v>
      </c>
      <c r="E402" s="11">
        <f>vlookup(A402,HitterProj!A:Z,5,false)</f>
        <v>156</v>
      </c>
      <c r="F402" s="11">
        <f>vlookup(A402,HitterProj!A:Z,6,false)</f>
        <v>21</v>
      </c>
      <c r="G402" s="11">
        <f>vlookup(A402,HitterProj!A:Z,7,false)</f>
        <v>9</v>
      </c>
      <c r="H402" s="11">
        <f>vlookup(A402,HitterProj!A:Z,8,false)</f>
        <v>1</v>
      </c>
      <c r="I402" s="11">
        <f>vlookup(A402,HitterProj!A:Z,9,false)</f>
        <v>7</v>
      </c>
      <c r="J402" s="11">
        <f>vlookup(A402,HitterProj!A:Z,10,false)</f>
        <v>22</v>
      </c>
      <c r="K402" s="11">
        <f>vlookup(A402,HitterProj!A:Z,11,false)</f>
        <v>22</v>
      </c>
      <c r="L402" s="11">
        <f>vlookup(A402,HitterProj!A:Z,12,false)</f>
        <v>10</v>
      </c>
      <c r="M402" s="13">
        <f>vlookup(A402,HitterProj!A:Z,13,false)</f>
        <v>2.5</v>
      </c>
      <c r="N402" s="11">
        <f>vlookup(A402,HitterProj!A:Z,14,false)</f>
        <v>41</v>
      </c>
      <c r="O402" s="11">
        <f>vlookup(A402,HitterProj!A:Z,15,false)</f>
        <v>1</v>
      </c>
      <c r="P402" s="11">
        <f>vlookup(A402,HitterProj!A:Z,16,false)</f>
        <v>1</v>
      </c>
      <c r="Q402" s="11"/>
      <c r="R402" s="11"/>
      <c r="S402" s="11"/>
      <c r="T402" s="11"/>
    </row>
    <row r="403">
      <c r="A403" s="12" t="str">
        <f>HitterProj!A303</f>
        <v>Jonathan Schoop</v>
      </c>
      <c r="B403" s="11" t="str">
        <f>HitterProj!B303</f>
        <v/>
      </c>
      <c r="C403" s="13">
        <f>(F403*Settings!$B$3)+(G403*Settings!$B$4)+(H403*Settings!$B$5)+(I403*Settings!$B$6)+(J403*Settings!$B$7)+(K403*Settings!$B$8)+(L403*Settings!$B$9)+(M403*Settings!$B$10)+(N403*Settings!$B$11)+(O403*Settings!$B$12)+(P403*Settings!$B$13)</f>
        <v>104.2</v>
      </c>
      <c r="D403" s="11">
        <f>vlookup(A403,HitterProj!A:Z,4,false)</f>
        <v>214</v>
      </c>
      <c r="E403" s="11">
        <f>vlookup(A403,HitterProj!A:Z,5,false)</f>
        <v>199</v>
      </c>
      <c r="F403" s="11">
        <f>vlookup(A403,HitterProj!A:Z,6,false)</f>
        <v>32</v>
      </c>
      <c r="G403" s="11">
        <f>vlookup(A403,HitterProj!A:Z,7,false)</f>
        <v>10</v>
      </c>
      <c r="H403" s="11">
        <f>vlookup(A403,HitterProj!A:Z,8,false)</f>
        <v>0</v>
      </c>
      <c r="I403" s="11">
        <f>vlookup(A403,HitterProj!A:Z,9,false)</f>
        <v>5</v>
      </c>
      <c r="J403" s="11">
        <f>vlookup(A403,HitterProj!A:Z,10,false)</f>
        <v>23</v>
      </c>
      <c r="K403" s="11">
        <f>vlookup(A403,HitterProj!A:Z,11,false)</f>
        <v>23</v>
      </c>
      <c r="L403" s="11">
        <f>vlookup(A403,HitterProj!A:Z,12,false)</f>
        <v>12</v>
      </c>
      <c r="M403" s="13">
        <f>vlookup(A403,HitterProj!A:Z,13,false)</f>
        <v>1.7</v>
      </c>
      <c r="N403" s="11">
        <f>vlookup(A403,HitterProj!A:Z,14,false)</f>
        <v>46</v>
      </c>
      <c r="O403" s="11">
        <f>vlookup(A403,HitterProj!A:Z,15,false)</f>
        <v>0</v>
      </c>
      <c r="P403" s="11">
        <f>vlookup(A403,HitterProj!A:Z,16,false)</f>
        <v>2</v>
      </c>
      <c r="Q403" s="11"/>
      <c r="R403" s="11"/>
      <c r="S403" s="11"/>
      <c r="T403" s="11"/>
    </row>
    <row r="404">
      <c r="A404" s="12" t="str">
        <f>HitterProj!A342</f>
        <v>Ivan Herrera</v>
      </c>
      <c r="B404" s="11" t="str">
        <f>HitterProj!B342</f>
        <v>STL</v>
      </c>
      <c r="C404" s="13">
        <f>(F404*Settings!$B$3)+(G404*Settings!$B$4)+(H404*Settings!$B$5)+(I404*Settings!$B$6)+(J404*Settings!$B$7)+(K404*Settings!$B$8)+(L404*Settings!$B$9)+(M404*Settings!$B$10)+(N404*Settings!$B$11)+(O404*Settings!$B$12)+(P404*Settings!$B$13)</f>
        <v>102.35</v>
      </c>
      <c r="D404" s="11">
        <f>vlookup(A404,HitterProj!A:Z,4,false)</f>
        <v>185</v>
      </c>
      <c r="E404" s="11">
        <f>vlookup(A404,HitterProj!A:Z,5,false)</f>
        <v>164</v>
      </c>
      <c r="F404" s="11">
        <f>vlookup(A404,HitterProj!A:Z,6,false)</f>
        <v>25</v>
      </c>
      <c r="G404" s="11">
        <f>vlookup(A404,HitterProj!A:Z,7,false)</f>
        <v>7</v>
      </c>
      <c r="H404" s="11">
        <f>vlookup(A404,HitterProj!A:Z,8,false)</f>
        <v>1</v>
      </c>
      <c r="I404" s="11">
        <f>vlookup(A404,HitterProj!A:Z,9,false)</f>
        <v>6</v>
      </c>
      <c r="J404" s="11">
        <f>vlookup(A404,HitterProj!A:Z,10,false)</f>
        <v>22</v>
      </c>
      <c r="K404" s="11">
        <f>vlookup(A404,HitterProj!A:Z,11,false)</f>
        <v>21</v>
      </c>
      <c r="L404" s="11">
        <f>vlookup(A404,HitterProj!A:Z,12,false)</f>
        <v>17</v>
      </c>
      <c r="M404" s="13">
        <f>vlookup(A404,HitterProj!A:Z,13,false)</f>
        <v>3.1</v>
      </c>
      <c r="N404" s="11">
        <f>vlookup(A404,HitterProj!A:Z,14,false)</f>
        <v>49</v>
      </c>
      <c r="O404" s="11">
        <f>vlookup(A404,HitterProj!A:Z,15,false)</f>
        <v>1</v>
      </c>
      <c r="P404" s="11">
        <f>vlookup(A404,HitterProj!A:Z,16,false)</f>
        <v>3</v>
      </c>
      <c r="Q404" s="11"/>
      <c r="R404" s="11"/>
      <c r="S404" s="11"/>
      <c r="T404" s="11"/>
    </row>
    <row r="405">
      <c r="A405" s="12" t="str">
        <f>HitterProj!A227</f>
        <v>Yasmani Grandal</v>
      </c>
      <c r="B405" s="11" t="str">
        <f>HitterProj!B227</f>
        <v/>
      </c>
      <c r="C405" s="13">
        <f>(F405*Settings!$B$3)+(G405*Settings!$B$4)+(H405*Settings!$B$5)+(I405*Settings!$B$6)+(J405*Settings!$B$7)+(K405*Settings!$B$8)+(L405*Settings!$B$9)+(M405*Settings!$B$10)+(N405*Settings!$B$11)+(O405*Settings!$B$12)+(P405*Settings!$B$13)</f>
        <v>100.75</v>
      </c>
      <c r="D405" s="11">
        <f>vlookup(A405,HitterProj!A:Z,4,false)</f>
        <v>213</v>
      </c>
      <c r="E405" s="11">
        <f>vlookup(A405,HitterProj!A:Z,5,false)</f>
        <v>190</v>
      </c>
      <c r="F405" s="11">
        <f>vlookup(A405,HitterProj!A:Z,6,false)</f>
        <v>30</v>
      </c>
      <c r="G405" s="11">
        <f>vlookup(A405,HitterProj!A:Z,7,false)</f>
        <v>8</v>
      </c>
      <c r="H405" s="11">
        <f>vlookup(A405,HitterProj!A:Z,8,false)</f>
        <v>1</v>
      </c>
      <c r="I405" s="11">
        <f>vlookup(A405,HitterProj!A:Z,9,false)</f>
        <v>5</v>
      </c>
      <c r="J405" s="11">
        <f>vlookup(A405,HitterProj!A:Z,10,false)</f>
        <v>20</v>
      </c>
      <c r="K405" s="11">
        <f>vlookup(A405,HitterProj!A:Z,11,false)</f>
        <v>19</v>
      </c>
      <c r="L405" s="11">
        <f>vlookup(A405,HitterProj!A:Z,12,false)</f>
        <v>20</v>
      </c>
      <c r="M405" s="13">
        <f>vlookup(A405,HitterProj!A:Z,13,false)</f>
        <v>0</v>
      </c>
      <c r="N405" s="11">
        <f>vlookup(A405,HitterProj!A:Z,14,false)</f>
        <v>47</v>
      </c>
      <c r="O405" s="11">
        <f>vlookup(A405,HitterProj!A:Z,15,false)</f>
        <v>0</v>
      </c>
      <c r="P405" s="11">
        <f>vlookup(A405,HitterProj!A:Z,16,false)</f>
        <v>2</v>
      </c>
      <c r="Q405" s="11"/>
      <c r="R405" s="11"/>
      <c r="S405" s="11"/>
      <c r="T405" s="11"/>
    </row>
    <row r="406">
      <c r="A406" s="12" t="str">
        <f>HitterProj!A233</f>
        <v>Jorge Mateo</v>
      </c>
      <c r="B406" s="11" t="str">
        <f>HitterProj!B233</f>
        <v>BAL</v>
      </c>
      <c r="C406" s="13">
        <f>(F406*Settings!$B$3)+(G406*Settings!$B$4)+(H406*Settings!$B$5)+(I406*Settings!$B$6)+(J406*Settings!$B$7)+(K406*Settings!$B$8)+(L406*Settings!$B$9)+(M406*Settings!$B$10)+(N406*Settings!$B$11)+(O406*Settings!$B$12)+(P406*Settings!$B$13)</f>
        <v>99.9</v>
      </c>
      <c r="D406" s="11">
        <f>vlookup(A406,HitterProj!A:Z,4,false)</f>
        <v>189</v>
      </c>
      <c r="E406" s="11">
        <f>vlookup(A406,HitterProj!A:Z,5,false)</f>
        <v>176</v>
      </c>
      <c r="F406" s="11">
        <f>vlookup(A406,HitterProj!A:Z,6,false)</f>
        <v>26</v>
      </c>
      <c r="G406" s="11">
        <f>vlookup(A406,HitterProj!A:Z,7,false)</f>
        <v>8</v>
      </c>
      <c r="H406" s="11">
        <f>vlookup(A406,HitterProj!A:Z,8,false)</f>
        <v>1</v>
      </c>
      <c r="I406" s="11">
        <f>vlookup(A406,HitterProj!A:Z,9,false)</f>
        <v>4</v>
      </c>
      <c r="J406" s="11">
        <f>vlookup(A406,HitterProj!A:Z,10,false)</f>
        <v>22</v>
      </c>
      <c r="K406" s="11">
        <f>vlookup(A406,HitterProj!A:Z,11,false)</f>
        <v>21</v>
      </c>
      <c r="L406" s="11">
        <f>vlookup(A406,HitterProj!A:Z,12,false)</f>
        <v>12</v>
      </c>
      <c r="M406" s="13">
        <f>vlookup(A406,HitterProj!A:Z,13,false)</f>
        <v>12.9</v>
      </c>
      <c r="N406" s="11">
        <f>vlookup(A406,HitterProj!A:Z,14,false)</f>
        <v>48</v>
      </c>
      <c r="O406" s="11">
        <f>vlookup(A406,HitterProj!A:Z,15,false)</f>
        <v>2</v>
      </c>
      <c r="P406" s="11">
        <f>vlookup(A406,HitterProj!A:Z,16,false)</f>
        <v>2</v>
      </c>
      <c r="Q406" s="11"/>
      <c r="R406" s="11"/>
      <c r="S406" s="11"/>
      <c r="T406" s="11"/>
    </row>
    <row r="407">
      <c r="A407" s="12" t="str">
        <f>HitterProj!A302</f>
        <v>Carter Kieboom</v>
      </c>
      <c r="B407" s="11" t="str">
        <f>HitterProj!B302</f>
        <v>WSH</v>
      </c>
      <c r="C407" s="13">
        <f>(F407*Settings!$B$3)+(G407*Settings!$B$4)+(H407*Settings!$B$5)+(I407*Settings!$B$6)+(J407*Settings!$B$7)+(K407*Settings!$B$8)+(L407*Settings!$B$9)+(M407*Settings!$B$10)+(N407*Settings!$B$11)+(O407*Settings!$B$12)+(P407*Settings!$B$13)</f>
        <v>99.45</v>
      </c>
      <c r="D407" s="11">
        <f>vlookup(A407,HitterProj!A:Z,4,false)</f>
        <v>243</v>
      </c>
      <c r="E407" s="11">
        <f>vlookup(A407,HitterProj!A:Z,5,false)</f>
        <v>221</v>
      </c>
      <c r="F407" s="11">
        <f>vlookup(A407,HitterProj!A:Z,6,false)</f>
        <v>35</v>
      </c>
      <c r="G407" s="11">
        <f>vlookup(A407,HitterProj!A:Z,7,false)</f>
        <v>9</v>
      </c>
      <c r="H407" s="11">
        <f>vlookup(A407,HitterProj!A:Z,8,false)</f>
        <v>1</v>
      </c>
      <c r="I407" s="11">
        <f>vlookup(A407,HitterProj!A:Z,9,false)</f>
        <v>5</v>
      </c>
      <c r="J407" s="11">
        <f>vlookup(A407,HitterProj!A:Z,10,false)</f>
        <v>23</v>
      </c>
      <c r="K407" s="11">
        <f>vlookup(A407,HitterProj!A:Z,11,false)</f>
        <v>22</v>
      </c>
      <c r="L407" s="11">
        <f>vlookup(A407,HitterProj!A:Z,12,false)</f>
        <v>16</v>
      </c>
      <c r="M407" s="13">
        <f>vlookup(A407,HitterProj!A:Z,13,false)</f>
        <v>1.2</v>
      </c>
      <c r="N407" s="11">
        <f>vlookup(A407,HitterProj!A:Z,14,false)</f>
        <v>65</v>
      </c>
      <c r="O407" s="11">
        <f>vlookup(A407,HitterProj!A:Z,15,false)</f>
        <v>0</v>
      </c>
      <c r="P407" s="11">
        <f>vlookup(A407,HitterProj!A:Z,16,false)</f>
        <v>4</v>
      </c>
      <c r="Q407" s="11"/>
      <c r="R407" s="11"/>
      <c r="S407" s="11"/>
      <c r="T407" s="11"/>
    </row>
    <row r="408">
      <c r="A408" s="12" t="str">
        <f>HitterProj!A244</f>
        <v>James McCann</v>
      </c>
      <c r="B408" s="11" t="str">
        <f>HitterProj!B244</f>
        <v>BAL</v>
      </c>
      <c r="C408" s="13">
        <f>(F408*Settings!$B$3)+(G408*Settings!$B$4)+(H408*Settings!$B$5)+(I408*Settings!$B$6)+(J408*Settings!$B$7)+(K408*Settings!$B$8)+(L408*Settings!$B$9)+(M408*Settings!$B$10)+(N408*Settings!$B$11)+(O408*Settings!$B$12)+(P408*Settings!$B$13)</f>
        <v>98.6</v>
      </c>
      <c r="D408" s="11">
        <f>vlookup(A408,HitterProj!A:Z,4,false)</f>
        <v>195</v>
      </c>
      <c r="E408" s="11">
        <f>vlookup(A408,HitterProj!A:Z,5,false)</f>
        <v>179</v>
      </c>
      <c r="F408" s="11">
        <f>vlookup(A408,HitterProj!A:Z,6,false)</f>
        <v>30</v>
      </c>
      <c r="G408" s="11">
        <f>vlookup(A408,HitterProj!A:Z,7,false)</f>
        <v>9</v>
      </c>
      <c r="H408" s="11">
        <f>vlookup(A408,HitterProj!A:Z,8,false)</f>
        <v>1</v>
      </c>
      <c r="I408" s="11">
        <f>vlookup(A408,HitterProj!A:Z,9,false)</f>
        <v>5</v>
      </c>
      <c r="J408" s="11">
        <f>vlookup(A408,HitterProj!A:Z,10,false)</f>
        <v>21</v>
      </c>
      <c r="K408" s="11">
        <f>vlookup(A408,HitterProj!A:Z,11,false)</f>
        <v>21</v>
      </c>
      <c r="L408" s="11">
        <f>vlookup(A408,HitterProj!A:Z,12,false)</f>
        <v>12</v>
      </c>
      <c r="M408" s="13">
        <f>vlookup(A408,HitterProj!A:Z,13,false)</f>
        <v>2.1</v>
      </c>
      <c r="N408" s="11">
        <f>vlookup(A408,HitterProj!A:Z,14,false)</f>
        <v>50</v>
      </c>
      <c r="O408" s="11">
        <f>vlookup(A408,HitterProj!A:Z,15,false)</f>
        <v>1</v>
      </c>
      <c r="P408" s="11">
        <f>vlookup(A408,HitterProj!A:Z,16,false)</f>
        <v>3</v>
      </c>
      <c r="Q408" s="11"/>
      <c r="R408" s="11"/>
      <c r="S408" s="11"/>
      <c r="T408" s="11"/>
    </row>
    <row r="409">
      <c r="A409" s="12" t="str">
        <f>HitterProj!A231</f>
        <v>Nick Allen</v>
      </c>
      <c r="B409" s="11" t="str">
        <f>HitterProj!B231</f>
        <v>OAK</v>
      </c>
      <c r="C409" s="13">
        <f>(F409*Settings!$B$3)+(G409*Settings!$B$4)+(H409*Settings!$B$5)+(I409*Settings!$B$6)+(J409*Settings!$B$7)+(K409*Settings!$B$8)+(L409*Settings!$B$9)+(M409*Settings!$B$10)+(N409*Settings!$B$11)+(O409*Settings!$B$12)+(P409*Settings!$B$13)</f>
        <v>98.2</v>
      </c>
      <c r="D409" s="11">
        <f>vlookup(A409,HitterProj!A:Z,4,false)</f>
        <v>236</v>
      </c>
      <c r="E409" s="11">
        <f>vlookup(A409,HitterProj!A:Z,5,false)</f>
        <v>221</v>
      </c>
      <c r="F409" s="11">
        <f>vlookup(A409,HitterProj!A:Z,6,false)</f>
        <v>35</v>
      </c>
      <c r="G409" s="11">
        <f>vlookup(A409,HitterProj!A:Z,7,false)</f>
        <v>9</v>
      </c>
      <c r="H409" s="11">
        <f>vlookup(A409,HitterProj!A:Z,8,false)</f>
        <v>1</v>
      </c>
      <c r="I409" s="11">
        <f>vlookup(A409,HitterProj!A:Z,9,false)</f>
        <v>2</v>
      </c>
      <c r="J409" s="11">
        <f>vlookup(A409,HitterProj!A:Z,10,false)</f>
        <v>20</v>
      </c>
      <c r="K409" s="11">
        <f>vlookup(A409,HitterProj!A:Z,11,false)</f>
        <v>20</v>
      </c>
      <c r="L409" s="11">
        <f>vlookup(A409,HitterProj!A:Z,12,false)</f>
        <v>14</v>
      </c>
      <c r="M409" s="13">
        <f>vlookup(A409,HitterProj!A:Z,13,false)</f>
        <v>7.7</v>
      </c>
      <c r="N409" s="11">
        <f>vlookup(A409,HitterProj!A:Z,14,false)</f>
        <v>42</v>
      </c>
      <c r="O409" s="11">
        <f>vlookup(A409,HitterProj!A:Z,15,false)</f>
        <v>1</v>
      </c>
      <c r="P409" s="11">
        <f>vlookup(A409,HitterProj!A:Z,16,false)</f>
        <v>1</v>
      </c>
      <c r="Q409" s="11"/>
      <c r="R409" s="11"/>
      <c r="S409" s="11"/>
      <c r="T409" s="11"/>
    </row>
    <row r="410">
      <c r="A410" s="12" t="str">
        <f>HitterProj!A225</f>
        <v>Travis Jankowski</v>
      </c>
      <c r="B410" s="11" t="str">
        <f>HitterProj!B225</f>
        <v>TEX</v>
      </c>
      <c r="C410" s="13">
        <f>(F410*Settings!$B$3)+(G410*Settings!$B$4)+(H410*Settings!$B$5)+(I410*Settings!$B$6)+(J410*Settings!$B$7)+(K410*Settings!$B$8)+(L410*Settings!$B$9)+(M410*Settings!$B$10)+(N410*Settings!$B$11)+(O410*Settings!$B$12)+(P410*Settings!$B$13)</f>
        <v>97.05</v>
      </c>
      <c r="D410" s="11">
        <f>vlookup(A410,HitterProj!A:Z,4,false)</f>
        <v>194</v>
      </c>
      <c r="E410" s="11">
        <f>vlookup(A410,HitterProj!A:Z,5,false)</f>
        <v>170</v>
      </c>
      <c r="F410" s="11">
        <f>vlookup(A410,HitterProj!A:Z,6,false)</f>
        <v>30</v>
      </c>
      <c r="G410" s="11">
        <f>vlookup(A410,HitterProj!A:Z,7,false)</f>
        <v>7</v>
      </c>
      <c r="H410" s="11">
        <f>vlookup(A410,HitterProj!A:Z,8,false)</f>
        <v>0</v>
      </c>
      <c r="I410" s="11">
        <f>vlookup(A410,HitterProj!A:Z,9,false)</f>
        <v>2</v>
      </c>
      <c r="J410" s="11">
        <f>vlookup(A410,HitterProj!A:Z,10,false)</f>
        <v>20</v>
      </c>
      <c r="K410" s="11">
        <f>vlookup(A410,HitterProj!A:Z,11,false)</f>
        <v>18</v>
      </c>
      <c r="L410" s="11">
        <f>vlookup(A410,HitterProj!A:Z,12,false)</f>
        <v>22</v>
      </c>
      <c r="M410" s="13">
        <f>vlookup(A410,HitterProj!A:Z,13,false)</f>
        <v>8.3</v>
      </c>
      <c r="N410" s="11">
        <f>vlookup(A410,HitterProj!A:Z,14,false)</f>
        <v>35</v>
      </c>
      <c r="O410" s="11">
        <f>vlookup(A410,HitterProj!A:Z,15,false)</f>
        <v>1</v>
      </c>
      <c r="P410" s="11">
        <f>vlookup(A410,HitterProj!A:Z,16,false)</f>
        <v>1</v>
      </c>
      <c r="Q410" s="11"/>
      <c r="R410" s="11"/>
      <c r="S410" s="11"/>
      <c r="T410" s="11"/>
    </row>
    <row r="411">
      <c r="A411" s="12" t="str">
        <f>HitterProj!A258</f>
        <v>Jon Singleton</v>
      </c>
      <c r="B411" s="11" t="str">
        <f>HitterProj!B258</f>
        <v>HOU</v>
      </c>
      <c r="C411" s="13">
        <f>(F411*Settings!$B$3)+(G411*Settings!$B$4)+(H411*Settings!$B$5)+(I411*Settings!$B$6)+(J411*Settings!$B$7)+(K411*Settings!$B$8)+(L411*Settings!$B$9)+(M411*Settings!$B$10)+(N411*Settings!$B$11)+(O411*Settings!$B$12)+(P411*Settings!$B$13)</f>
        <v>96.25</v>
      </c>
      <c r="D411" s="11">
        <f>vlookup(A411,HitterProj!A:Z,4,false)</f>
        <v>150</v>
      </c>
      <c r="E411" s="11">
        <f>vlookup(A411,HitterProj!A:Z,5,false)</f>
        <v>134</v>
      </c>
      <c r="F411" s="11">
        <f>vlookup(A411,HitterProj!A:Z,6,false)</f>
        <v>19</v>
      </c>
      <c r="G411" s="11">
        <f>vlookup(A411,HitterProj!A:Z,7,false)</f>
        <v>7</v>
      </c>
      <c r="H411" s="11">
        <f>vlookup(A411,HitterProj!A:Z,8,false)</f>
        <v>1</v>
      </c>
      <c r="I411" s="11">
        <f>vlookup(A411,HitterProj!A:Z,9,false)</f>
        <v>6</v>
      </c>
      <c r="J411" s="11">
        <f>vlookup(A411,HitterProj!A:Z,10,false)</f>
        <v>20</v>
      </c>
      <c r="K411" s="11">
        <f>vlookup(A411,HitterProj!A:Z,11,false)</f>
        <v>20</v>
      </c>
      <c r="L411" s="11">
        <f>vlookup(A411,HitterProj!A:Z,12,false)</f>
        <v>15</v>
      </c>
      <c r="M411" s="13">
        <f>vlookup(A411,HitterProj!A:Z,13,false)</f>
        <v>0.5</v>
      </c>
      <c r="N411" s="11">
        <f>vlookup(A411,HitterProj!A:Z,14,false)</f>
        <v>35</v>
      </c>
      <c r="O411" s="11">
        <f>vlookup(A411,HitterProj!A:Z,15,false)</f>
        <v>0</v>
      </c>
      <c r="P411" s="11">
        <f>vlookup(A411,HitterProj!A:Z,16,false)</f>
        <v>0</v>
      </c>
      <c r="Q411" s="11"/>
      <c r="R411" s="11"/>
      <c r="S411" s="11"/>
      <c r="T411" s="11"/>
    </row>
    <row r="412">
      <c r="A412" s="12" t="str">
        <f>HitterProj!A254</f>
        <v>Owen Miller</v>
      </c>
      <c r="B412" s="11" t="str">
        <f>HitterProj!B254</f>
        <v>MIL</v>
      </c>
      <c r="C412" s="13">
        <f>(F412*Settings!$B$3)+(G412*Settings!$B$4)+(H412*Settings!$B$5)+(I412*Settings!$B$6)+(J412*Settings!$B$7)+(K412*Settings!$B$8)+(L412*Settings!$B$9)+(M412*Settings!$B$10)+(N412*Settings!$B$11)+(O412*Settings!$B$12)+(P412*Settings!$B$13)</f>
        <v>95.2</v>
      </c>
      <c r="D412" s="11">
        <f>vlookup(A412,HitterProj!A:Z,4,false)</f>
        <v>212</v>
      </c>
      <c r="E412" s="11">
        <f>vlookup(A412,HitterProj!A:Z,5,false)</f>
        <v>195</v>
      </c>
      <c r="F412" s="11">
        <f>vlookup(A412,HitterProj!A:Z,6,false)</f>
        <v>33</v>
      </c>
      <c r="G412" s="11">
        <f>vlookup(A412,HitterProj!A:Z,7,false)</f>
        <v>9</v>
      </c>
      <c r="H412" s="11">
        <f>vlookup(A412,HitterProj!A:Z,8,false)</f>
        <v>0</v>
      </c>
      <c r="I412" s="11">
        <f>vlookup(A412,HitterProj!A:Z,9,false)</f>
        <v>4</v>
      </c>
      <c r="J412" s="11">
        <f>vlookup(A412,HitterProj!A:Z,10,false)</f>
        <v>17</v>
      </c>
      <c r="K412" s="11">
        <f>vlookup(A412,HitterProj!A:Z,11,false)</f>
        <v>17</v>
      </c>
      <c r="L412" s="11">
        <f>vlookup(A412,HitterProj!A:Z,12,false)</f>
        <v>14</v>
      </c>
      <c r="M412" s="13">
        <f>vlookup(A412,HitterProj!A:Z,13,false)</f>
        <v>5.7</v>
      </c>
      <c r="N412" s="11">
        <f>vlookup(A412,HitterProj!A:Z,14,false)</f>
        <v>42</v>
      </c>
      <c r="O412" s="11">
        <f>vlookup(A412,HitterProj!A:Z,15,false)</f>
        <v>1</v>
      </c>
      <c r="P412" s="11">
        <f>vlookup(A412,HitterProj!A:Z,16,false)</f>
        <v>2</v>
      </c>
      <c r="Q412" s="11"/>
      <c r="R412" s="11"/>
      <c r="S412" s="11"/>
      <c r="T412" s="11"/>
    </row>
    <row r="413">
      <c r="A413" s="12" t="str">
        <f>HitterProj!A238</f>
        <v>Jacob Amaya</v>
      </c>
      <c r="B413" s="11" t="str">
        <f>HitterProj!B238</f>
        <v>MIA</v>
      </c>
      <c r="C413" s="13">
        <f>(F413*Settings!$B$3)+(G413*Settings!$B$4)+(H413*Settings!$B$5)+(I413*Settings!$B$6)+(J413*Settings!$B$7)+(K413*Settings!$B$8)+(L413*Settings!$B$9)+(M413*Settings!$B$10)+(N413*Settings!$B$11)+(O413*Settings!$B$12)+(P413*Settings!$B$13)</f>
        <v>95.15</v>
      </c>
      <c r="D413" s="11">
        <f>vlookup(A413,HitterProj!A:Z,4,false)</f>
        <v>195</v>
      </c>
      <c r="E413" s="11">
        <f>vlookup(A413,HitterProj!A:Z,5,false)</f>
        <v>174</v>
      </c>
      <c r="F413" s="11">
        <f>vlookup(A413,HitterProj!A:Z,6,false)</f>
        <v>28</v>
      </c>
      <c r="G413" s="11">
        <f>vlookup(A413,HitterProj!A:Z,7,false)</f>
        <v>7</v>
      </c>
      <c r="H413" s="11">
        <f>vlookup(A413,HitterProj!A:Z,8,false)</f>
        <v>1</v>
      </c>
      <c r="I413" s="11">
        <f>vlookup(A413,HitterProj!A:Z,9,false)</f>
        <v>4</v>
      </c>
      <c r="J413" s="11">
        <f>vlookup(A413,HitterProj!A:Z,10,false)</f>
        <v>20</v>
      </c>
      <c r="K413" s="11">
        <f>vlookup(A413,HitterProj!A:Z,11,false)</f>
        <v>19</v>
      </c>
      <c r="L413" s="11">
        <f>vlookup(A413,HitterProj!A:Z,12,false)</f>
        <v>19</v>
      </c>
      <c r="M413" s="13">
        <f>vlookup(A413,HitterProj!A:Z,13,false)</f>
        <v>2.4</v>
      </c>
      <c r="N413" s="11">
        <f>vlookup(A413,HitterProj!A:Z,14,false)</f>
        <v>43</v>
      </c>
      <c r="O413" s="11">
        <f>vlookup(A413,HitterProj!A:Z,15,false)</f>
        <v>1</v>
      </c>
      <c r="P413" s="11">
        <f>vlookup(A413,HitterProj!A:Z,16,false)</f>
        <v>1</v>
      </c>
      <c r="Q413" s="11"/>
      <c r="R413" s="11"/>
      <c r="S413" s="11"/>
      <c r="T413" s="11"/>
    </row>
    <row r="414">
      <c r="A414" s="12" t="str">
        <f>HitterProj!A313</f>
        <v>Max Stassi</v>
      </c>
      <c r="B414" s="11" t="str">
        <f>HitterProj!B313</f>
        <v>CWS</v>
      </c>
      <c r="C414" s="13">
        <f>(F414*Settings!$B$3)+(G414*Settings!$B$4)+(H414*Settings!$B$5)+(I414*Settings!$B$6)+(J414*Settings!$B$7)+(K414*Settings!$B$8)+(L414*Settings!$B$9)+(M414*Settings!$B$10)+(N414*Settings!$B$11)+(O414*Settings!$B$12)+(P414*Settings!$B$13)</f>
        <v>93.6</v>
      </c>
      <c r="D414" s="11">
        <f>vlookup(A414,HitterProj!A:Z,4,false)</f>
        <v>224</v>
      </c>
      <c r="E414" s="11">
        <f>vlookup(A414,HitterProj!A:Z,5,false)</f>
        <v>199</v>
      </c>
      <c r="F414" s="11">
        <f>vlookup(A414,HitterProj!A:Z,6,false)</f>
        <v>27</v>
      </c>
      <c r="G414" s="11">
        <f>vlookup(A414,HitterProj!A:Z,7,false)</f>
        <v>7</v>
      </c>
      <c r="H414" s="11">
        <f>vlookup(A414,HitterProj!A:Z,8,false)</f>
        <v>0</v>
      </c>
      <c r="I414" s="11">
        <f>vlookup(A414,HitterProj!A:Z,9,false)</f>
        <v>7</v>
      </c>
      <c r="J414" s="11">
        <f>vlookup(A414,HitterProj!A:Z,10,false)</f>
        <v>22</v>
      </c>
      <c r="K414" s="11">
        <f>vlookup(A414,HitterProj!A:Z,11,false)</f>
        <v>22</v>
      </c>
      <c r="L414" s="11">
        <f>vlookup(A414,HitterProj!A:Z,12,false)</f>
        <v>21</v>
      </c>
      <c r="M414" s="13">
        <f>vlookup(A414,HitterProj!A:Z,13,false)</f>
        <v>0.6</v>
      </c>
      <c r="N414" s="11">
        <f>vlookup(A414,HitterProj!A:Z,14,false)</f>
        <v>68</v>
      </c>
      <c r="O414" s="11">
        <f>vlookup(A414,HitterProj!A:Z,15,false)</f>
        <v>0</v>
      </c>
      <c r="P414" s="11">
        <f>vlookup(A414,HitterProj!A:Z,16,false)</f>
        <v>3</v>
      </c>
      <c r="Q414" s="11"/>
      <c r="R414" s="11"/>
      <c r="S414" s="11"/>
      <c r="T414" s="11"/>
    </row>
    <row r="415">
      <c r="A415" s="12" t="str">
        <f>HitterProj!A301</f>
        <v>Jacob Stallings</v>
      </c>
      <c r="B415" s="11" t="str">
        <f>HitterProj!B301</f>
        <v>COL</v>
      </c>
      <c r="C415" s="13">
        <f>(F415*Settings!$B$3)+(G415*Settings!$B$4)+(H415*Settings!$B$5)+(I415*Settings!$B$6)+(J415*Settings!$B$7)+(K415*Settings!$B$8)+(L415*Settings!$B$9)+(M415*Settings!$B$10)+(N415*Settings!$B$11)+(O415*Settings!$B$12)+(P415*Settings!$B$13)</f>
        <v>93</v>
      </c>
      <c r="D415" s="11">
        <f>vlookup(A415,HitterProj!A:Z,4,false)</f>
        <v>195</v>
      </c>
      <c r="E415" s="11">
        <f>vlookup(A415,HitterProj!A:Z,5,false)</f>
        <v>174</v>
      </c>
      <c r="F415" s="11">
        <f>vlookup(A415,HitterProj!A:Z,6,false)</f>
        <v>27</v>
      </c>
      <c r="G415" s="11">
        <f>vlookup(A415,HitterProj!A:Z,7,false)</f>
        <v>8</v>
      </c>
      <c r="H415" s="11">
        <f>vlookup(A415,HitterProj!A:Z,8,false)</f>
        <v>1</v>
      </c>
      <c r="I415" s="11">
        <f>vlookup(A415,HitterProj!A:Z,9,false)</f>
        <v>4</v>
      </c>
      <c r="J415" s="11">
        <f>vlookup(A415,HitterProj!A:Z,10,false)</f>
        <v>20</v>
      </c>
      <c r="K415" s="11">
        <f>vlookup(A415,HitterProj!A:Z,11,false)</f>
        <v>19</v>
      </c>
      <c r="L415" s="11">
        <f>vlookup(A415,HitterProj!A:Z,12,false)</f>
        <v>18</v>
      </c>
      <c r="M415" s="13">
        <f>vlookup(A415,HitterProj!A:Z,13,false)</f>
        <v>0</v>
      </c>
      <c r="N415" s="11">
        <f>vlookup(A415,HitterProj!A:Z,14,false)</f>
        <v>44</v>
      </c>
      <c r="O415" s="11">
        <f>vlookup(A415,HitterProj!A:Z,15,false)</f>
        <v>0</v>
      </c>
      <c r="P415" s="11">
        <f>vlookup(A415,HitterProj!A:Z,16,false)</f>
        <v>2</v>
      </c>
      <c r="Q415" s="11"/>
      <c r="R415" s="11"/>
      <c r="S415" s="11"/>
      <c r="T415" s="11"/>
    </row>
    <row r="416">
      <c r="A416" s="12" t="str">
        <f>HitterProj!A274</f>
        <v>Riley Adams</v>
      </c>
      <c r="B416" s="11" t="str">
        <f>HitterProj!B274</f>
        <v>WSH</v>
      </c>
      <c r="C416" s="13">
        <f>(F416*Settings!$B$3)+(G416*Settings!$B$4)+(H416*Settings!$B$5)+(I416*Settings!$B$6)+(J416*Settings!$B$7)+(K416*Settings!$B$8)+(L416*Settings!$B$9)+(M416*Settings!$B$10)+(N416*Settings!$B$11)+(O416*Settings!$B$12)+(P416*Settings!$B$13)</f>
        <v>92.2</v>
      </c>
      <c r="D416" s="11">
        <f>vlookup(A416,HitterProj!A:Z,4,false)</f>
        <v>188</v>
      </c>
      <c r="E416" s="11">
        <f>vlookup(A416,HitterProj!A:Z,5,false)</f>
        <v>166</v>
      </c>
      <c r="F416" s="11">
        <f>vlookup(A416,HitterProj!A:Z,6,false)</f>
        <v>21</v>
      </c>
      <c r="G416" s="11">
        <f>vlookup(A416,HitterProj!A:Z,7,false)</f>
        <v>9</v>
      </c>
      <c r="H416" s="11">
        <f>vlookup(A416,HitterProj!A:Z,8,false)</f>
        <v>1</v>
      </c>
      <c r="I416" s="11">
        <f>vlookup(A416,HitterProj!A:Z,9,false)</f>
        <v>6</v>
      </c>
      <c r="J416" s="11">
        <f>vlookup(A416,HitterProj!A:Z,10,false)</f>
        <v>19</v>
      </c>
      <c r="K416" s="11">
        <f>vlookup(A416,HitterProj!A:Z,11,false)</f>
        <v>19</v>
      </c>
      <c r="L416" s="11">
        <f>vlookup(A416,HitterProj!A:Z,12,false)</f>
        <v>16</v>
      </c>
      <c r="M416" s="13">
        <f>vlookup(A416,HitterProj!A:Z,13,false)</f>
        <v>0.7</v>
      </c>
      <c r="N416" s="11">
        <f>vlookup(A416,HitterProj!A:Z,14,false)</f>
        <v>54</v>
      </c>
      <c r="O416" s="11">
        <f>vlookup(A416,HitterProj!A:Z,15,false)</f>
        <v>0</v>
      </c>
      <c r="P416" s="11">
        <f>vlookup(A416,HitterProj!A:Z,16,false)</f>
        <v>5</v>
      </c>
      <c r="Q416" s="11"/>
      <c r="R416" s="11"/>
      <c r="S416" s="11"/>
      <c r="T416" s="11"/>
    </row>
    <row r="417">
      <c r="A417" s="12" t="str">
        <f>HitterProj!A287</f>
        <v>Jasson Dominguez</v>
      </c>
      <c r="B417" s="11" t="str">
        <f>HitterProj!B287</f>
        <v>NYY</v>
      </c>
      <c r="C417" s="13">
        <f>(F417*Settings!$B$3)+(G417*Settings!$B$4)+(H417*Settings!$B$5)+(I417*Settings!$B$6)+(J417*Settings!$B$7)+(K417*Settings!$B$8)+(L417*Settings!$B$9)+(M417*Settings!$B$10)+(N417*Settings!$B$11)+(O417*Settings!$B$12)+(P417*Settings!$B$13)</f>
        <v>90.8</v>
      </c>
      <c r="D417" s="11">
        <f>vlookup(A417,HitterProj!A:Z,4,false)</f>
        <v>166</v>
      </c>
      <c r="E417" s="11">
        <f>vlookup(A417,HitterProj!A:Z,5,false)</f>
        <v>147</v>
      </c>
      <c r="F417" s="11">
        <f>vlookup(A417,HitterProj!A:Z,6,false)</f>
        <v>21</v>
      </c>
      <c r="G417" s="11">
        <f>vlookup(A417,HitterProj!A:Z,7,false)</f>
        <v>6</v>
      </c>
      <c r="H417" s="11">
        <f>vlookup(A417,HitterProj!A:Z,8,false)</f>
        <v>0</v>
      </c>
      <c r="I417" s="11">
        <f>vlookup(A417,HitterProj!A:Z,9,false)</f>
        <v>5</v>
      </c>
      <c r="J417" s="11">
        <f>vlookup(A417,HitterProj!A:Z,10,false)</f>
        <v>20</v>
      </c>
      <c r="K417" s="11">
        <f>vlookup(A417,HitterProj!A:Z,11,false)</f>
        <v>20</v>
      </c>
      <c r="L417" s="11">
        <f>vlookup(A417,HitterProj!A:Z,12,false)</f>
        <v>17</v>
      </c>
      <c r="M417" s="13">
        <f>vlookup(A417,HitterProj!A:Z,13,false)</f>
        <v>7.8</v>
      </c>
      <c r="N417" s="11">
        <f>vlookup(A417,HitterProj!A:Z,14,false)</f>
        <v>44</v>
      </c>
      <c r="O417" s="11">
        <f>vlookup(A417,HitterProj!A:Z,15,false)</f>
        <v>2</v>
      </c>
      <c r="P417" s="11">
        <f>vlookup(A417,HitterProj!A:Z,16,false)</f>
        <v>1</v>
      </c>
      <c r="Q417" s="11"/>
      <c r="R417" s="11"/>
      <c r="S417" s="11"/>
      <c r="T417" s="11"/>
    </row>
    <row r="418">
      <c r="A418" s="12" t="str">
        <f>HitterProj!A306</f>
        <v>Garrett Hampson</v>
      </c>
      <c r="B418" s="11" t="str">
        <f>HitterProj!B306</f>
        <v>KC</v>
      </c>
      <c r="C418" s="13">
        <f>(F418*Settings!$B$3)+(G418*Settings!$B$4)+(H418*Settings!$B$5)+(I418*Settings!$B$6)+(J418*Settings!$B$7)+(K418*Settings!$B$8)+(L418*Settings!$B$9)+(M418*Settings!$B$10)+(N418*Settings!$B$11)+(O418*Settings!$B$12)+(P418*Settings!$B$13)</f>
        <v>90.3</v>
      </c>
      <c r="D418" s="11">
        <f>vlookup(A418,HitterProj!A:Z,4,false)</f>
        <v>214</v>
      </c>
      <c r="E418" s="11">
        <f>vlookup(A418,HitterProj!A:Z,5,false)</f>
        <v>195</v>
      </c>
      <c r="F418" s="11">
        <f>vlookup(A418,HitterProj!A:Z,6,false)</f>
        <v>32</v>
      </c>
      <c r="G418" s="11">
        <f>vlookup(A418,HitterProj!A:Z,7,false)</f>
        <v>8</v>
      </c>
      <c r="H418" s="11">
        <f>vlookup(A418,HitterProj!A:Z,8,false)</f>
        <v>1</v>
      </c>
      <c r="I418" s="11">
        <f>vlookup(A418,HitterProj!A:Z,9,false)</f>
        <v>3</v>
      </c>
      <c r="J418" s="11">
        <f>vlookup(A418,HitterProj!A:Z,10,false)</f>
        <v>21</v>
      </c>
      <c r="K418" s="11">
        <f>vlookup(A418,HitterProj!A:Z,11,false)</f>
        <v>20</v>
      </c>
      <c r="L418" s="11">
        <f>vlookup(A418,HitterProj!A:Z,12,false)</f>
        <v>17</v>
      </c>
      <c r="M418" s="13">
        <f>vlookup(A418,HitterProj!A:Z,13,false)</f>
        <v>5.3</v>
      </c>
      <c r="N418" s="11">
        <f>vlookup(A418,HitterProj!A:Z,14,false)</f>
        <v>56</v>
      </c>
      <c r="O418" s="11">
        <f>vlookup(A418,HitterProj!A:Z,15,false)</f>
        <v>0</v>
      </c>
      <c r="P418" s="11">
        <f>vlookup(A418,HitterProj!A:Z,16,false)</f>
        <v>2</v>
      </c>
      <c r="Q418" s="11"/>
      <c r="R418" s="11"/>
      <c r="S418" s="11"/>
      <c r="T418" s="11"/>
    </row>
    <row r="419">
      <c r="A419" s="12" t="str">
        <f>HitterProj!A286</f>
        <v>Josh Smith</v>
      </c>
      <c r="B419" s="11" t="str">
        <f>HitterProj!B286</f>
        <v>TEX</v>
      </c>
      <c r="C419" s="13">
        <f>(F419*Settings!$B$3)+(G419*Settings!$B$4)+(H419*Settings!$B$5)+(I419*Settings!$B$6)+(J419*Settings!$B$7)+(K419*Settings!$B$8)+(L419*Settings!$B$9)+(M419*Settings!$B$10)+(N419*Settings!$B$11)+(O419*Settings!$B$12)+(P419*Settings!$B$13)</f>
        <v>90.05</v>
      </c>
      <c r="D419" s="11">
        <f>vlookup(A419,HitterProj!A:Z,4,false)</f>
        <v>160</v>
      </c>
      <c r="E419" s="11">
        <f>vlookup(A419,HitterProj!A:Z,5,false)</f>
        <v>137</v>
      </c>
      <c r="F419" s="11">
        <f>vlookup(A419,HitterProj!A:Z,6,false)</f>
        <v>20</v>
      </c>
      <c r="G419" s="11">
        <f>vlookup(A419,HitterProj!A:Z,7,false)</f>
        <v>7</v>
      </c>
      <c r="H419" s="11">
        <f>vlookup(A419,HitterProj!A:Z,8,false)</f>
        <v>0</v>
      </c>
      <c r="I419" s="11">
        <f>vlookup(A419,HitterProj!A:Z,9,false)</f>
        <v>5</v>
      </c>
      <c r="J419" s="11">
        <f>vlookup(A419,HitterProj!A:Z,10,false)</f>
        <v>17</v>
      </c>
      <c r="K419" s="11">
        <f>vlookup(A419,HitterProj!A:Z,11,false)</f>
        <v>16</v>
      </c>
      <c r="L419" s="11">
        <f>vlookup(A419,HitterProj!A:Z,12,false)</f>
        <v>17</v>
      </c>
      <c r="M419" s="13">
        <f>vlookup(A419,HitterProj!A:Z,13,false)</f>
        <v>2.3</v>
      </c>
      <c r="N419" s="11">
        <f>vlookup(A419,HitterProj!A:Z,14,false)</f>
        <v>35</v>
      </c>
      <c r="O419" s="11">
        <f>vlookup(A419,HitterProj!A:Z,15,false)</f>
        <v>1</v>
      </c>
      <c r="P419" s="11">
        <f>vlookup(A419,HitterProj!A:Z,16,false)</f>
        <v>5</v>
      </c>
      <c r="Q419" s="11"/>
      <c r="R419" s="11"/>
      <c r="S419" s="11"/>
      <c r="T419" s="11"/>
    </row>
    <row r="420">
      <c r="A420" s="12" t="str">
        <f>HitterProj!A263</f>
        <v>Cade Marlowe</v>
      </c>
      <c r="B420" s="11" t="str">
        <f>HitterProj!B263</f>
        <v>SEA</v>
      </c>
      <c r="C420" s="13">
        <f>(F420*Settings!$B$3)+(G420*Settings!$B$4)+(H420*Settings!$B$5)+(I420*Settings!$B$6)+(J420*Settings!$B$7)+(K420*Settings!$B$8)+(L420*Settings!$B$9)+(M420*Settings!$B$10)+(N420*Settings!$B$11)+(O420*Settings!$B$12)+(P420*Settings!$B$13)</f>
        <v>89.8</v>
      </c>
      <c r="D420" s="11">
        <f>vlookup(A420,HitterProj!A:Z,4,false)</f>
        <v>160</v>
      </c>
      <c r="E420" s="11">
        <f>vlookup(A420,HitterProj!A:Z,5,false)</f>
        <v>142</v>
      </c>
      <c r="F420" s="11">
        <f>vlookup(A420,HitterProj!A:Z,6,false)</f>
        <v>18</v>
      </c>
      <c r="G420" s="11">
        <f>vlookup(A420,HitterProj!A:Z,7,false)</f>
        <v>6</v>
      </c>
      <c r="H420" s="11">
        <f>vlookup(A420,HitterProj!A:Z,8,false)</f>
        <v>0</v>
      </c>
      <c r="I420" s="11">
        <f>vlookup(A420,HitterProj!A:Z,9,false)</f>
        <v>6</v>
      </c>
      <c r="J420" s="11">
        <f>vlookup(A420,HitterProj!A:Z,10,false)</f>
        <v>19</v>
      </c>
      <c r="K420" s="11">
        <f>vlookup(A420,HitterProj!A:Z,11,false)</f>
        <v>19</v>
      </c>
      <c r="L420" s="11">
        <f>vlookup(A420,HitterProj!A:Z,12,false)</f>
        <v>16</v>
      </c>
      <c r="M420" s="13">
        <f>vlookup(A420,HitterProj!A:Z,13,false)</f>
        <v>8.3</v>
      </c>
      <c r="N420" s="11">
        <f>vlookup(A420,HitterProj!A:Z,14,false)</f>
        <v>46</v>
      </c>
      <c r="O420" s="11">
        <f>vlookup(A420,HitterProj!A:Z,15,false)</f>
        <v>2</v>
      </c>
      <c r="P420" s="11">
        <f>vlookup(A420,HitterProj!A:Z,16,false)</f>
        <v>2</v>
      </c>
      <c r="Q420" s="11"/>
      <c r="R420" s="11"/>
      <c r="S420" s="11"/>
      <c r="T420" s="11"/>
    </row>
    <row r="421">
      <c r="A421" s="12" t="str">
        <f>HitterProj!A264</f>
        <v>Kevin Pillar</v>
      </c>
      <c r="B421" s="11" t="str">
        <f>HitterProj!B264</f>
        <v/>
      </c>
      <c r="C421" s="13">
        <f>(F421*Settings!$B$3)+(G421*Settings!$B$4)+(H421*Settings!$B$5)+(I421*Settings!$B$6)+(J421*Settings!$B$7)+(K421*Settings!$B$8)+(L421*Settings!$B$9)+(M421*Settings!$B$10)+(N421*Settings!$B$11)+(O421*Settings!$B$12)+(P421*Settings!$B$13)</f>
        <v>89.4</v>
      </c>
      <c r="D421" s="11">
        <f>vlookup(A421,HitterProj!A:Z,4,false)</f>
        <v>170</v>
      </c>
      <c r="E421" s="11">
        <f>vlookup(A421,HitterProj!A:Z,5,false)</f>
        <v>161</v>
      </c>
      <c r="F421" s="11">
        <f>vlookup(A421,HitterProj!A:Z,6,false)</f>
        <v>23</v>
      </c>
      <c r="G421" s="11">
        <f>vlookup(A421,HitterProj!A:Z,7,false)</f>
        <v>7</v>
      </c>
      <c r="H421" s="11">
        <f>vlookup(A421,HitterProj!A:Z,8,false)</f>
        <v>1</v>
      </c>
      <c r="I421" s="11">
        <f>vlookup(A421,HitterProj!A:Z,9,false)</f>
        <v>6</v>
      </c>
      <c r="J421" s="11">
        <f>vlookup(A421,HitterProj!A:Z,10,false)</f>
        <v>20</v>
      </c>
      <c r="K421" s="11">
        <f>vlookup(A421,HitterProj!A:Z,11,false)</f>
        <v>20</v>
      </c>
      <c r="L421" s="11">
        <f>vlookup(A421,HitterProj!A:Z,12,false)</f>
        <v>6</v>
      </c>
      <c r="M421" s="13">
        <f>vlookup(A421,HitterProj!A:Z,13,false)</f>
        <v>2.4</v>
      </c>
      <c r="N421" s="11">
        <f>vlookup(A421,HitterProj!A:Z,14,false)</f>
        <v>44</v>
      </c>
      <c r="O421" s="11">
        <f>vlookup(A421,HitterProj!A:Z,15,false)</f>
        <v>1</v>
      </c>
      <c r="P421" s="11">
        <f>vlookup(A421,HitterProj!A:Z,16,false)</f>
        <v>3</v>
      </c>
      <c r="Q421" s="11"/>
      <c r="R421" s="11"/>
      <c r="S421" s="11"/>
      <c r="T421" s="11"/>
    </row>
    <row r="422">
      <c r="A422" s="12" t="str">
        <f>HitterProj!A426</f>
        <v>Martin Maldonado</v>
      </c>
      <c r="B422" s="11" t="str">
        <f>HitterProj!B426</f>
        <v>CWS</v>
      </c>
      <c r="C422" s="13">
        <f>(F422*Settings!$B$3)+(G422*Settings!$B$4)+(H422*Settings!$B$5)+(I422*Settings!$B$6)+(J422*Settings!$B$7)+(K422*Settings!$B$8)+(L422*Settings!$B$9)+(M422*Settings!$B$10)+(N422*Settings!$B$11)+(O422*Settings!$B$12)+(P422*Settings!$B$13)</f>
        <v>88.5</v>
      </c>
      <c r="D422" s="11">
        <f>vlookup(A422,HitterProj!A:Z,4,false)</f>
        <v>255</v>
      </c>
      <c r="E422" s="11">
        <f>vlookup(A422,HitterProj!A:Z,5,false)</f>
        <v>234</v>
      </c>
      <c r="F422" s="11">
        <f>vlookup(A422,HitterProj!A:Z,6,false)</f>
        <v>28</v>
      </c>
      <c r="G422" s="11">
        <f>vlookup(A422,HitterProj!A:Z,7,false)</f>
        <v>9</v>
      </c>
      <c r="H422" s="11">
        <f>vlookup(A422,HitterProj!A:Z,8,false)</f>
        <v>0</v>
      </c>
      <c r="I422" s="11">
        <f>vlookup(A422,HitterProj!A:Z,9,false)</f>
        <v>8</v>
      </c>
      <c r="J422" s="11">
        <f>vlookup(A422,HitterProj!A:Z,10,false)</f>
        <v>25</v>
      </c>
      <c r="K422" s="11">
        <f>vlookup(A422,HitterProj!A:Z,11,false)</f>
        <v>22</v>
      </c>
      <c r="L422" s="11">
        <f>vlookup(A422,HitterProj!A:Z,12,false)</f>
        <v>17</v>
      </c>
      <c r="M422" s="13">
        <f>vlookup(A422,HitterProj!A:Z,13,false)</f>
        <v>0</v>
      </c>
      <c r="N422" s="11">
        <f>vlookup(A422,HitterProj!A:Z,14,false)</f>
        <v>86</v>
      </c>
      <c r="O422" s="11">
        <f>vlookup(A422,HitterProj!A:Z,15,false)</f>
        <v>0</v>
      </c>
      <c r="P422" s="11">
        <f>vlookup(A422,HitterProj!A:Z,16,false)</f>
        <v>3</v>
      </c>
      <c r="Q422" s="11"/>
      <c r="R422" s="11"/>
      <c r="S422" s="11"/>
      <c r="T422" s="11"/>
    </row>
    <row r="423">
      <c r="A423" s="12" t="str">
        <f>HitterProj!A273</f>
        <v>Kole Calhoun</v>
      </c>
      <c r="B423" s="11" t="str">
        <f>HitterProj!B273</f>
        <v/>
      </c>
      <c r="C423" s="13">
        <f>(F423*Settings!$B$3)+(G423*Settings!$B$4)+(H423*Settings!$B$5)+(I423*Settings!$B$6)+(J423*Settings!$B$7)+(K423*Settings!$B$8)+(L423*Settings!$B$9)+(M423*Settings!$B$10)+(N423*Settings!$B$11)+(O423*Settings!$B$12)+(P423*Settings!$B$13)</f>
        <v>86.85</v>
      </c>
      <c r="D423" s="11">
        <f>vlookup(A423,HitterProj!A:Z,4,false)</f>
        <v>215</v>
      </c>
      <c r="E423" s="11">
        <f>vlookup(A423,HitterProj!A:Z,5,false)</f>
        <v>197</v>
      </c>
      <c r="F423" s="11">
        <f>vlookup(A423,HitterProj!A:Z,6,false)</f>
        <v>27</v>
      </c>
      <c r="G423" s="11">
        <f>vlookup(A423,HitterProj!A:Z,7,false)</f>
        <v>8</v>
      </c>
      <c r="H423" s="11">
        <f>vlookup(A423,HitterProj!A:Z,8,false)</f>
        <v>0</v>
      </c>
      <c r="I423" s="11">
        <f>vlookup(A423,HitterProj!A:Z,9,false)</f>
        <v>6</v>
      </c>
      <c r="J423" s="11">
        <f>vlookup(A423,HitterProj!A:Z,10,false)</f>
        <v>22</v>
      </c>
      <c r="K423" s="11">
        <f>vlookup(A423,HitterProj!A:Z,11,false)</f>
        <v>22</v>
      </c>
      <c r="L423" s="11">
        <f>vlookup(A423,HitterProj!A:Z,12,false)</f>
        <v>15</v>
      </c>
      <c r="M423" s="13">
        <f>vlookup(A423,HitterProj!A:Z,13,false)</f>
        <v>0.1</v>
      </c>
      <c r="N423" s="11">
        <f>vlookup(A423,HitterProj!A:Z,14,false)</f>
        <v>63</v>
      </c>
      <c r="O423" s="11">
        <f>vlookup(A423,HitterProj!A:Z,15,false)</f>
        <v>1</v>
      </c>
      <c r="P423" s="11">
        <f>vlookup(A423,HitterProj!A:Z,16,false)</f>
        <v>2</v>
      </c>
      <c r="Q423" s="11"/>
      <c r="R423" s="11"/>
      <c r="S423" s="11"/>
      <c r="T423" s="11"/>
    </row>
    <row r="424">
      <c r="A424" s="12" t="str">
        <f>HitterProj!A267</f>
        <v>Nick Pratto</v>
      </c>
      <c r="B424" s="11" t="str">
        <f>HitterProj!B267</f>
        <v>KC</v>
      </c>
      <c r="C424" s="13">
        <f>(F424*Settings!$B$3)+(G424*Settings!$B$4)+(H424*Settings!$B$5)+(I424*Settings!$B$6)+(J424*Settings!$B$7)+(K424*Settings!$B$8)+(L424*Settings!$B$9)+(M424*Settings!$B$10)+(N424*Settings!$B$11)+(O424*Settings!$B$12)+(P424*Settings!$B$13)</f>
        <v>85.05</v>
      </c>
      <c r="D424" s="11">
        <f>vlookup(A424,HitterProj!A:Z,4,false)</f>
        <v>240</v>
      </c>
      <c r="E424" s="11">
        <f>vlookup(A424,HitterProj!A:Z,5,false)</f>
        <v>215</v>
      </c>
      <c r="F424" s="11">
        <f>vlookup(A424,HitterProj!A:Z,6,false)</f>
        <v>26</v>
      </c>
      <c r="G424" s="11">
        <f>vlookup(A424,HitterProj!A:Z,7,false)</f>
        <v>9</v>
      </c>
      <c r="H424" s="11">
        <f>vlookup(A424,HitterProj!A:Z,8,false)</f>
        <v>1</v>
      </c>
      <c r="I424" s="11">
        <f>vlookup(A424,HitterProj!A:Z,9,false)</f>
        <v>6</v>
      </c>
      <c r="J424" s="11">
        <f>vlookup(A424,HitterProj!A:Z,10,false)</f>
        <v>24</v>
      </c>
      <c r="K424" s="11">
        <f>vlookup(A424,HitterProj!A:Z,11,false)</f>
        <v>24</v>
      </c>
      <c r="L424" s="11">
        <f>vlookup(A424,HitterProj!A:Z,12,false)</f>
        <v>22</v>
      </c>
      <c r="M424" s="13">
        <f>vlookup(A424,HitterProj!A:Z,13,false)</f>
        <v>0.8</v>
      </c>
      <c r="N424" s="11">
        <f>vlookup(A424,HitterProj!A:Z,14,false)</f>
        <v>89</v>
      </c>
      <c r="O424" s="11">
        <f>vlookup(A424,HitterProj!A:Z,15,false)</f>
        <v>1</v>
      </c>
      <c r="P424" s="11">
        <f>vlookup(A424,HitterProj!A:Z,16,false)</f>
        <v>3</v>
      </c>
      <c r="Q424" s="11"/>
      <c r="R424" s="11"/>
      <c r="S424" s="11"/>
      <c r="T424" s="11"/>
    </row>
    <row r="425">
      <c r="A425" s="12" t="str">
        <f>HitterProj!A312</f>
        <v>Cristian Pache</v>
      </c>
      <c r="B425" s="11" t="str">
        <f>HitterProj!B312</f>
        <v>PHI</v>
      </c>
      <c r="C425" s="13">
        <f>(F425*Settings!$B$3)+(G425*Settings!$B$4)+(H425*Settings!$B$5)+(I425*Settings!$B$6)+(J425*Settings!$B$7)+(K425*Settings!$B$8)+(L425*Settings!$B$9)+(M425*Settings!$B$10)+(N425*Settings!$B$11)+(O425*Settings!$B$12)+(P425*Settings!$B$13)</f>
        <v>84.4</v>
      </c>
      <c r="D425" s="11">
        <f>vlookup(A425,HitterProj!A:Z,4,false)</f>
        <v>210</v>
      </c>
      <c r="E425" s="11">
        <f>vlookup(A425,HitterProj!A:Z,5,false)</f>
        <v>195</v>
      </c>
      <c r="F425" s="11">
        <f>vlookup(A425,HitterProj!A:Z,6,false)</f>
        <v>26</v>
      </c>
      <c r="G425" s="11">
        <f>vlookup(A425,HitterProj!A:Z,7,false)</f>
        <v>8</v>
      </c>
      <c r="H425" s="11">
        <f>vlookup(A425,HitterProj!A:Z,8,false)</f>
        <v>1</v>
      </c>
      <c r="I425" s="11">
        <f>vlookup(A425,HitterProj!A:Z,9,false)</f>
        <v>4</v>
      </c>
      <c r="J425" s="11">
        <f>vlookup(A425,HitterProj!A:Z,10,false)</f>
        <v>22</v>
      </c>
      <c r="K425" s="11">
        <f>vlookup(A425,HitterProj!A:Z,11,false)</f>
        <v>22</v>
      </c>
      <c r="L425" s="11">
        <f>vlookup(A425,HitterProj!A:Z,12,false)</f>
        <v>14</v>
      </c>
      <c r="M425" s="13">
        <f>vlookup(A425,HitterProj!A:Z,13,false)</f>
        <v>2.9</v>
      </c>
      <c r="N425" s="11">
        <f>vlookup(A425,HitterProj!A:Z,14,false)</f>
        <v>58</v>
      </c>
      <c r="O425" s="11">
        <f>vlookup(A425,HitterProj!A:Z,15,false)</f>
        <v>2</v>
      </c>
      <c r="P425" s="11">
        <f>vlookup(A425,HitterProj!A:Z,16,false)</f>
        <v>1</v>
      </c>
      <c r="Q425" s="11"/>
      <c r="R425" s="11"/>
      <c r="S425" s="11"/>
      <c r="T425" s="11"/>
    </row>
    <row r="426">
      <c r="A426" s="12" t="str">
        <f>HitterProj!A257</f>
        <v>Alexander Canario</v>
      </c>
      <c r="B426" s="11" t="str">
        <f>HitterProj!B257</f>
        <v>CHC</v>
      </c>
      <c r="C426" s="13">
        <f>(F426*Settings!$B$3)+(G426*Settings!$B$4)+(H426*Settings!$B$5)+(I426*Settings!$B$6)+(J426*Settings!$B$7)+(K426*Settings!$B$8)+(L426*Settings!$B$9)+(M426*Settings!$B$10)+(N426*Settings!$B$11)+(O426*Settings!$B$12)+(P426*Settings!$B$13)</f>
        <v>83.6</v>
      </c>
      <c r="D426" s="11">
        <f>vlookup(A426,HitterProj!A:Z,4,false)</f>
        <v>163</v>
      </c>
      <c r="E426" s="11">
        <f>vlookup(A426,HitterProj!A:Z,5,false)</f>
        <v>148</v>
      </c>
      <c r="F426" s="11">
        <f>vlookup(A426,HitterProj!A:Z,6,false)</f>
        <v>17</v>
      </c>
      <c r="G426" s="11">
        <f>vlookup(A426,HitterProj!A:Z,7,false)</f>
        <v>6</v>
      </c>
      <c r="H426" s="11">
        <f>vlookup(A426,HitterProj!A:Z,8,false)</f>
        <v>1</v>
      </c>
      <c r="I426" s="11">
        <f>vlookup(A426,HitterProj!A:Z,9,false)</f>
        <v>7</v>
      </c>
      <c r="J426" s="11">
        <f>vlookup(A426,HitterProj!A:Z,10,false)</f>
        <v>18</v>
      </c>
      <c r="K426" s="11">
        <f>vlookup(A426,HitterProj!A:Z,11,false)</f>
        <v>18</v>
      </c>
      <c r="L426" s="11">
        <f>vlookup(A426,HitterProj!A:Z,12,false)</f>
        <v>13</v>
      </c>
      <c r="M426" s="13">
        <f>vlookup(A426,HitterProj!A:Z,13,false)</f>
        <v>3.1</v>
      </c>
      <c r="N426" s="11">
        <f>vlookup(A426,HitterProj!A:Z,14,false)</f>
        <v>50</v>
      </c>
      <c r="O426" s="11">
        <f>vlookup(A426,HitterProj!A:Z,15,false)</f>
        <v>1</v>
      </c>
      <c r="P426" s="11">
        <f>vlookup(A426,HitterProj!A:Z,16,false)</f>
        <v>1</v>
      </c>
      <c r="Q426" s="11"/>
      <c r="R426" s="11"/>
      <c r="S426" s="11"/>
      <c r="T426" s="11"/>
    </row>
    <row r="427">
      <c r="A427" s="12" t="str">
        <f>HitterProj!A308</f>
        <v>Matt Mervis</v>
      </c>
      <c r="B427" s="11" t="str">
        <f>HitterProj!B308</f>
        <v>CHC</v>
      </c>
      <c r="C427" s="13">
        <f>(F427*Settings!$B$3)+(G427*Settings!$B$4)+(H427*Settings!$B$5)+(I427*Settings!$B$6)+(J427*Settings!$B$7)+(K427*Settings!$B$8)+(L427*Settings!$B$9)+(M427*Settings!$B$10)+(N427*Settings!$B$11)+(O427*Settings!$B$12)+(P427*Settings!$B$13)</f>
        <v>83.15</v>
      </c>
      <c r="D427" s="11">
        <f>vlookup(A427,HitterProj!A:Z,4,false)</f>
        <v>170</v>
      </c>
      <c r="E427" s="11">
        <f>vlookup(A427,HitterProj!A:Z,5,false)</f>
        <v>154</v>
      </c>
      <c r="F427" s="11">
        <f>vlookup(A427,HitterProj!A:Z,6,false)</f>
        <v>20</v>
      </c>
      <c r="G427" s="11">
        <f>vlookup(A427,HitterProj!A:Z,7,false)</f>
        <v>7</v>
      </c>
      <c r="H427" s="11">
        <f>vlookup(A427,HitterProj!A:Z,8,false)</f>
        <v>1</v>
      </c>
      <c r="I427" s="11">
        <f>vlookup(A427,HitterProj!A:Z,9,false)</f>
        <v>6</v>
      </c>
      <c r="J427" s="11">
        <f>vlookup(A427,HitterProj!A:Z,10,false)</f>
        <v>18</v>
      </c>
      <c r="K427" s="11">
        <f>vlookup(A427,HitterProj!A:Z,11,false)</f>
        <v>17</v>
      </c>
      <c r="L427" s="11">
        <f>vlookup(A427,HitterProj!A:Z,12,false)</f>
        <v>13</v>
      </c>
      <c r="M427" s="13">
        <f>vlookup(A427,HitterProj!A:Z,13,false)</f>
        <v>0.9</v>
      </c>
      <c r="N427" s="11">
        <f>vlookup(A427,HitterProj!A:Z,14,false)</f>
        <v>49</v>
      </c>
      <c r="O427" s="11">
        <f>vlookup(A427,HitterProj!A:Z,15,false)</f>
        <v>0</v>
      </c>
      <c r="P427" s="11">
        <f>vlookup(A427,HitterProj!A:Z,16,false)</f>
        <v>3</v>
      </c>
      <c r="Q427" s="11"/>
      <c r="R427" s="11"/>
      <c r="S427" s="11"/>
      <c r="T427" s="11"/>
    </row>
    <row r="428">
      <c r="A428" s="12" t="str">
        <f>HitterProj!A275</f>
        <v>Matt Carpenter</v>
      </c>
      <c r="B428" s="11" t="str">
        <f>HitterProj!B275</f>
        <v>STL</v>
      </c>
      <c r="C428" s="13">
        <f>(F428*Settings!$B$3)+(G428*Settings!$B$4)+(H428*Settings!$B$5)+(I428*Settings!$B$6)+(J428*Settings!$B$7)+(K428*Settings!$B$8)+(L428*Settings!$B$9)+(M428*Settings!$B$10)+(N428*Settings!$B$11)+(O428*Settings!$B$12)+(P428*Settings!$B$13)</f>
        <v>81.3</v>
      </c>
      <c r="D428" s="11">
        <f>vlookup(A428,HitterProj!A:Z,4,false)</f>
        <v>163</v>
      </c>
      <c r="E428" s="11">
        <f>vlookup(A428,HitterProj!A:Z,5,false)</f>
        <v>137</v>
      </c>
      <c r="F428" s="11">
        <f>vlookup(A428,HitterProj!A:Z,6,false)</f>
        <v>15</v>
      </c>
      <c r="G428" s="11">
        <f>vlookup(A428,HitterProj!A:Z,7,false)</f>
        <v>7</v>
      </c>
      <c r="H428" s="11">
        <f>vlookup(A428,HitterProj!A:Z,8,false)</f>
        <v>0</v>
      </c>
      <c r="I428" s="11">
        <f>vlookup(A428,HitterProj!A:Z,9,false)</f>
        <v>5</v>
      </c>
      <c r="J428" s="11">
        <f>vlookup(A428,HitterProj!A:Z,10,false)</f>
        <v>18</v>
      </c>
      <c r="K428" s="11">
        <f>vlookup(A428,HitterProj!A:Z,11,false)</f>
        <v>17</v>
      </c>
      <c r="L428" s="11">
        <f>vlookup(A428,HitterProj!A:Z,12,false)</f>
        <v>23</v>
      </c>
      <c r="M428" s="13">
        <f>vlookup(A428,HitterProj!A:Z,13,false)</f>
        <v>0.8</v>
      </c>
      <c r="N428" s="11">
        <f>vlookup(A428,HitterProj!A:Z,14,false)</f>
        <v>46</v>
      </c>
      <c r="O428" s="11">
        <f>vlookup(A428,HitterProj!A:Z,15,false)</f>
        <v>0</v>
      </c>
      <c r="P428" s="11">
        <f>vlookup(A428,HitterProj!A:Z,16,false)</f>
        <v>3</v>
      </c>
      <c r="Q428" s="11"/>
      <c r="R428" s="11"/>
      <c r="S428" s="11"/>
      <c r="T428" s="11"/>
    </row>
    <row r="429">
      <c r="A429" s="12" t="str">
        <f>HitterProj!A279</f>
        <v>Matthew Batten</v>
      </c>
      <c r="B429" s="11" t="str">
        <f>HitterProj!B279</f>
        <v>SD</v>
      </c>
      <c r="C429" s="13">
        <f>(F429*Settings!$B$3)+(G429*Settings!$B$4)+(H429*Settings!$B$5)+(I429*Settings!$B$6)+(J429*Settings!$B$7)+(K429*Settings!$B$8)+(L429*Settings!$B$9)+(M429*Settings!$B$10)+(N429*Settings!$B$11)+(O429*Settings!$B$12)+(P429*Settings!$B$13)</f>
        <v>80.45</v>
      </c>
      <c r="D429" s="11">
        <f>vlookup(A429,HitterProj!A:Z,4,false)</f>
        <v>194</v>
      </c>
      <c r="E429" s="11">
        <f>vlookup(A429,HitterProj!A:Z,5,false)</f>
        <v>173</v>
      </c>
      <c r="F429" s="11">
        <f>vlookup(A429,HitterProj!A:Z,6,false)</f>
        <v>28</v>
      </c>
      <c r="G429" s="11">
        <f>vlookup(A429,HitterProj!A:Z,7,false)</f>
        <v>6</v>
      </c>
      <c r="H429" s="11">
        <f>vlookup(A429,HitterProj!A:Z,8,false)</f>
        <v>0</v>
      </c>
      <c r="I429" s="11">
        <f>vlookup(A429,HitterProj!A:Z,9,false)</f>
        <v>2</v>
      </c>
      <c r="J429" s="11">
        <f>vlookup(A429,HitterProj!A:Z,10,false)</f>
        <v>18</v>
      </c>
      <c r="K429" s="11">
        <f>vlookup(A429,HitterProj!A:Z,11,false)</f>
        <v>18</v>
      </c>
      <c r="L429" s="11">
        <f>vlookup(A429,HitterProj!A:Z,12,false)</f>
        <v>19</v>
      </c>
      <c r="M429" s="13">
        <f>vlookup(A429,HitterProj!A:Z,13,false)</f>
        <v>8.2</v>
      </c>
      <c r="N429" s="11">
        <f>vlookup(A429,HitterProj!A:Z,14,false)</f>
        <v>45</v>
      </c>
      <c r="O429" s="11">
        <f>vlookup(A429,HitterProj!A:Z,15,false)</f>
        <v>2</v>
      </c>
      <c r="P429" s="11">
        <f>vlookup(A429,HitterProj!A:Z,16,false)</f>
        <v>1</v>
      </c>
      <c r="Q429" s="11"/>
      <c r="R429" s="11"/>
      <c r="S429" s="11"/>
      <c r="T429" s="11"/>
    </row>
    <row r="430">
      <c r="A430" s="12" t="str">
        <f>HitterProj!A311</f>
        <v>Jake Cave</v>
      </c>
      <c r="B430" s="11" t="str">
        <f>HitterProj!B311</f>
        <v>PHI</v>
      </c>
      <c r="C430" s="13">
        <f>(F430*Settings!$B$3)+(G430*Settings!$B$4)+(H430*Settings!$B$5)+(I430*Settings!$B$6)+(J430*Settings!$B$7)+(K430*Settings!$B$8)+(L430*Settings!$B$9)+(M430*Settings!$B$10)+(N430*Settings!$B$11)+(O430*Settings!$B$12)+(P430*Settings!$B$13)</f>
        <v>77</v>
      </c>
      <c r="D430" s="11">
        <f>vlookup(A430,HitterProj!A:Z,4,false)</f>
        <v>170</v>
      </c>
      <c r="E430" s="11">
        <f>vlookup(A430,HitterProj!A:Z,5,false)</f>
        <v>157</v>
      </c>
      <c r="F430" s="11">
        <f>vlookup(A430,HitterProj!A:Z,6,false)</f>
        <v>20</v>
      </c>
      <c r="G430" s="11">
        <f>vlookup(A430,HitterProj!A:Z,7,false)</f>
        <v>7</v>
      </c>
      <c r="H430" s="11">
        <f>vlookup(A430,HitterProj!A:Z,8,false)</f>
        <v>1</v>
      </c>
      <c r="I430" s="11">
        <f>vlookup(A430,HitterProj!A:Z,9,false)</f>
        <v>5</v>
      </c>
      <c r="J430" s="11">
        <f>vlookup(A430,HitterProj!A:Z,10,false)</f>
        <v>18</v>
      </c>
      <c r="K430" s="11">
        <f>vlookup(A430,HitterProj!A:Z,11,false)</f>
        <v>18</v>
      </c>
      <c r="L430" s="11">
        <f>vlookup(A430,HitterProj!A:Z,12,false)</f>
        <v>11</v>
      </c>
      <c r="M430" s="13">
        <f>vlookup(A430,HitterProj!A:Z,13,false)</f>
        <v>2</v>
      </c>
      <c r="N430" s="11">
        <f>vlookup(A430,HitterProj!A:Z,14,false)</f>
        <v>48</v>
      </c>
      <c r="O430" s="11">
        <f>vlookup(A430,HitterProj!A:Z,15,false)</f>
        <v>1</v>
      </c>
      <c r="P430" s="11">
        <f>vlookup(A430,HitterProj!A:Z,16,false)</f>
        <v>1</v>
      </c>
      <c r="Q430" s="11"/>
      <c r="R430" s="11"/>
      <c r="S430" s="11"/>
      <c r="T430" s="11"/>
    </row>
    <row r="431">
      <c r="A431" s="12" t="str">
        <f>HitterProj!A293</f>
        <v>Oswaldo Cabrera</v>
      </c>
      <c r="B431" s="11" t="str">
        <f>HitterProj!B293</f>
        <v>NYY</v>
      </c>
      <c r="C431" s="13">
        <f>(F431*Settings!$B$3)+(G431*Settings!$B$4)+(H431*Settings!$B$5)+(I431*Settings!$B$6)+(J431*Settings!$B$7)+(K431*Settings!$B$8)+(L431*Settings!$B$9)+(M431*Settings!$B$10)+(N431*Settings!$B$11)+(O431*Settings!$B$12)+(P431*Settings!$B$13)</f>
        <v>76.85</v>
      </c>
      <c r="D431" s="11">
        <f>vlookup(A431,HitterProj!A:Z,4,false)</f>
        <v>161</v>
      </c>
      <c r="E431" s="11">
        <f>vlookup(A431,HitterProj!A:Z,5,false)</f>
        <v>147</v>
      </c>
      <c r="F431" s="11">
        <f>vlookup(A431,HitterProj!A:Z,6,false)</f>
        <v>21</v>
      </c>
      <c r="G431" s="11">
        <f>vlookup(A431,HitterProj!A:Z,7,false)</f>
        <v>6</v>
      </c>
      <c r="H431" s="11">
        <f>vlookup(A431,HitterProj!A:Z,8,false)</f>
        <v>0</v>
      </c>
      <c r="I431" s="11">
        <f>vlookup(A431,HitterProj!A:Z,9,false)</f>
        <v>4</v>
      </c>
      <c r="J431" s="11">
        <f>vlookup(A431,HitterProj!A:Z,10,false)</f>
        <v>17</v>
      </c>
      <c r="K431" s="11">
        <f>vlookup(A431,HitterProj!A:Z,11,false)</f>
        <v>17</v>
      </c>
      <c r="L431" s="11">
        <f>vlookup(A431,HitterProj!A:Z,12,false)</f>
        <v>13</v>
      </c>
      <c r="M431" s="13">
        <f>vlookup(A431,HitterProj!A:Z,13,false)</f>
        <v>3.6</v>
      </c>
      <c r="N431" s="11">
        <f>vlookup(A431,HitterProj!A:Z,14,false)</f>
        <v>37</v>
      </c>
      <c r="O431" s="11">
        <f>vlookup(A431,HitterProj!A:Z,15,false)</f>
        <v>1</v>
      </c>
      <c r="P431" s="11">
        <f>vlookup(A431,HitterProj!A:Z,16,false)</f>
        <v>1</v>
      </c>
      <c r="Q431" s="11"/>
      <c r="R431" s="11"/>
      <c r="S431" s="11"/>
      <c r="T431" s="11"/>
    </row>
    <row r="432">
      <c r="A432" s="12" t="str">
        <f>HitterProj!A283</f>
        <v>Jace Peterson</v>
      </c>
      <c r="B432" s="11" t="str">
        <f>HitterProj!B283</f>
        <v>ARI</v>
      </c>
      <c r="C432" s="13">
        <f>(F432*Settings!$B$3)+(G432*Settings!$B$4)+(H432*Settings!$B$5)+(I432*Settings!$B$6)+(J432*Settings!$B$7)+(K432*Settings!$B$8)+(L432*Settings!$B$9)+(M432*Settings!$B$10)+(N432*Settings!$B$11)+(O432*Settings!$B$12)+(P432*Settings!$B$13)</f>
        <v>75.75</v>
      </c>
      <c r="D432" s="11">
        <f>vlookup(A432,HitterProj!A:Z,4,false)</f>
        <v>158</v>
      </c>
      <c r="E432" s="11">
        <f>vlookup(A432,HitterProj!A:Z,5,false)</f>
        <v>140</v>
      </c>
      <c r="F432" s="11">
        <f>vlookup(A432,HitterProj!A:Z,6,false)</f>
        <v>20</v>
      </c>
      <c r="G432" s="11">
        <f>vlookup(A432,HitterProj!A:Z,7,false)</f>
        <v>6</v>
      </c>
      <c r="H432" s="11">
        <f>vlookup(A432,HitterProj!A:Z,8,false)</f>
        <v>1</v>
      </c>
      <c r="I432" s="11">
        <f>vlookup(A432,HitterProj!A:Z,9,false)</f>
        <v>3</v>
      </c>
      <c r="J432" s="11">
        <f>vlookup(A432,HitterProj!A:Z,10,false)</f>
        <v>16</v>
      </c>
      <c r="K432" s="11">
        <f>vlookup(A432,HitterProj!A:Z,11,false)</f>
        <v>15</v>
      </c>
      <c r="L432" s="11">
        <f>vlookup(A432,HitterProj!A:Z,12,false)</f>
        <v>17</v>
      </c>
      <c r="M432" s="13">
        <f>vlookup(A432,HitterProj!A:Z,13,false)</f>
        <v>4</v>
      </c>
      <c r="N432" s="11">
        <f>vlookup(A432,HitterProj!A:Z,14,false)</f>
        <v>39</v>
      </c>
      <c r="O432" s="11">
        <f>vlookup(A432,HitterProj!A:Z,15,false)</f>
        <v>1</v>
      </c>
      <c r="P432" s="11">
        <f>vlookup(A432,HitterProj!A:Z,16,false)</f>
        <v>2</v>
      </c>
      <c r="Q432" s="11"/>
      <c r="R432" s="11"/>
      <c r="S432" s="11"/>
      <c r="T432" s="11"/>
    </row>
    <row r="433">
      <c r="A433" s="12" t="str">
        <f>HitterProj!A240</f>
        <v>Austin Barnes</v>
      </c>
      <c r="B433" s="11" t="str">
        <f>HitterProj!B240</f>
        <v>LAD</v>
      </c>
      <c r="C433" s="13">
        <f>(F433*Settings!$B$3)+(G433*Settings!$B$4)+(H433*Settings!$B$5)+(I433*Settings!$B$6)+(J433*Settings!$B$7)+(K433*Settings!$B$8)+(L433*Settings!$B$9)+(M433*Settings!$B$10)+(N433*Settings!$B$11)+(O433*Settings!$B$12)+(P433*Settings!$B$13)</f>
        <v>75.7</v>
      </c>
      <c r="D433" s="11">
        <f>vlookup(A433,HitterProj!A:Z,4,false)</f>
        <v>170</v>
      </c>
      <c r="E433" s="11">
        <f>vlookup(A433,HitterProj!A:Z,5,false)</f>
        <v>151</v>
      </c>
      <c r="F433" s="11">
        <f>vlookup(A433,HitterProj!A:Z,6,false)</f>
        <v>23</v>
      </c>
      <c r="G433" s="11">
        <f>vlookup(A433,HitterProj!A:Z,7,false)</f>
        <v>6</v>
      </c>
      <c r="H433" s="11">
        <f>vlookup(A433,HitterProj!A:Z,8,false)</f>
        <v>0</v>
      </c>
      <c r="I433" s="11">
        <f>vlookup(A433,HitterProj!A:Z,9,false)</f>
        <v>3</v>
      </c>
      <c r="J433" s="11">
        <f>vlookup(A433,HitterProj!A:Z,10,false)</f>
        <v>17</v>
      </c>
      <c r="K433" s="11">
        <f>vlookup(A433,HitterProj!A:Z,11,false)</f>
        <v>16</v>
      </c>
      <c r="L433" s="11">
        <f>vlookup(A433,HitterProj!A:Z,12,false)</f>
        <v>16</v>
      </c>
      <c r="M433" s="13">
        <f>vlookup(A433,HitterProj!A:Z,13,false)</f>
        <v>1.7</v>
      </c>
      <c r="N433" s="11">
        <f>vlookup(A433,HitterProj!A:Z,14,false)</f>
        <v>36</v>
      </c>
      <c r="O433" s="11">
        <f>vlookup(A433,HitterProj!A:Z,15,false)</f>
        <v>1</v>
      </c>
      <c r="P433" s="11">
        <f>vlookup(A433,HitterProj!A:Z,16,false)</f>
        <v>2</v>
      </c>
      <c r="Q433" s="11"/>
      <c r="R433" s="11"/>
      <c r="S433" s="11"/>
      <c r="T433" s="11"/>
    </row>
    <row r="434">
      <c r="A434" s="12" t="str">
        <f>HitterProj!A271</f>
        <v>Wil Myers</v>
      </c>
      <c r="B434" s="11" t="str">
        <f>HitterProj!B271</f>
        <v/>
      </c>
      <c r="C434" s="13">
        <f>(F434*Settings!$B$3)+(G434*Settings!$B$4)+(H434*Settings!$B$5)+(I434*Settings!$B$6)+(J434*Settings!$B$7)+(K434*Settings!$B$8)+(L434*Settings!$B$9)+(M434*Settings!$B$10)+(N434*Settings!$B$11)+(O434*Settings!$B$12)+(P434*Settings!$B$13)</f>
        <v>75.4</v>
      </c>
      <c r="D434" s="11">
        <f>vlookup(A434,HitterProj!A:Z,4,false)</f>
        <v>165</v>
      </c>
      <c r="E434" s="11">
        <f>vlookup(A434,HitterProj!A:Z,5,false)</f>
        <v>149</v>
      </c>
      <c r="F434" s="11">
        <f>vlookup(A434,HitterProj!A:Z,6,false)</f>
        <v>24</v>
      </c>
      <c r="G434" s="11">
        <f>vlookup(A434,HitterProj!A:Z,7,false)</f>
        <v>8</v>
      </c>
      <c r="H434" s="11">
        <f>vlookup(A434,HitterProj!A:Z,8,false)</f>
        <v>0</v>
      </c>
      <c r="I434" s="11">
        <f>vlookup(A434,HitterProj!A:Z,9,false)</f>
        <v>4</v>
      </c>
      <c r="J434" s="11">
        <f>vlookup(A434,HitterProj!A:Z,10,false)</f>
        <v>18</v>
      </c>
      <c r="K434" s="11">
        <f>vlookup(A434,HitterProj!A:Z,11,false)</f>
        <v>18</v>
      </c>
      <c r="L434" s="11">
        <f>vlookup(A434,HitterProj!A:Z,12,false)</f>
        <v>15</v>
      </c>
      <c r="M434" s="13">
        <f>vlookup(A434,HitterProj!A:Z,13,false)</f>
        <v>1.9</v>
      </c>
      <c r="N434" s="11">
        <f>vlookup(A434,HitterProj!A:Z,14,false)</f>
        <v>50</v>
      </c>
      <c r="O434" s="11">
        <f>vlookup(A434,HitterProj!A:Z,15,false)</f>
        <v>1</v>
      </c>
      <c r="P434" s="11">
        <f>vlookup(A434,HitterProj!A:Z,16,false)</f>
        <v>0</v>
      </c>
      <c r="Q434" s="11"/>
      <c r="R434" s="11"/>
      <c r="S434" s="11"/>
      <c r="T434" s="11"/>
    </row>
    <row r="435">
      <c r="A435" s="12" t="str">
        <f>HitterProj!A285</f>
        <v>Nick Ahmed</v>
      </c>
      <c r="B435" s="11" t="str">
        <f>HitterProj!B285</f>
        <v/>
      </c>
      <c r="C435" s="13">
        <f>(F435*Settings!$B$3)+(G435*Settings!$B$4)+(H435*Settings!$B$5)+(I435*Settings!$B$6)+(J435*Settings!$B$7)+(K435*Settings!$B$8)+(L435*Settings!$B$9)+(M435*Settings!$B$10)+(N435*Settings!$B$11)+(O435*Settings!$B$12)+(P435*Settings!$B$13)</f>
        <v>68.45</v>
      </c>
      <c r="D435" s="11">
        <f>vlookup(A435,HitterProj!A:Z,4,false)</f>
        <v>182</v>
      </c>
      <c r="E435" s="11">
        <f>vlookup(A435,HitterProj!A:Z,5,false)</f>
        <v>170</v>
      </c>
      <c r="F435" s="11">
        <f>vlookup(A435,HitterProj!A:Z,6,false)</f>
        <v>24</v>
      </c>
      <c r="G435" s="11">
        <f>vlookup(A435,HitterProj!A:Z,7,false)</f>
        <v>9</v>
      </c>
      <c r="H435" s="11">
        <f>vlookup(A435,HitterProj!A:Z,8,false)</f>
        <v>0</v>
      </c>
      <c r="I435" s="11">
        <f>vlookup(A435,HitterProj!A:Z,9,false)</f>
        <v>2</v>
      </c>
      <c r="J435" s="11">
        <f>vlookup(A435,HitterProj!A:Z,10,false)</f>
        <v>17</v>
      </c>
      <c r="K435" s="11">
        <f>vlookup(A435,HitterProj!A:Z,11,false)</f>
        <v>17</v>
      </c>
      <c r="L435" s="11">
        <f>vlookup(A435,HitterProj!A:Z,12,false)</f>
        <v>12</v>
      </c>
      <c r="M435" s="13">
        <f>vlookup(A435,HitterProj!A:Z,13,false)</f>
        <v>2.7</v>
      </c>
      <c r="N435" s="11">
        <f>vlookup(A435,HitterProj!A:Z,14,false)</f>
        <v>43</v>
      </c>
      <c r="O435" s="11">
        <f>vlookup(A435,HitterProj!A:Z,15,false)</f>
        <v>1</v>
      </c>
      <c r="P435" s="11">
        <f>vlookup(A435,HitterProj!A:Z,16,false)</f>
        <v>0</v>
      </c>
      <c r="Q435" s="11"/>
      <c r="R435" s="11"/>
      <c r="S435" s="11"/>
      <c r="T435" s="11"/>
    </row>
    <row r="436">
      <c r="A436" s="12" t="str">
        <f>HitterProj!A270</f>
        <v>Korey Lee</v>
      </c>
      <c r="B436" s="11" t="str">
        <f>HitterProj!B270</f>
        <v>CWS</v>
      </c>
      <c r="C436" s="13">
        <f>(F436*Settings!$B$3)+(G436*Settings!$B$4)+(H436*Settings!$B$5)+(I436*Settings!$B$6)+(J436*Settings!$B$7)+(K436*Settings!$B$8)+(L436*Settings!$B$9)+(M436*Settings!$B$10)+(N436*Settings!$B$11)+(O436*Settings!$B$12)+(P436*Settings!$B$13)</f>
        <v>66</v>
      </c>
      <c r="D436" s="11">
        <f>vlookup(A436,HitterProj!A:Z,4,false)</f>
        <v>159</v>
      </c>
      <c r="E436" s="11">
        <f>vlookup(A436,HitterProj!A:Z,5,false)</f>
        <v>147</v>
      </c>
      <c r="F436" s="11">
        <f>vlookup(A436,HitterProj!A:Z,6,false)</f>
        <v>21</v>
      </c>
      <c r="G436" s="11">
        <f>vlookup(A436,HitterProj!A:Z,7,false)</f>
        <v>6</v>
      </c>
      <c r="H436" s="11">
        <f>vlookup(A436,HitterProj!A:Z,8,false)</f>
        <v>0</v>
      </c>
      <c r="I436" s="11">
        <f>vlookup(A436,HitterProj!A:Z,9,false)</f>
        <v>4</v>
      </c>
      <c r="J436" s="11">
        <f>vlookup(A436,HitterProj!A:Z,10,false)</f>
        <v>15</v>
      </c>
      <c r="K436" s="11">
        <f>vlookup(A436,HitterProj!A:Z,11,false)</f>
        <v>15</v>
      </c>
      <c r="L436" s="11">
        <f>vlookup(A436,HitterProj!A:Z,12,false)</f>
        <v>11</v>
      </c>
      <c r="M436" s="13">
        <f>vlookup(A436,HitterProj!A:Z,13,false)</f>
        <v>4</v>
      </c>
      <c r="N436" s="11">
        <f>vlookup(A436,HitterProj!A:Z,14,false)</f>
        <v>44</v>
      </c>
      <c r="O436" s="11">
        <f>vlookup(A436,HitterProj!A:Z,15,false)</f>
        <v>1</v>
      </c>
      <c r="P436" s="11">
        <f>vlookup(A436,HitterProj!A:Z,16,false)</f>
        <v>1</v>
      </c>
      <c r="Q436" s="11"/>
      <c r="R436" s="11"/>
      <c r="S436" s="11"/>
      <c r="T436" s="11"/>
    </row>
    <row r="437">
      <c r="A437" s="12" t="str">
        <f>HitterProj!A403</f>
        <v>Austin Hedges</v>
      </c>
      <c r="B437" s="11" t="str">
        <f>HitterProj!B403</f>
        <v>CLE</v>
      </c>
      <c r="C437" s="13">
        <f>(F437*Settings!$B$3)+(G437*Settings!$B$4)+(H437*Settings!$B$5)+(I437*Settings!$B$6)+(J437*Settings!$B$7)+(K437*Settings!$B$8)+(L437*Settings!$B$9)+(M437*Settings!$B$10)+(N437*Settings!$B$11)+(O437*Settings!$B$12)+(P437*Settings!$B$13)</f>
        <v>65.8</v>
      </c>
      <c r="D437" s="11">
        <f>vlookup(A437,HitterProj!A:Z,4,false)</f>
        <v>196</v>
      </c>
      <c r="E437" s="11">
        <f>vlookup(A437,HitterProj!A:Z,5,false)</f>
        <v>182</v>
      </c>
      <c r="F437" s="11">
        <f>vlookup(A437,HitterProj!A:Z,6,false)</f>
        <v>27</v>
      </c>
      <c r="G437" s="11">
        <f>vlookup(A437,HitterProj!A:Z,7,false)</f>
        <v>7</v>
      </c>
      <c r="H437" s="11">
        <f>vlookup(A437,HitterProj!A:Z,8,false)</f>
        <v>0</v>
      </c>
      <c r="I437" s="11">
        <f>vlookup(A437,HitterProj!A:Z,9,false)</f>
        <v>2</v>
      </c>
      <c r="J437" s="11">
        <f>vlookup(A437,HitterProj!A:Z,10,false)</f>
        <v>17</v>
      </c>
      <c r="K437" s="11">
        <f>vlookup(A437,HitterProj!A:Z,11,false)</f>
        <v>17</v>
      </c>
      <c r="L437" s="11">
        <f>vlookup(A437,HitterProj!A:Z,12,false)</f>
        <v>12</v>
      </c>
      <c r="M437" s="13">
        <f>vlookup(A437,HitterProj!A:Z,13,false)</f>
        <v>1.3</v>
      </c>
      <c r="N437" s="11">
        <f>vlookup(A437,HitterProj!A:Z,14,false)</f>
        <v>46</v>
      </c>
      <c r="O437" s="11">
        <f>vlookup(A437,HitterProj!A:Z,15,false)</f>
        <v>0</v>
      </c>
      <c r="P437" s="11">
        <f>vlookup(A437,HitterProj!A:Z,16,false)</f>
        <v>2</v>
      </c>
      <c r="Q437" s="11"/>
      <c r="R437" s="11"/>
      <c r="S437" s="11"/>
      <c r="T437" s="11"/>
    </row>
    <row r="438">
      <c r="A438" s="12" t="str">
        <f>HitterProj!A396</f>
        <v>Jason Delay</v>
      </c>
      <c r="B438" s="11" t="str">
        <f>HitterProj!B396</f>
        <v>PIT</v>
      </c>
      <c r="C438" s="13">
        <f>(F438*Settings!$B$3)+(G438*Settings!$B$4)+(H438*Settings!$B$5)+(I438*Settings!$B$6)+(J438*Settings!$B$7)+(K438*Settings!$B$8)+(L438*Settings!$B$9)+(M438*Settings!$B$10)+(N438*Settings!$B$11)+(O438*Settings!$B$12)+(P438*Settings!$B$13)</f>
        <v>58.75</v>
      </c>
      <c r="D438" s="11">
        <f>vlookup(A438,HitterProj!A:Z,4,false)</f>
        <v>151</v>
      </c>
      <c r="E438" s="11">
        <f>vlookup(A438,HitterProj!A:Z,5,false)</f>
        <v>138</v>
      </c>
      <c r="F438" s="11">
        <f>vlookup(A438,HitterProj!A:Z,6,false)</f>
        <v>22</v>
      </c>
      <c r="G438" s="11">
        <f>vlookup(A438,HitterProj!A:Z,7,false)</f>
        <v>6</v>
      </c>
      <c r="H438" s="11">
        <f>vlookup(A438,HitterProj!A:Z,8,false)</f>
        <v>0</v>
      </c>
      <c r="I438" s="11">
        <f>vlookup(A438,HitterProj!A:Z,9,false)</f>
        <v>2</v>
      </c>
      <c r="J438" s="11">
        <f>vlookup(A438,HitterProj!A:Z,10,false)</f>
        <v>15</v>
      </c>
      <c r="K438" s="11">
        <f>vlookup(A438,HitterProj!A:Z,11,false)</f>
        <v>15</v>
      </c>
      <c r="L438" s="11">
        <f>vlookup(A438,HitterProj!A:Z,12,false)</f>
        <v>10</v>
      </c>
      <c r="M438" s="13">
        <f>vlookup(A438,HitterProj!A:Z,13,false)</f>
        <v>1</v>
      </c>
      <c r="N438" s="11">
        <f>vlookup(A438,HitterProj!A:Z,14,false)</f>
        <v>39</v>
      </c>
      <c r="O438" s="11">
        <f>vlookup(A438,HitterProj!A:Z,15,false)</f>
        <v>0</v>
      </c>
      <c r="P438" s="11">
        <f>vlookup(A438,HitterProj!A:Z,16,false)</f>
        <v>3</v>
      </c>
      <c r="Q438" s="11"/>
      <c r="R438" s="11"/>
      <c r="S438" s="11"/>
      <c r="T438" s="11"/>
    </row>
    <row r="439">
      <c r="B439" s="11"/>
      <c r="C439" s="13"/>
      <c r="D439" s="11"/>
      <c r="E439" s="11"/>
      <c r="F439" s="11"/>
      <c r="G439" s="11"/>
      <c r="H439" s="11"/>
      <c r="I439" s="11"/>
      <c r="J439" s="11"/>
      <c r="K439" s="11"/>
      <c r="L439" s="11"/>
      <c r="M439" s="13"/>
      <c r="N439" s="11"/>
      <c r="O439" s="11"/>
      <c r="P439" s="11"/>
      <c r="Q439" s="11"/>
      <c r="R439" s="11"/>
      <c r="S439" s="11"/>
      <c r="T439" s="11"/>
    </row>
    <row r="440">
      <c r="B440" s="11"/>
      <c r="C440" s="13"/>
      <c r="D440" s="11"/>
      <c r="E440" s="11"/>
      <c r="F440" s="11"/>
      <c r="G440" s="11"/>
      <c r="H440" s="11"/>
      <c r="I440" s="11"/>
      <c r="J440" s="11"/>
      <c r="K440" s="11"/>
      <c r="L440" s="11"/>
      <c r="M440" s="13"/>
      <c r="N440" s="11"/>
      <c r="O440" s="11"/>
      <c r="P440" s="11"/>
      <c r="Q440" s="11"/>
      <c r="R440" s="11"/>
      <c r="S440" s="11"/>
      <c r="T440" s="11"/>
    </row>
    <row r="441">
      <c r="B441" s="11"/>
      <c r="C441" s="13"/>
      <c r="D441" s="11"/>
      <c r="E441" s="11"/>
      <c r="F441" s="11"/>
      <c r="G441" s="11"/>
      <c r="H441" s="11"/>
      <c r="I441" s="11"/>
      <c r="J441" s="11"/>
      <c r="K441" s="11"/>
      <c r="L441" s="11"/>
      <c r="M441" s="13"/>
      <c r="N441" s="11"/>
      <c r="O441" s="11"/>
      <c r="P441" s="11"/>
      <c r="Q441" s="11"/>
      <c r="R441" s="11"/>
      <c r="S441" s="11"/>
      <c r="T441" s="11"/>
    </row>
    <row r="442">
      <c r="B442" s="11"/>
      <c r="C442" s="13"/>
      <c r="D442" s="11"/>
      <c r="E442" s="11"/>
      <c r="F442" s="11"/>
      <c r="G442" s="11"/>
      <c r="H442" s="11"/>
      <c r="I442" s="11"/>
      <c r="J442" s="11"/>
      <c r="K442" s="11"/>
      <c r="L442" s="11"/>
      <c r="M442" s="13"/>
      <c r="N442" s="11"/>
      <c r="O442" s="11"/>
      <c r="P442" s="11"/>
      <c r="Q442" s="11"/>
      <c r="R442" s="11"/>
      <c r="S442" s="11"/>
      <c r="T442" s="11"/>
    </row>
    <row r="443">
      <c r="B443" s="11"/>
      <c r="C443" s="13"/>
      <c r="D443" s="11"/>
      <c r="E443" s="11"/>
      <c r="F443" s="11"/>
      <c r="G443" s="11"/>
      <c r="H443" s="11"/>
      <c r="I443" s="11"/>
      <c r="J443" s="11"/>
      <c r="K443" s="11"/>
      <c r="L443" s="11"/>
      <c r="M443" s="13"/>
      <c r="N443" s="11"/>
      <c r="O443" s="11"/>
      <c r="P443" s="11"/>
      <c r="Q443" s="11"/>
      <c r="R443" s="11"/>
      <c r="S443" s="11"/>
      <c r="T443" s="11"/>
    </row>
    <row r="444">
      <c r="B444" s="11"/>
      <c r="C444" s="13"/>
      <c r="D444" s="11"/>
      <c r="E444" s="11"/>
      <c r="F444" s="11"/>
      <c r="G444" s="11"/>
      <c r="H444" s="11"/>
      <c r="I444" s="11"/>
      <c r="J444" s="11"/>
      <c r="K444" s="11"/>
      <c r="L444" s="11"/>
      <c r="M444" s="13"/>
      <c r="N444" s="11"/>
      <c r="O444" s="11"/>
      <c r="P444" s="11"/>
      <c r="Q444" s="11"/>
      <c r="R444" s="11"/>
      <c r="S444" s="11"/>
      <c r="T444" s="11"/>
    </row>
    <row r="445">
      <c r="B445" s="11"/>
      <c r="C445" s="13"/>
      <c r="D445" s="11"/>
      <c r="E445" s="11"/>
      <c r="F445" s="11"/>
      <c r="G445" s="11"/>
      <c r="H445" s="11"/>
      <c r="I445" s="11"/>
      <c r="J445" s="11"/>
      <c r="K445" s="11"/>
      <c r="L445" s="11"/>
      <c r="M445" s="13"/>
      <c r="N445" s="11"/>
      <c r="O445" s="11"/>
      <c r="P445" s="11"/>
      <c r="Q445" s="11"/>
      <c r="R445" s="11"/>
      <c r="S445" s="11"/>
      <c r="T445" s="11"/>
    </row>
    <row r="446">
      <c r="B446" s="11"/>
      <c r="C446" s="13"/>
      <c r="D446" s="11"/>
      <c r="E446" s="11"/>
      <c r="F446" s="11"/>
      <c r="G446" s="11"/>
      <c r="H446" s="11"/>
      <c r="I446" s="11"/>
      <c r="J446" s="11"/>
      <c r="K446" s="11"/>
      <c r="L446" s="11"/>
      <c r="M446" s="13"/>
      <c r="N446" s="11"/>
      <c r="O446" s="11"/>
      <c r="P446" s="11"/>
      <c r="Q446" s="11"/>
      <c r="R446" s="11"/>
      <c r="S446" s="11"/>
      <c r="T446" s="11"/>
    </row>
    <row r="447">
      <c r="B447" s="11"/>
      <c r="C447" s="13"/>
      <c r="D447" s="11"/>
      <c r="E447" s="11"/>
      <c r="F447" s="11"/>
      <c r="G447" s="11"/>
      <c r="H447" s="11"/>
      <c r="I447" s="11"/>
      <c r="J447" s="11"/>
      <c r="K447" s="11"/>
      <c r="L447" s="11"/>
      <c r="M447" s="13"/>
      <c r="N447" s="11"/>
      <c r="O447" s="11"/>
      <c r="P447" s="11"/>
      <c r="Q447" s="11"/>
      <c r="R447" s="11"/>
      <c r="S447" s="11"/>
      <c r="T447" s="11"/>
    </row>
    <row r="448">
      <c r="B448" s="11"/>
      <c r="C448" s="13"/>
      <c r="D448" s="11"/>
      <c r="E448" s="11"/>
      <c r="F448" s="11"/>
      <c r="G448" s="11"/>
      <c r="H448" s="11"/>
      <c r="I448" s="11"/>
      <c r="J448" s="11"/>
      <c r="K448" s="11"/>
      <c r="L448" s="11"/>
      <c r="M448" s="13"/>
      <c r="N448" s="11"/>
      <c r="O448" s="11"/>
      <c r="P448" s="11"/>
      <c r="Q448" s="11"/>
      <c r="R448" s="11"/>
      <c r="S448" s="11"/>
      <c r="T448" s="11"/>
    </row>
    <row r="449">
      <c r="B449" s="11"/>
      <c r="C449" s="13"/>
      <c r="D449" s="11"/>
      <c r="E449" s="11"/>
      <c r="F449" s="11"/>
      <c r="G449" s="11"/>
      <c r="H449" s="11"/>
      <c r="I449" s="11"/>
      <c r="J449" s="11"/>
      <c r="K449" s="11"/>
      <c r="L449" s="11"/>
      <c r="M449" s="13"/>
      <c r="N449" s="11"/>
      <c r="O449" s="11"/>
      <c r="P449" s="11"/>
      <c r="Q449" s="11"/>
      <c r="R449" s="11"/>
      <c r="S449" s="11"/>
      <c r="T449" s="11"/>
    </row>
    <row r="450">
      <c r="B450" s="11"/>
      <c r="C450" s="13"/>
      <c r="D450" s="11"/>
      <c r="E450" s="11"/>
      <c r="F450" s="11"/>
      <c r="G450" s="11"/>
      <c r="H450" s="11"/>
      <c r="I450" s="11"/>
      <c r="J450" s="11"/>
      <c r="K450" s="11"/>
      <c r="L450" s="11"/>
      <c r="M450" s="13"/>
      <c r="N450" s="11"/>
      <c r="O450" s="11"/>
      <c r="P450" s="11"/>
      <c r="Q450" s="11"/>
      <c r="R450" s="11"/>
      <c r="S450" s="11"/>
      <c r="T450" s="11"/>
    </row>
    <row r="451">
      <c r="B451" s="11"/>
      <c r="C451" s="13"/>
      <c r="D451" s="11"/>
      <c r="E451" s="11"/>
      <c r="F451" s="11"/>
      <c r="G451" s="11"/>
      <c r="H451" s="11"/>
      <c r="I451" s="11"/>
      <c r="J451" s="11"/>
      <c r="K451" s="11"/>
      <c r="L451" s="11"/>
      <c r="M451" s="13"/>
      <c r="N451" s="11"/>
      <c r="O451" s="11"/>
      <c r="P451" s="11"/>
      <c r="Q451" s="11"/>
      <c r="R451" s="11"/>
      <c r="S451" s="11"/>
      <c r="T451" s="11"/>
    </row>
    <row r="452">
      <c r="B452" s="11"/>
      <c r="C452" s="13"/>
      <c r="D452" s="11"/>
      <c r="E452" s="11"/>
      <c r="F452" s="11"/>
      <c r="G452" s="11"/>
      <c r="H452" s="11"/>
      <c r="I452" s="11"/>
      <c r="J452" s="11"/>
      <c r="K452" s="11"/>
      <c r="L452" s="11"/>
      <c r="M452" s="13"/>
      <c r="N452" s="11"/>
      <c r="O452" s="11"/>
      <c r="P452" s="11"/>
      <c r="Q452" s="11"/>
      <c r="R452" s="11"/>
      <c r="S452" s="11"/>
      <c r="T452" s="11"/>
    </row>
    <row r="453">
      <c r="B453" s="11"/>
      <c r="C453" s="13"/>
      <c r="D453" s="11"/>
      <c r="E453" s="11"/>
      <c r="F453" s="11"/>
      <c r="G453" s="11"/>
      <c r="H453" s="11"/>
      <c r="I453" s="11"/>
      <c r="J453" s="11"/>
      <c r="K453" s="11"/>
      <c r="L453" s="11"/>
      <c r="M453" s="13"/>
      <c r="N453" s="11"/>
      <c r="O453" s="11"/>
      <c r="P453" s="11"/>
      <c r="Q453" s="11"/>
      <c r="R453" s="11"/>
      <c r="S453" s="11"/>
      <c r="T453" s="11"/>
    </row>
    <row r="454">
      <c r="B454" s="11"/>
      <c r="C454" s="13"/>
      <c r="D454" s="11"/>
      <c r="E454" s="11"/>
      <c r="F454" s="11"/>
      <c r="G454" s="11"/>
      <c r="H454" s="11"/>
      <c r="I454" s="11"/>
      <c r="J454" s="11"/>
      <c r="K454" s="11"/>
      <c r="L454" s="11"/>
      <c r="M454" s="13"/>
      <c r="N454" s="11"/>
      <c r="O454" s="11"/>
      <c r="P454" s="11"/>
      <c r="Q454" s="11"/>
      <c r="R454" s="11"/>
      <c r="S454" s="11"/>
      <c r="T454" s="11"/>
    </row>
    <row r="455">
      <c r="B455" s="11"/>
      <c r="C455" s="13"/>
      <c r="D455" s="11"/>
      <c r="E455" s="11"/>
      <c r="F455" s="11"/>
      <c r="G455" s="11"/>
      <c r="H455" s="11"/>
      <c r="I455" s="11"/>
      <c r="J455" s="11"/>
      <c r="K455" s="11"/>
      <c r="L455" s="11"/>
      <c r="M455" s="13"/>
      <c r="N455" s="11"/>
      <c r="O455" s="11"/>
      <c r="P455" s="11"/>
      <c r="Q455" s="11"/>
      <c r="R455" s="11"/>
      <c r="S455" s="11"/>
      <c r="T455" s="11"/>
    </row>
    <row r="456">
      <c r="B456" s="11"/>
      <c r="C456" s="13"/>
      <c r="D456" s="11"/>
      <c r="E456" s="11"/>
      <c r="F456" s="11"/>
      <c r="G456" s="11"/>
      <c r="H456" s="11"/>
      <c r="I456" s="11"/>
      <c r="J456" s="11"/>
      <c r="K456" s="11"/>
      <c r="L456" s="11"/>
      <c r="M456" s="13"/>
      <c r="N456" s="11"/>
      <c r="O456" s="11"/>
      <c r="P456" s="11"/>
      <c r="Q456" s="11"/>
      <c r="R456" s="11"/>
      <c r="S456" s="11"/>
      <c r="T456" s="11"/>
    </row>
    <row r="457">
      <c r="B457" s="11"/>
      <c r="C457" s="13"/>
      <c r="D457" s="11"/>
      <c r="E457" s="11"/>
      <c r="F457" s="11"/>
      <c r="G457" s="11"/>
      <c r="H457" s="11"/>
      <c r="I457" s="11"/>
      <c r="J457" s="11"/>
      <c r="K457" s="11"/>
      <c r="L457" s="11"/>
      <c r="M457" s="13"/>
      <c r="N457" s="11"/>
      <c r="O457" s="11"/>
      <c r="P457" s="11"/>
      <c r="Q457" s="11"/>
      <c r="R457" s="11"/>
      <c r="S457" s="11"/>
      <c r="T457" s="11"/>
    </row>
    <row r="458">
      <c r="B458" s="11"/>
      <c r="C458" s="13"/>
      <c r="D458" s="11"/>
      <c r="E458" s="11"/>
      <c r="F458" s="11"/>
      <c r="G458" s="11"/>
      <c r="H458" s="11"/>
      <c r="I458" s="11"/>
      <c r="J458" s="11"/>
      <c r="K458" s="11"/>
      <c r="L458" s="11"/>
      <c r="M458" s="13"/>
      <c r="N458" s="11"/>
      <c r="O458" s="11"/>
      <c r="P458" s="11"/>
      <c r="Q458" s="11"/>
      <c r="R458" s="11"/>
      <c r="S458" s="11"/>
      <c r="T458" s="11"/>
    </row>
    <row r="459">
      <c r="B459" s="11"/>
      <c r="C459" s="13"/>
      <c r="D459" s="11"/>
      <c r="E459" s="11"/>
      <c r="F459" s="11"/>
      <c r="G459" s="11"/>
      <c r="H459" s="11"/>
      <c r="I459" s="11"/>
      <c r="J459" s="11"/>
      <c r="K459" s="11"/>
      <c r="L459" s="11"/>
      <c r="M459" s="13"/>
      <c r="N459" s="11"/>
      <c r="O459" s="11"/>
      <c r="P459" s="11"/>
      <c r="Q459" s="11"/>
      <c r="R459" s="11"/>
      <c r="S459" s="11"/>
      <c r="T459" s="11"/>
    </row>
    <row r="460">
      <c r="B460" s="11"/>
      <c r="C460" s="13"/>
      <c r="D460" s="11"/>
      <c r="E460" s="11"/>
      <c r="F460" s="11"/>
      <c r="G460" s="11"/>
      <c r="H460" s="11"/>
      <c r="I460" s="11"/>
      <c r="J460" s="11"/>
      <c r="K460" s="11"/>
      <c r="L460" s="11"/>
      <c r="M460" s="13"/>
      <c r="N460" s="11"/>
      <c r="O460" s="11"/>
      <c r="P460" s="11"/>
      <c r="Q460" s="11"/>
      <c r="R460" s="11"/>
      <c r="S460" s="11"/>
      <c r="T460" s="11"/>
    </row>
    <row r="461">
      <c r="B461" s="11"/>
      <c r="C461" s="13"/>
      <c r="D461" s="11"/>
      <c r="E461" s="11"/>
      <c r="F461" s="11"/>
      <c r="G461" s="11"/>
      <c r="H461" s="11"/>
      <c r="I461" s="11"/>
      <c r="J461" s="11"/>
      <c r="K461" s="11"/>
      <c r="L461" s="11"/>
      <c r="M461" s="13"/>
      <c r="N461" s="11"/>
      <c r="O461" s="11"/>
      <c r="P461" s="11"/>
      <c r="Q461" s="11"/>
      <c r="R461" s="11"/>
      <c r="S461" s="11"/>
      <c r="T461" s="11"/>
    </row>
    <row r="462">
      <c r="B462" s="11"/>
      <c r="C462" s="13"/>
      <c r="D462" s="11"/>
      <c r="E462" s="11"/>
      <c r="F462" s="11"/>
      <c r="G462" s="11"/>
      <c r="H462" s="11"/>
      <c r="I462" s="11"/>
      <c r="J462" s="11"/>
      <c r="K462" s="11"/>
      <c r="L462" s="11"/>
      <c r="M462" s="13"/>
      <c r="N462" s="11"/>
      <c r="O462" s="11"/>
      <c r="P462" s="11"/>
      <c r="Q462" s="11"/>
      <c r="R462" s="11"/>
      <c r="S462" s="11"/>
      <c r="T462" s="11"/>
    </row>
    <row r="463">
      <c r="B463" s="11"/>
      <c r="C463" s="13"/>
      <c r="D463" s="11"/>
      <c r="E463" s="11"/>
      <c r="F463" s="11"/>
      <c r="G463" s="11"/>
      <c r="H463" s="11"/>
      <c r="I463" s="11"/>
      <c r="J463" s="11"/>
      <c r="K463" s="11"/>
      <c r="L463" s="11"/>
      <c r="M463" s="13"/>
      <c r="N463" s="11"/>
      <c r="O463" s="11"/>
      <c r="P463" s="11"/>
      <c r="Q463" s="11"/>
      <c r="R463" s="11"/>
      <c r="S463" s="11"/>
      <c r="T463" s="11"/>
    </row>
    <row r="464">
      <c r="B464" s="11"/>
      <c r="C464" s="13"/>
      <c r="D464" s="11"/>
      <c r="E464" s="11"/>
      <c r="F464" s="11"/>
      <c r="G464" s="11"/>
      <c r="H464" s="11"/>
      <c r="I464" s="11"/>
      <c r="J464" s="11"/>
      <c r="K464" s="11"/>
      <c r="L464" s="11"/>
      <c r="M464" s="13"/>
      <c r="N464" s="11"/>
      <c r="O464" s="11"/>
      <c r="P464" s="11"/>
      <c r="Q464" s="11"/>
      <c r="R464" s="11"/>
      <c r="S464" s="11"/>
      <c r="T464" s="11"/>
    </row>
    <row r="465">
      <c r="B465" s="11"/>
      <c r="C465" s="13"/>
      <c r="D465" s="11"/>
      <c r="E465" s="11"/>
      <c r="F465" s="11"/>
      <c r="G465" s="11"/>
      <c r="H465" s="11"/>
      <c r="I465" s="11"/>
      <c r="J465" s="11"/>
      <c r="K465" s="11"/>
      <c r="L465" s="11"/>
      <c r="M465" s="13"/>
      <c r="N465" s="11"/>
      <c r="O465" s="11"/>
      <c r="P465" s="11"/>
      <c r="Q465" s="11"/>
      <c r="R465" s="11"/>
      <c r="S465" s="11"/>
      <c r="T465" s="11"/>
    </row>
    <row r="466">
      <c r="B466" s="11"/>
      <c r="C466" s="13"/>
      <c r="D466" s="11"/>
      <c r="E466" s="11"/>
      <c r="F466" s="11"/>
      <c r="G466" s="11"/>
      <c r="H466" s="11"/>
      <c r="I466" s="11"/>
      <c r="J466" s="11"/>
      <c r="K466" s="11"/>
      <c r="L466" s="11"/>
      <c r="M466" s="13"/>
      <c r="N466" s="11"/>
      <c r="O466" s="11"/>
      <c r="P466" s="11"/>
      <c r="Q466" s="11"/>
      <c r="R466" s="11"/>
      <c r="S466" s="11"/>
      <c r="T466" s="11"/>
    </row>
    <row r="467">
      <c r="B467" s="11"/>
      <c r="C467" s="13"/>
      <c r="D467" s="11"/>
      <c r="E467" s="11"/>
      <c r="F467" s="11"/>
      <c r="G467" s="11"/>
      <c r="H467" s="11"/>
      <c r="I467" s="11"/>
      <c r="J467" s="11"/>
      <c r="K467" s="11"/>
      <c r="L467" s="11"/>
      <c r="M467" s="13"/>
      <c r="N467" s="11"/>
      <c r="O467" s="11"/>
      <c r="P467" s="11"/>
      <c r="Q467" s="11"/>
      <c r="R467" s="11"/>
      <c r="S467" s="11"/>
      <c r="T467" s="11"/>
    </row>
    <row r="468">
      <c r="B468" s="11"/>
      <c r="C468" s="13"/>
      <c r="D468" s="11"/>
      <c r="E468" s="11"/>
      <c r="F468" s="11"/>
      <c r="G468" s="11"/>
      <c r="H468" s="11"/>
      <c r="I468" s="11"/>
      <c r="J468" s="11"/>
      <c r="K468" s="11"/>
      <c r="L468" s="11"/>
      <c r="M468" s="13"/>
      <c r="N468" s="11"/>
      <c r="O468" s="11"/>
      <c r="P468" s="11"/>
      <c r="Q468" s="11"/>
      <c r="R468" s="11"/>
      <c r="S468" s="11"/>
      <c r="T468" s="11"/>
    </row>
    <row r="469">
      <c r="B469" s="11"/>
      <c r="C469" s="13"/>
      <c r="D469" s="11"/>
      <c r="E469" s="11"/>
      <c r="F469" s="11"/>
      <c r="G469" s="11"/>
      <c r="H469" s="11"/>
      <c r="I469" s="11"/>
      <c r="J469" s="11"/>
      <c r="K469" s="11"/>
      <c r="L469" s="11"/>
      <c r="M469" s="13"/>
      <c r="N469" s="11"/>
      <c r="O469" s="11"/>
      <c r="P469" s="11"/>
      <c r="Q469" s="11"/>
      <c r="R469" s="11"/>
      <c r="S469" s="11"/>
      <c r="T469" s="11"/>
    </row>
    <row r="470">
      <c r="B470" s="11"/>
      <c r="C470" s="13"/>
      <c r="D470" s="11"/>
      <c r="E470" s="11"/>
      <c r="F470" s="11"/>
      <c r="G470" s="11"/>
      <c r="H470" s="11"/>
      <c r="I470" s="11"/>
      <c r="J470" s="11"/>
      <c r="K470" s="11"/>
      <c r="L470" s="11"/>
      <c r="M470" s="13"/>
      <c r="N470" s="11"/>
      <c r="O470" s="11"/>
      <c r="P470" s="11"/>
      <c r="Q470" s="11"/>
      <c r="R470" s="11"/>
      <c r="S470" s="11"/>
      <c r="T470" s="11"/>
    </row>
    <row r="471">
      <c r="B471" s="11"/>
      <c r="C471" s="13"/>
      <c r="D471" s="11"/>
      <c r="E471" s="11"/>
      <c r="F471" s="11"/>
      <c r="G471" s="11"/>
      <c r="H471" s="11"/>
      <c r="I471" s="11"/>
      <c r="J471" s="11"/>
      <c r="K471" s="11"/>
      <c r="L471" s="11"/>
      <c r="M471" s="13"/>
      <c r="N471" s="11"/>
      <c r="O471" s="11"/>
      <c r="P471" s="11"/>
      <c r="Q471" s="11"/>
      <c r="R471" s="11"/>
      <c r="S471" s="11"/>
      <c r="T471" s="11"/>
    </row>
    <row r="472">
      <c r="B472" s="11"/>
      <c r="C472" s="13"/>
      <c r="D472" s="11"/>
      <c r="E472" s="11"/>
      <c r="F472" s="11"/>
      <c r="G472" s="11"/>
      <c r="H472" s="11"/>
      <c r="I472" s="11"/>
      <c r="J472" s="11"/>
      <c r="K472" s="11"/>
      <c r="L472" s="11"/>
      <c r="M472" s="13"/>
      <c r="N472" s="11"/>
      <c r="O472" s="11"/>
      <c r="P472" s="11"/>
      <c r="Q472" s="11"/>
      <c r="R472" s="11"/>
      <c r="S472" s="11"/>
      <c r="T472" s="11"/>
    </row>
    <row r="473">
      <c r="B473" s="11"/>
      <c r="C473" s="13"/>
      <c r="D473" s="11"/>
      <c r="E473" s="11"/>
      <c r="F473" s="11"/>
      <c r="G473" s="11"/>
      <c r="H473" s="11"/>
      <c r="I473" s="11"/>
      <c r="J473" s="11"/>
      <c r="K473" s="11"/>
      <c r="L473" s="11"/>
      <c r="M473" s="13"/>
      <c r="N473" s="11"/>
      <c r="O473" s="11"/>
      <c r="P473" s="11"/>
      <c r="Q473" s="11"/>
      <c r="R473" s="11"/>
      <c r="S473" s="11"/>
      <c r="T473" s="11"/>
    </row>
    <row r="474">
      <c r="B474" s="11"/>
      <c r="C474" s="13"/>
      <c r="D474" s="11"/>
      <c r="E474" s="11"/>
      <c r="F474" s="11"/>
      <c r="G474" s="11"/>
      <c r="H474" s="11"/>
      <c r="I474" s="11"/>
      <c r="J474" s="11"/>
      <c r="K474" s="11"/>
      <c r="L474" s="11"/>
      <c r="M474" s="13"/>
      <c r="N474" s="11"/>
      <c r="O474" s="11"/>
      <c r="P474" s="11"/>
      <c r="Q474" s="11"/>
      <c r="R474" s="11"/>
      <c r="S474" s="11"/>
      <c r="T474" s="11"/>
    </row>
    <row r="475">
      <c r="B475" s="11"/>
      <c r="C475" s="13"/>
      <c r="D475" s="11"/>
      <c r="E475" s="11"/>
      <c r="F475" s="11"/>
      <c r="G475" s="11"/>
      <c r="H475" s="11"/>
      <c r="I475" s="11"/>
      <c r="J475" s="11"/>
      <c r="K475" s="11"/>
      <c r="L475" s="11"/>
      <c r="M475" s="13"/>
      <c r="N475" s="11"/>
      <c r="O475" s="11"/>
      <c r="P475" s="11"/>
      <c r="Q475" s="11"/>
      <c r="R475" s="11"/>
      <c r="S475" s="11"/>
      <c r="T475" s="11"/>
    </row>
    <row r="476">
      <c r="B476" s="11"/>
      <c r="C476" s="13"/>
      <c r="D476" s="11"/>
      <c r="E476" s="11"/>
      <c r="F476" s="11"/>
      <c r="G476" s="11"/>
      <c r="H476" s="11"/>
      <c r="I476" s="11"/>
      <c r="J476" s="11"/>
      <c r="K476" s="11"/>
      <c r="L476" s="11"/>
      <c r="M476" s="13"/>
      <c r="N476" s="11"/>
      <c r="O476" s="11"/>
      <c r="P476" s="11"/>
      <c r="Q476" s="11"/>
      <c r="R476" s="11"/>
      <c r="S476" s="11"/>
      <c r="T476" s="11"/>
    </row>
    <row r="477">
      <c r="B477" s="11"/>
      <c r="C477" s="13"/>
      <c r="D477" s="11"/>
      <c r="E477" s="11"/>
      <c r="F477" s="11"/>
      <c r="G477" s="11"/>
      <c r="H477" s="11"/>
      <c r="I477" s="11"/>
      <c r="J477" s="11"/>
      <c r="K477" s="11"/>
      <c r="L477" s="11"/>
      <c r="M477" s="13"/>
      <c r="N477" s="11"/>
      <c r="O477" s="11"/>
      <c r="P477" s="11"/>
      <c r="Q477" s="11"/>
      <c r="R477" s="11"/>
      <c r="S477" s="11"/>
      <c r="T477" s="11"/>
    </row>
    <row r="478">
      <c r="B478" s="11"/>
      <c r="C478" s="13"/>
      <c r="D478" s="11"/>
      <c r="E478" s="11"/>
      <c r="F478" s="11"/>
      <c r="G478" s="11"/>
      <c r="H478" s="11"/>
      <c r="I478" s="11"/>
      <c r="J478" s="11"/>
      <c r="K478" s="11"/>
      <c r="L478" s="11"/>
      <c r="M478" s="13"/>
      <c r="N478" s="11"/>
      <c r="O478" s="11"/>
      <c r="P478" s="11"/>
      <c r="Q478" s="11"/>
      <c r="R478" s="11"/>
      <c r="S478" s="11"/>
      <c r="T478" s="11"/>
    </row>
    <row r="479">
      <c r="B479" s="11"/>
      <c r="C479" s="13"/>
      <c r="D479" s="11"/>
      <c r="E479" s="11"/>
      <c r="F479" s="11"/>
      <c r="G479" s="11"/>
      <c r="H479" s="11"/>
      <c r="I479" s="11"/>
      <c r="J479" s="11"/>
      <c r="K479" s="11"/>
      <c r="L479" s="11"/>
      <c r="M479" s="13"/>
      <c r="N479" s="11"/>
      <c r="O479" s="11"/>
      <c r="P479" s="11"/>
      <c r="Q479" s="11"/>
      <c r="R479" s="11"/>
      <c r="S479" s="11"/>
      <c r="T479" s="11"/>
    </row>
    <row r="480">
      <c r="B480" s="11"/>
      <c r="C480" s="13"/>
      <c r="D480" s="11"/>
      <c r="E480" s="11"/>
      <c r="F480" s="11"/>
      <c r="G480" s="11"/>
      <c r="H480" s="11"/>
      <c r="I480" s="11"/>
      <c r="J480" s="11"/>
      <c r="K480" s="11"/>
      <c r="L480" s="11"/>
      <c r="M480" s="13"/>
      <c r="N480" s="11"/>
      <c r="O480" s="11"/>
      <c r="P480" s="11"/>
      <c r="Q480" s="11"/>
      <c r="R480" s="11"/>
      <c r="S480" s="11"/>
      <c r="T480" s="11"/>
    </row>
    <row r="481">
      <c r="B481" s="11"/>
      <c r="C481" s="13"/>
      <c r="D481" s="11"/>
      <c r="E481" s="11"/>
      <c r="F481" s="11"/>
      <c r="G481" s="11"/>
      <c r="H481" s="11"/>
      <c r="I481" s="11"/>
      <c r="J481" s="11"/>
      <c r="K481" s="11"/>
      <c r="L481" s="11"/>
      <c r="M481" s="13"/>
      <c r="N481" s="11"/>
      <c r="O481" s="11"/>
      <c r="P481" s="11"/>
      <c r="Q481" s="11"/>
      <c r="R481" s="11"/>
      <c r="S481" s="11"/>
      <c r="T481" s="11"/>
    </row>
    <row r="482">
      <c r="B482" s="11"/>
      <c r="C482" s="13"/>
      <c r="D482" s="11"/>
      <c r="E482" s="11"/>
      <c r="F482" s="11"/>
      <c r="G482" s="11"/>
      <c r="H482" s="11"/>
      <c r="I482" s="11"/>
      <c r="J482" s="11"/>
      <c r="K482" s="11"/>
      <c r="L482" s="11"/>
      <c r="M482" s="13"/>
      <c r="N482" s="11"/>
      <c r="O482" s="11"/>
      <c r="P482" s="11"/>
      <c r="Q482" s="11"/>
      <c r="R482" s="11"/>
      <c r="S482" s="11"/>
      <c r="T482" s="11"/>
    </row>
    <row r="483">
      <c r="B483" s="11"/>
      <c r="C483" s="13"/>
      <c r="D483" s="11"/>
      <c r="E483" s="11"/>
      <c r="F483" s="11"/>
      <c r="G483" s="11"/>
      <c r="H483" s="11"/>
      <c r="I483" s="11"/>
      <c r="J483" s="11"/>
      <c r="K483" s="11"/>
      <c r="L483" s="11"/>
      <c r="M483" s="13"/>
      <c r="N483" s="11"/>
      <c r="O483" s="11"/>
      <c r="P483" s="11"/>
      <c r="Q483" s="11"/>
      <c r="R483" s="11"/>
      <c r="S483" s="11"/>
      <c r="T483" s="11"/>
    </row>
    <row r="484">
      <c r="B484" s="11"/>
      <c r="C484" s="13"/>
      <c r="D484" s="11"/>
      <c r="E484" s="11"/>
      <c r="F484" s="11"/>
      <c r="G484" s="11"/>
      <c r="H484" s="11"/>
      <c r="I484" s="11"/>
      <c r="J484" s="11"/>
      <c r="K484" s="11"/>
      <c r="L484" s="11"/>
      <c r="M484" s="13"/>
      <c r="N484" s="11"/>
      <c r="O484" s="11"/>
      <c r="P484" s="11"/>
      <c r="Q484" s="11"/>
      <c r="R484" s="11"/>
      <c r="S484" s="11"/>
      <c r="T484" s="11"/>
    </row>
    <row r="485">
      <c r="B485" s="11"/>
      <c r="C485" s="13"/>
      <c r="D485" s="11"/>
      <c r="E485" s="11"/>
      <c r="F485" s="11"/>
      <c r="G485" s="11"/>
      <c r="H485" s="11"/>
      <c r="I485" s="11"/>
      <c r="J485" s="11"/>
      <c r="K485" s="11"/>
      <c r="L485" s="11"/>
      <c r="M485" s="13"/>
      <c r="N485" s="11"/>
      <c r="O485" s="11"/>
      <c r="P485" s="11"/>
      <c r="Q485" s="11"/>
      <c r="R485" s="11"/>
      <c r="S485" s="11"/>
      <c r="T485" s="11"/>
    </row>
    <row r="486">
      <c r="B486" s="11"/>
      <c r="C486" s="13"/>
      <c r="D486" s="11"/>
      <c r="E486" s="11"/>
      <c r="F486" s="11"/>
      <c r="G486" s="11"/>
      <c r="H486" s="11"/>
      <c r="I486" s="11"/>
      <c r="J486" s="11"/>
      <c r="K486" s="11"/>
      <c r="L486" s="11"/>
      <c r="M486" s="13"/>
      <c r="N486" s="11"/>
      <c r="O486" s="11"/>
      <c r="P486" s="11"/>
      <c r="Q486" s="11"/>
      <c r="R486" s="11"/>
      <c r="S486" s="11"/>
      <c r="T486" s="11"/>
    </row>
    <row r="487">
      <c r="B487" s="11"/>
      <c r="C487" s="13"/>
      <c r="D487" s="11"/>
      <c r="E487" s="11"/>
      <c r="F487" s="11"/>
      <c r="G487" s="11"/>
      <c r="H487" s="11"/>
      <c r="I487" s="11"/>
      <c r="J487" s="11"/>
      <c r="K487" s="11"/>
      <c r="L487" s="11"/>
      <c r="M487" s="13"/>
      <c r="N487" s="11"/>
      <c r="O487" s="11"/>
      <c r="P487" s="11"/>
      <c r="Q487" s="11"/>
      <c r="R487" s="11"/>
      <c r="S487" s="11"/>
      <c r="T487" s="11"/>
    </row>
    <row r="488">
      <c r="B488" s="11"/>
      <c r="C488" s="13"/>
      <c r="D488" s="11"/>
      <c r="E488" s="11"/>
      <c r="F488" s="11"/>
      <c r="G488" s="11"/>
      <c r="H488" s="11"/>
      <c r="I488" s="11"/>
      <c r="J488" s="11"/>
      <c r="K488" s="11"/>
      <c r="L488" s="11"/>
      <c r="M488" s="13"/>
      <c r="N488" s="11"/>
      <c r="O488" s="11"/>
      <c r="P488" s="11"/>
      <c r="Q488" s="11"/>
      <c r="R488" s="11"/>
      <c r="S488" s="11"/>
      <c r="T488" s="11"/>
    </row>
    <row r="489">
      <c r="B489" s="11"/>
      <c r="C489" s="13"/>
      <c r="D489" s="11"/>
      <c r="E489" s="11"/>
      <c r="F489" s="11"/>
      <c r="G489" s="11"/>
      <c r="H489" s="11"/>
      <c r="I489" s="11"/>
      <c r="J489" s="11"/>
      <c r="K489" s="11"/>
      <c r="L489" s="11"/>
      <c r="M489" s="13"/>
      <c r="N489" s="11"/>
      <c r="O489" s="11"/>
      <c r="P489" s="11"/>
      <c r="Q489" s="11"/>
      <c r="R489" s="11"/>
      <c r="S489" s="11"/>
      <c r="T489" s="11"/>
    </row>
    <row r="490">
      <c r="B490" s="11"/>
      <c r="C490" s="13"/>
      <c r="D490" s="11"/>
      <c r="E490" s="11"/>
      <c r="F490" s="11"/>
      <c r="G490" s="11"/>
      <c r="H490" s="11"/>
      <c r="I490" s="11"/>
      <c r="J490" s="11"/>
      <c r="K490" s="11"/>
      <c r="L490" s="11"/>
      <c r="M490" s="13"/>
      <c r="N490" s="11"/>
      <c r="O490" s="11"/>
      <c r="P490" s="11"/>
      <c r="Q490" s="11"/>
      <c r="R490" s="11"/>
      <c r="S490" s="11"/>
      <c r="T490" s="11"/>
    </row>
    <row r="491">
      <c r="B491" s="11"/>
      <c r="C491" s="13"/>
      <c r="D491" s="11"/>
      <c r="E491" s="11"/>
      <c r="F491" s="11"/>
      <c r="G491" s="11"/>
      <c r="H491" s="11"/>
      <c r="I491" s="11"/>
      <c r="J491" s="11"/>
      <c r="K491" s="11"/>
      <c r="L491" s="11"/>
      <c r="M491" s="13"/>
      <c r="N491" s="11"/>
      <c r="O491" s="11"/>
      <c r="P491" s="11"/>
      <c r="Q491" s="11"/>
      <c r="R491" s="11"/>
      <c r="S491" s="11"/>
      <c r="T491" s="11"/>
    </row>
    <row r="492">
      <c r="B492" s="11"/>
      <c r="C492" s="13"/>
      <c r="D492" s="11"/>
      <c r="E492" s="11"/>
      <c r="F492" s="11"/>
      <c r="G492" s="11"/>
      <c r="H492" s="11"/>
      <c r="I492" s="11"/>
      <c r="J492" s="11"/>
      <c r="K492" s="11"/>
      <c r="L492" s="11"/>
      <c r="M492" s="13"/>
      <c r="N492" s="11"/>
      <c r="O492" s="11"/>
      <c r="P492" s="11"/>
      <c r="Q492" s="11"/>
      <c r="R492" s="11"/>
      <c r="S492" s="11"/>
      <c r="T492" s="11"/>
    </row>
    <row r="493">
      <c r="B493" s="11"/>
      <c r="C493" s="13"/>
      <c r="D493" s="11"/>
      <c r="E493" s="11"/>
      <c r="F493" s="11"/>
      <c r="G493" s="11"/>
      <c r="H493" s="11"/>
      <c r="I493" s="11"/>
      <c r="J493" s="11"/>
      <c r="K493" s="11"/>
      <c r="L493" s="11"/>
      <c r="M493" s="13"/>
      <c r="N493" s="11"/>
      <c r="O493" s="11"/>
      <c r="P493" s="11"/>
      <c r="Q493" s="11"/>
      <c r="R493" s="11"/>
      <c r="S493" s="11"/>
      <c r="T493" s="11"/>
    </row>
    <row r="494">
      <c r="B494" s="11"/>
      <c r="C494" s="13"/>
      <c r="D494" s="11"/>
      <c r="E494" s="11"/>
      <c r="F494" s="11"/>
      <c r="G494" s="11"/>
      <c r="H494" s="11"/>
      <c r="I494" s="11"/>
      <c r="J494" s="11"/>
      <c r="K494" s="11"/>
      <c r="L494" s="11"/>
      <c r="M494" s="13"/>
      <c r="N494" s="11"/>
      <c r="O494" s="11"/>
      <c r="P494" s="11"/>
      <c r="Q494" s="11"/>
      <c r="R494" s="11"/>
      <c r="S494" s="11"/>
      <c r="T494" s="11"/>
    </row>
    <row r="495">
      <c r="B495" s="11"/>
      <c r="C495" s="13"/>
      <c r="D495" s="11"/>
      <c r="E495" s="11"/>
      <c r="F495" s="11"/>
      <c r="G495" s="11"/>
      <c r="H495" s="11"/>
      <c r="I495" s="11"/>
      <c r="J495" s="11"/>
      <c r="K495" s="11"/>
      <c r="L495" s="11"/>
      <c r="M495" s="13"/>
      <c r="N495" s="11"/>
      <c r="O495" s="11"/>
      <c r="P495" s="11"/>
      <c r="Q495" s="11"/>
      <c r="R495" s="11"/>
      <c r="S495" s="11"/>
      <c r="T495" s="11"/>
    </row>
    <row r="496">
      <c r="B496" s="11"/>
      <c r="C496" s="13"/>
      <c r="D496" s="11"/>
      <c r="E496" s="11"/>
      <c r="F496" s="11"/>
      <c r="G496" s="11"/>
      <c r="H496" s="11"/>
      <c r="I496" s="11"/>
      <c r="J496" s="11"/>
      <c r="K496" s="11"/>
      <c r="L496" s="11"/>
      <c r="M496" s="13"/>
      <c r="N496" s="11"/>
      <c r="O496" s="11"/>
      <c r="P496" s="11"/>
      <c r="Q496" s="11"/>
      <c r="R496" s="11"/>
      <c r="S496" s="11"/>
      <c r="T496" s="11"/>
    </row>
    <row r="497">
      <c r="B497" s="11"/>
      <c r="C497" s="13"/>
      <c r="D497" s="11"/>
      <c r="E497" s="11"/>
      <c r="F497" s="11"/>
      <c r="G497" s="11"/>
      <c r="H497" s="11"/>
      <c r="I497" s="11"/>
      <c r="J497" s="11"/>
      <c r="K497" s="11"/>
      <c r="L497" s="11"/>
      <c r="M497" s="13"/>
      <c r="N497" s="11"/>
      <c r="O497" s="11"/>
      <c r="P497" s="11"/>
      <c r="Q497" s="11"/>
      <c r="R497" s="11"/>
      <c r="S497" s="11"/>
      <c r="T497" s="11"/>
    </row>
    <row r="498">
      <c r="B498" s="11"/>
      <c r="C498" s="13"/>
      <c r="D498" s="11"/>
      <c r="E498" s="11"/>
      <c r="F498" s="11"/>
      <c r="G498" s="11"/>
      <c r="H498" s="11"/>
      <c r="I498" s="11"/>
      <c r="J498" s="11"/>
      <c r="K498" s="11"/>
      <c r="L498" s="11"/>
      <c r="M498" s="13"/>
      <c r="N498" s="11"/>
      <c r="O498" s="11"/>
      <c r="P498" s="11"/>
      <c r="Q498" s="11"/>
      <c r="R498" s="11"/>
      <c r="S498" s="11"/>
      <c r="T498" s="11"/>
    </row>
    <row r="499">
      <c r="B499" s="11"/>
      <c r="C499" s="13"/>
      <c r="D499" s="11"/>
      <c r="E499" s="11"/>
      <c r="F499" s="11"/>
      <c r="G499" s="11"/>
      <c r="H499" s="11"/>
      <c r="I499" s="11"/>
      <c r="J499" s="11"/>
      <c r="K499" s="11"/>
      <c r="L499" s="11"/>
      <c r="M499" s="13"/>
      <c r="N499" s="11"/>
      <c r="O499" s="11"/>
      <c r="P499" s="11"/>
      <c r="Q499" s="11"/>
      <c r="R499" s="11"/>
      <c r="S499" s="11"/>
      <c r="T499" s="11"/>
    </row>
    <row r="500">
      <c r="B500" s="11"/>
      <c r="C500" s="13"/>
      <c r="D500" s="11"/>
      <c r="E500" s="11"/>
      <c r="F500" s="11"/>
      <c r="G500" s="11"/>
      <c r="H500" s="11"/>
      <c r="I500" s="11"/>
      <c r="J500" s="11"/>
      <c r="K500" s="11"/>
      <c r="L500" s="11"/>
      <c r="M500" s="13"/>
      <c r="N500" s="11"/>
      <c r="O500" s="11"/>
      <c r="P500" s="11"/>
      <c r="Q500" s="11"/>
      <c r="R500" s="11"/>
      <c r="S500" s="11"/>
      <c r="T500" s="11"/>
    </row>
    <row r="501">
      <c r="B501" s="11"/>
      <c r="C501" s="13"/>
      <c r="D501" s="11"/>
      <c r="E501" s="11"/>
      <c r="F501" s="11"/>
      <c r="G501" s="11"/>
      <c r="H501" s="11"/>
      <c r="I501" s="11"/>
      <c r="J501" s="11"/>
      <c r="K501" s="11"/>
      <c r="L501" s="11"/>
      <c r="M501" s="13"/>
      <c r="N501" s="11"/>
      <c r="O501" s="11"/>
      <c r="P501" s="11"/>
      <c r="Q501" s="11"/>
      <c r="R501" s="11"/>
      <c r="S501" s="11"/>
      <c r="T501" s="11"/>
    </row>
    <row r="502">
      <c r="B502" s="11"/>
      <c r="C502" s="13"/>
      <c r="D502" s="11"/>
      <c r="E502" s="11"/>
      <c r="F502" s="11"/>
      <c r="G502" s="11"/>
      <c r="H502" s="11"/>
      <c r="I502" s="11"/>
      <c r="J502" s="11"/>
      <c r="K502" s="11"/>
      <c r="L502" s="11"/>
      <c r="M502" s="13"/>
      <c r="N502" s="11"/>
      <c r="O502" s="11"/>
      <c r="P502" s="11"/>
      <c r="Q502" s="11"/>
      <c r="R502" s="11"/>
      <c r="S502" s="11"/>
      <c r="T502" s="11"/>
    </row>
    <row r="503">
      <c r="B503" s="11"/>
      <c r="C503" s="13"/>
      <c r="D503" s="11"/>
      <c r="E503" s="11"/>
      <c r="F503" s="11"/>
      <c r="G503" s="11"/>
      <c r="H503" s="11"/>
      <c r="I503" s="11"/>
      <c r="J503" s="11"/>
      <c r="K503" s="11"/>
      <c r="L503" s="11"/>
      <c r="M503" s="13"/>
      <c r="N503" s="11"/>
      <c r="O503" s="11"/>
      <c r="P503" s="11"/>
      <c r="Q503" s="11"/>
      <c r="R503" s="11"/>
      <c r="S503" s="11"/>
      <c r="T503" s="11"/>
    </row>
    <row r="504">
      <c r="B504" s="11"/>
      <c r="C504" s="13"/>
      <c r="D504" s="11"/>
      <c r="E504" s="11"/>
      <c r="F504" s="11"/>
      <c r="G504" s="11"/>
      <c r="H504" s="11"/>
      <c r="I504" s="11"/>
      <c r="J504" s="11"/>
      <c r="K504" s="11"/>
      <c r="L504" s="11"/>
      <c r="M504" s="13"/>
      <c r="N504" s="11"/>
      <c r="O504" s="11"/>
      <c r="P504" s="11"/>
      <c r="Q504" s="11"/>
      <c r="R504" s="11"/>
      <c r="S504" s="11"/>
      <c r="T504" s="11"/>
    </row>
    <row r="505">
      <c r="B505" s="11"/>
      <c r="C505" s="13"/>
      <c r="D505" s="11"/>
      <c r="E505" s="11"/>
      <c r="F505" s="11"/>
      <c r="G505" s="11"/>
      <c r="H505" s="11"/>
      <c r="I505" s="11"/>
      <c r="J505" s="11"/>
      <c r="K505" s="11"/>
      <c r="L505" s="11"/>
      <c r="M505" s="13"/>
      <c r="N505" s="11"/>
      <c r="O505" s="11"/>
      <c r="P505" s="11"/>
      <c r="Q505" s="11"/>
      <c r="R505" s="11"/>
      <c r="S505" s="11"/>
      <c r="T505" s="11"/>
    </row>
    <row r="506">
      <c r="B506" s="11"/>
      <c r="C506" s="13"/>
      <c r="D506" s="11"/>
      <c r="E506" s="11"/>
      <c r="F506" s="11"/>
      <c r="G506" s="11"/>
      <c r="H506" s="11"/>
      <c r="I506" s="11"/>
      <c r="J506" s="11"/>
      <c r="K506" s="11"/>
      <c r="L506" s="11"/>
      <c r="M506" s="13"/>
      <c r="N506" s="11"/>
      <c r="O506" s="11"/>
      <c r="P506" s="11"/>
      <c r="Q506" s="11"/>
      <c r="R506" s="11"/>
      <c r="S506" s="11"/>
      <c r="T506" s="11"/>
    </row>
    <row r="507">
      <c r="B507" s="11"/>
      <c r="C507" s="13"/>
      <c r="D507" s="11"/>
      <c r="E507" s="11"/>
      <c r="F507" s="11"/>
      <c r="G507" s="11"/>
      <c r="H507" s="11"/>
      <c r="I507" s="11"/>
      <c r="J507" s="11"/>
      <c r="K507" s="11"/>
      <c r="L507" s="11"/>
      <c r="M507" s="13"/>
      <c r="N507" s="11"/>
      <c r="O507" s="11"/>
      <c r="P507" s="11"/>
      <c r="Q507" s="11"/>
      <c r="R507" s="11"/>
      <c r="S507" s="11"/>
      <c r="T507" s="11"/>
    </row>
    <row r="508">
      <c r="B508" s="11"/>
      <c r="C508" s="13"/>
      <c r="D508" s="11"/>
      <c r="E508" s="11"/>
      <c r="F508" s="11"/>
      <c r="G508" s="11"/>
      <c r="H508" s="11"/>
      <c r="I508" s="11"/>
      <c r="J508" s="11"/>
      <c r="K508" s="11"/>
      <c r="L508" s="11"/>
      <c r="M508" s="13"/>
      <c r="N508" s="11"/>
      <c r="O508" s="11"/>
      <c r="P508" s="11"/>
      <c r="Q508" s="11"/>
      <c r="R508" s="11"/>
      <c r="S508" s="11"/>
      <c r="T508" s="11"/>
    </row>
    <row r="509">
      <c r="B509" s="11"/>
      <c r="C509" s="13"/>
      <c r="D509" s="11"/>
      <c r="E509" s="11"/>
      <c r="F509" s="11"/>
      <c r="G509" s="11"/>
      <c r="H509" s="11"/>
      <c r="I509" s="11"/>
      <c r="J509" s="11"/>
      <c r="K509" s="11"/>
      <c r="L509" s="11"/>
      <c r="M509" s="13"/>
      <c r="N509" s="11"/>
      <c r="O509" s="11"/>
      <c r="P509" s="11"/>
      <c r="Q509" s="11"/>
      <c r="R509" s="11"/>
      <c r="S509" s="11"/>
      <c r="T509" s="11"/>
    </row>
    <row r="510">
      <c r="B510" s="11"/>
      <c r="C510" s="13"/>
      <c r="D510" s="11"/>
      <c r="E510" s="11"/>
      <c r="F510" s="11"/>
      <c r="G510" s="11"/>
      <c r="H510" s="11"/>
      <c r="I510" s="11"/>
      <c r="J510" s="11"/>
      <c r="K510" s="11"/>
      <c r="L510" s="11"/>
      <c r="M510" s="13"/>
      <c r="N510" s="11"/>
      <c r="O510" s="11"/>
      <c r="P510" s="11"/>
      <c r="Q510" s="11"/>
      <c r="R510" s="11"/>
      <c r="S510" s="11"/>
      <c r="T510" s="11"/>
    </row>
    <row r="511">
      <c r="B511" s="11"/>
      <c r="C511" s="13"/>
      <c r="D511" s="11"/>
      <c r="E511" s="11"/>
      <c r="F511" s="11"/>
      <c r="G511" s="11"/>
      <c r="H511" s="11"/>
      <c r="I511" s="11"/>
      <c r="J511" s="11"/>
      <c r="K511" s="11"/>
      <c r="L511" s="11"/>
      <c r="M511" s="13"/>
      <c r="N511" s="11"/>
      <c r="O511" s="11"/>
      <c r="P511" s="11"/>
      <c r="Q511" s="11"/>
      <c r="R511" s="11"/>
      <c r="S511" s="11"/>
      <c r="T511" s="11"/>
    </row>
    <row r="512">
      <c r="B512" s="11"/>
      <c r="C512" s="13"/>
      <c r="D512" s="11"/>
      <c r="E512" s="11"/>
      <c r="F512" s="11"/>
      <c r="G512" s="11"/>
      <c r="H512" s="11"/>
      <c r="I512" s="11"/>
      <c r="J512" s="11"/>
      <c r="K512" s="11"/>
      <c r="L512" s="11"/>
      <c r="M512" s="13"/>
      <c r="N512" s="11"/>
      <c r="O512" s="11"/>
      <c r="P512" s="11"/>
      <c r="Q512" s="11"/>
      <c r="R512" s="11"/>
      <c r="S512" s="11"/>
      <c r="T512" s="11"/>
    </row>
    <row r="513">
      <c r="B513" s="11"/>
      <c r="C513" s="13"/>
      <c r="D513" s="11"/>
      <c r="E513" s="11"/>
      <c r="F513" s="11"/>
      <c r="G513" s="11"/>
      <c r="H513" s="11"/>
      <c r="I513" s="11"/>
      <c r="J513" s="11"/>
      <c r="K513" s="11"/>
      <c r="L513" s="11"/>
      <c r="M513" s="13"/>
      <c r="N513" s="11"/>
      <c r="O513" s="11"/>
      <c r="P513" s="11"/>
      <c r="Q513" s="11"/>
      <c r="R513" s="11"/>
      <c r="S513" s="11"/>
      <c r="T513" s="11"/>
    </row>
    <row r="514">
      <c r="B514" s="11"/>
      <c r="C514" s="13"/>
      <c r="D514" s="11"/>
      <c r="E514" s="11"/>
      <c r="F514" s="11"/>
      <c r="G514" s="11"/>
      <c r="H514" s="11"/>
      <c r="I514" s="11"/>
      <c r="J514" s="11"/>
      <c r="K514" s="11"/>
      <c r="L514" s="11"/>
      <c r="M514" s="13"/>
      <c r="N514" s="11"/>
      <c r="O514" s="11"/>
      <c r="P514" s="11"/>
      <c r="Q514" s="11"/>
      <c r="R514" s="11"/>
      <c r="S514" s="11"/>
      <c r="T514" s="11"/>
    </row>
    <row r="515">
      <c r="B515" s="11"/>
      <c r="C515" s="13"/>
      <c r="D515" s="11"/>
      <c r="E515" s="11"/>
      <c r="F515" s="11"/>
      <c r="G515" s="11"/>
      <c r="H515" s="11"/>
      <c r="I515" s="11"/>
      <c r="J515" s="11"/>
      <c r="K515" s="11"/>
      <c r="L515" s="11"/>
      <c r="M515" s="13"/>
      <c r="N515" s="11"/>
      <c r="O515" s="11"/>
      <c r="P515" s="11"/>
      <c r="Q515" s="11"/>
      <c r="R515" s="11"/>
      <c r="S515" s="11"/>
      <c r="T515" s="11"/>
    </row>
    <row r="516">
      <c r="B516" s="11"/>
      <c r="C516" s="13"/>
      <c r="D516" s="11"/>
      <c r="E516" s="11"/>
      <c r="F516" s="11"/>
      <c r="G516" s="11"/>
      <c r="H516" s="11"/>
      <c r="I516" s="11"/>
      <c r="J516" s="11"/>
      <c r="K516" s="11"/>
      <c r="L516" s="11"/>
      <c r="M516" s="13"/>
      <c r="N516" s="11"/>
      <c r="O516" s="11"/>
      <c r="P516" s="11"/>
      <c r="Q516" s="11"/>
      <c r="R516" s="11"/>
      <c r="S516" s="11"/>
      <c r="T516" s="11"/>
    </row>
    <row r="517">
      <c r="B517" s="11"/>
      <c r="C517" s="13"/>
      <c r="D517" s="11"/>
      <c r="E517" s="11"/>
      <c r="F517" s="11"/>
      <c r="G517" s="11"/>
      <c r="H517" s="11"/>
      <c r="I517" s="11"/>
      <c r="J517" s="11"/>
      <c r="K517" s="11"/>
      <c r="L517" s="11"/>
      <c r="M517" s="13"/>
      <c r="N517" s="11"/>
      <c r="O517" s="11"/>
      <c r="P517" s="11"/>
      <c r="Q517" s="11"/>
      <c r="R517" s="11"/>
      <c r="S517" s="11"/>
      <c r="T517" s="11"/>
    </row>
    <row r="518">
      <c r="B518" s="11"/>
      <c r="C518" s="13"/>
      <c r="D518" s="11"/>
      <c r="E518" s="11"/>
      <c r="F518" s="11"/>
      <c r="G518" s="11"/>
      <c r="H518" s="11"/>
      <c r="I518" s="11"/>
      <c r="J518" s="11"/>
      <c r="K518" s="11"/>
      <c r="L518" s="11"/>
      <c r="M518" s="13"/>
      <c r="N518" s="11"/>
      <c r="O518" s="11"/>
      <c r="P518" s="11"/>
      <c r="Q518" s="11"/>
      <c r="R518" s="11"/>
      <c r="S518" s="11"/>
      <c r="T518" s="11"/>
    </row>
    <row r="519">
      <c r="B519" s="11"/>
      <c r="C519" s="13"/>
      <c r="D519" s="11"/>
      <c r="E519" s="11"/>
      <c r="F519" s="11"/>
      <c r="G519" s="11"/>
      <c r="H519" s="11"/>
      <c r="I519" s="11"/>
      <c r="J519" s="11"/>
      <c r="K519" s="11"/>
      <c r="L519" s="11"/>
      <c r="M519" s="13"/>
      <c r="N519" s="11"/>
      <c r="O519" s="11"/>
      <c r="P519" s="11"/>
      <c r="Q519" s="11"/>
      <c r="R519" s="11"/>
      <c r="S519" s="11"/>
      <c r="T519" s="11"/>
    </row>
    <row r="520">
      <c r="B520" s="11"/>
      <c r="C520" s="13"/>
      <c r="D520" s="11"/>
      <c r="E520" s="11"/>
      <c r="F520" s="11"/>
      <c r="G520" s="11"/>
      <c r="H520" s="11"/>
      <c r="I520" s="11"/>
      <c r="J520" s="11"/>
      <c r="K520" s="11"/>
      <c r="L520" s="11"/>
      <c r="M520" s="13"/>
      <c r="N520" s="11"/>
      <c r="O520" s="11"/>
      <c r="P520" s="11"/>
      <c r="Q520" s="11"/>
      <c r="R520" s="11"/>
      <c r="S520" s="11"/>
      <c r="T520" s="11"/>
    </row>
    <row r="521">
      <c r="B521" s="11"/>
      <c r="C521" s="13"/>
      <c r="D521" s="11"/>
      <c r="E521" s="11"/>
      <c r="F521" s="11"/>
      <c r="G521" s="11"/>
      <c r="H521" s="11"/>
      <c r="I521" s="11"/>
      <c r="J521" s="11"/>
      <c r="K521" s="11"/>
      <c r="L521" s="11"/>
      <c r="M521" s="13"/>
      <c r="N521" s="11"/>
      <c r="O521" s="11"/>
      <c r="P521" s="11"/>
      <c r="Q521" s="11"/>
      <c r="R521" s="11"/>
      <c r="S521" s="11"/>
      <c r="T521" s="11"/>
    </row>
    <row r="522">
      <c r="B522" s="11"/>
      <c r="C522" s="13"/>
      <c r="D522" s="11"/>
      <c r="E522" s="11"/>
      <c r="F522" s="11"/>
      <c r="G522" s="11"/>
      <c r="H522" s="11"/>
      <c r="I522" s="11"/>
      <c r="J522" s="11"/>
      <c r="K522" s="11"/>
      <c r="L522" s="11"/>
      <c r="M522" s="13"/>
      <c r="N522" s="11"/>
      <c r="O522" s="11"/>
      <c r="P522" s="11"/>
      <c r="Q522" s="11"/>
      <c r="R522" s="11"/>
      <c r="S522" s="11"/>
      <c r="T522" s="11"/>
    </row>
    <row r="523">
      <c r="B523" s="11"/>
      <c r="C523" s="13"/>
      <c r="D523" s="11"/>
      <c r="E523" s="11"/>
      <c r="F523" s="11"/>
      <c r="G523" s="11"/>
      <c r="H523" s="11"/>
      <c r="I523" s="11"/>
      <c r="J523" s="11"/>
      <c r="K523" s="11"/>
      <c r="L523" s="11"/>
      <c r="M523" s="13"/>
      <c r="N523" s="11"/>
      <c r="O523" s="11"/>
      <c r="P523" s="11"/>
      <c r="Q523" s="11"/>
      <c r="R523" s="11"/>
      <c r="S523" s="11"/>
      <c r="T523" s="11"/>
    </row>
    <row r="524">
      <c r="B524" s="11"/>
      <c r="C524" s="13"/>
      <c r="D524" s="11"/>
      <c r="E524" s="11"/>
      <c r="F524" s="11"/>
      <c r="G524" s="11"/>
      <c r="H524" s="11"/>
      <c r="I524" s="11"/>
      <c r="J524" s="11"/>
      <c r="K524" s="11"/>
      <c r="L524" s="11"/>
      <c r="M524" s="13"/>
      <c r="N524" s="11"/>
      <c r="O524" s="11"/>
      <c r="P524" s="11"/>
      <c r="Q524" s="11"/>
      <c r="R524" s="11"/>
      <c r="S524" s="11"/>
      <c r="T524" s="11"/>
    </row>
    <row r="525">
      <c r="B525" s="11"/>
      <c r="C525" s="13"/>
      <c r="D525" s="11"/>
      <c r="E525" s="11"/>
      <c r="F525" s="11"/>
      <c r="G525" s="11"/>
      <c r="H525" s="11"/>
      <c r="I525" s="11"/>
      <c r="J525" s="11"/>
      <c r="K525" s="11"/>
      <c r="L525" s="11"/>
      <c r="M525" s="13"/>
      <c r="N525" s="11"/>
      <c r="O525" s="11"/>
      <c r="P525" s="11"/>
      <c r="Q525" s="11"/>
      <c r="R525" s="11"/>
      <c r="S525" s="11"/>
      <c r="T525" s="11"/>
    </row>
    <row r="526">
      <c r="B526" s="11"/>
      <c r="C526" s="13"/>
      <c r="D526" s="11"/>
      <c r="E526" s="11"/>
      <c r="F526" s="11"/>
      <c r="G526" s="11"/>
      <c r="H526" s="11"/>
      <c r="I526" s="11"/>
      <c r="J526" s="11"/>
      <c r="K526" s="11"/>
      <c r="L526" s="11"/>
      <c r="M526" s="13"/>
      <c r="N526" s="11"/>
      <c r="O526" s="11"/>
      <c r="P526" s="11"/>
      <c r="Q526" s="11"/>
      <c r="R526" s="11"/>
      <c r="S526" s="11"/>
      <c r="T526" s="11"/>
    </row>
    <row r="527">
      <c r="B527" s="11"/>
      <c r="C527" s="13"/>
      <c r="D527" s="11"/>
      <c r="E527" s="11"/>
      <c r="F527" s="11"/>
      <c r="G527" s="11"/>
      <c r="H527" s="11"/>
      <c r="I527" s="11"/>
      <c r="J527" s="11"/>
      <c r="K527" s="11"/>
      <c r="L527" s="11"/>
      <c r="M527" s="13"/>
      <c r="N527" s="11"/>
      <c r="O527" s="11"/>
      <c r="P527" s="11"/>
      <c r="Q527" s="11"/>
      <c r="R527" s="11"/>
      <c r="S527" s="11"/>
      <c r="T527" s="11"/>
    </row>
    <row r="528">
      <c r="B528" s="11"/>
      <c r="C528" s="13"/>
      <c r="D528" s="11"/>
      <c r="E528" s="11"/>
      <c r="F528" s="11"/>
      <c r="G528" s="11"/>
      <c r="H528" s="11"/>
      <c r="I528" s="11"/>
      <c r="J528" s="11"/>
      <c r="K528" s="11"/>
      <c r="L528" s="11"/>
      <c r="M528" s="13"/>
      <c r="N528" s="11"/>
      <c r="O528" s="11"/>
      <c r="P528" s="11"/>
      <c r="Q528" s="11"/>
      <c r="R528" s="11"/>
      <c r="S528" s="11"/>
      <c r="T528" s="11"/>
    </row>
    <row r="529">
      <c r="B529" s="11"/>
      <c r="C529" s="13"/>
      <c r="D529" s="11"/>
      <c r="E529" s="11"/>
      <c r="F529" s="11"/>
      <c r="G529" s="11"/>
      <c r="H529" s="11"/>
      <c r="I529" s="11"/>
      <c r="J529" s="11"/>
      <c r="K529" s="11"/>
      <c r="L529" s="11"/>
      <c r="M529" s="13"/>
      <c r="N529" s="11"/>
      <c r="O529" s="11"/>
      <c r="P529" s="11"/>
      <c r="Q529" s="11"/>
      <c r="R529" s="11"/>
      <c r="S529" s="11"/>
      <c r="T529" s="11"/>
    </row>
    <row r="530">
      <c r="B530" s="11"/>
      <c r="C530" s="13"/>
      <c r="D530" s="11"/>
      <c r="E530" s="11"/>
      <c r="F530" s="11"/>
      <c r="G530" s="11"/>
      <c r="H530" s="11"/>
      <c r="I530" s="11"/>
      <c r="J530" s="11"/>
      <c r="K530" s="11"/>
      <c r="L530" s="11"/>
      <c r="M530" s="13"/>
      <c r="N530" s="11"/>
      <c r="O530" s="11"/>
      <c r="P530" s="11"/>
      <c r="Q530" s="11"/>
      <c r="R530" s="11"/>
      <c r="S530" s="11"/>
      <c r="T530" s="11"/>
    </row>
    <row r="531">
      <c r="B531" s="11"/>
      <c r="C531" s="13"/>
      <c r="D531" s="11"/>
      <c r="E531" s="11"/>
      <c r="F531" s="11"/>
      <c r="G531" s="11"/>
      <c r="H531" s="11"/>
      <c r="I531" s="11"/>
      <c r="J531" s="11"/>
      <c r="K531" s="11"/>
      <c r="L531" s="11"/>
      <c r="M531" s="13"/>
      <c r="N531" s="11"/>
      <c r="O531" s="11"/>
      <c r="P531" s="11"/>
      <c r="Q531" s="11"/>
      <c r="R531" s="11"/>
      <c r="S531" s="11"/>
      <c r="T531" s="11"/>
    </row>
    <row r="532">
      <c r="B532" s="11"/>
      <c r="C532" s="13"/>
      <c r="D532" s="11"/>
      <c r="E532" s="11"/>
      <c r="F532" s="11"/>
      <c r="G532" s="11"/>
      <c r="H532" s="11"/>
      <c r="I532" s="11"/>
      <c r="J532" s="11"/>
      <c r="K532" s="11"/>
      <c r="L532" s="11"/>
      <c r="M532" s="13"/>
      <c r="N532" s="11"/>
      <c r="O532" s="11"/>
      <c r="P532" s="11"/>
      <c r="Q532" s="11"/>
      <c r="R532" s="11"/>
      <c r="S532" s="11"/>
      <c r="T532" s="11"/>
    </row>
    <row r="533">
      <c r="B533" s="11"/>
      <c r="C533" s="13"/>
      <c r="D533" s="11"/>
      <c r="E533" s="11"/>
      <c r="F533" s="11"/>
      <c r="G533" s="11"/>
      <c r="H533" s="11"/>
      <c r="I533" s="11"/>
      <c r="J533" s="11"/>
      <c r="K533" s="11"/>
      <c r="L533" s="11"/>
      <c r="M533" s="13"/>
      <c r="N533" s="11"/>
      <c r="O533" s="11"/>
      <c r="P533" s="11"/>
      <c r="Q533" s="11"/>
      <c r="R533" s="11"/>
      <c r="S533" s="11"/>
      <c r="T533" s="11"/>
    </row>
    <row r="534">
      <c r="B534" s="11"/>
      <c r="C534" s="13"/>
      <c r="D534" s="11"/>
      <c r="E534" s="11"/>
      <c r="F534" s="11"/>
      <c r="G534" s="11"/>
      <c r="H534" s="11"/>
      <c r="I534" s="11"/>
      <c r="J534" s="11"/>
      <c r="K534" s="11"/>
      <c r="L534" s="11"/>
      <c r="M534" s="13"/>
      <c r="N534" s="11"/>
      <c r="O534" s="11"/>
      <c r="P534" s="11"/>
      <c r="Q534" s="11"/>
      <c r="R534" s="11"/>
      <c r="S534" s="11"/>
      <c r="T534" s="11"/>
    </row>
    <row r="535">
      <c r="B535" s="11"/>
      <c r="C535" s="13"/>
      <c r="D535" s="11"/>
      <c r="E535" s="11"/>
      <c r="F535" s="11"/>
      <c r="G535" s="11"/>
      <c r="H535" s="11"/>
      <c r="I535" s="11"/>
      <c r="J535" s="11"/>
      <c r="K535" s="11"/>
      <c r="L535" s="11"/>
      <c r="M535" s="13"/>
      <c r="N535" s="11"/>
      <c r="O535" s="11"/>
      <c r="P535" s="11"/>
      <c r="Q535" s="11"/>
      <c r="R535" s="11"/>
      <c r="S535" s="11"/>
      <c r="T535" s="11"/>
    </row>
    <row r="536">
      <c r="B536" s="11"/>
      <c r="C536" s="13"/>
      <c r="D536" s="11"/>
      <c r="E536" s="11"/>
      <c r="F536" s="11"/>
      <c r="G536" s="11"/>
      <c r="H536" s="11"/>
      <c r="I536" s="11"/>
      <c r="J536" s="11"/>
      <c r="K536" s="11"/>
      <c r="L536" s="11"/>
      <c r="M536" s="13"/>
      <c r="N536" s="11"/>
      <c r="O536" s="11"/>
      <c r="P536" s="11"/>
      <c r="Q536" s="11"/>
      <c r="R536" s="11"/>
      <c r="S536" s="11"/>
      <c r="T536" s="11"/>
    </row>
    <row r="537">
      <c r="B537" s="11"/>
      <c r="C537" s="13"/>
      <c r="D537" s="11"/>
      <c r="E537" s="11"/>
      <c r="F537" s="11"/>
      <c r="G537" s="11"/>
      <c r="H537" s="11"/>
      <c r="I537" s="11"/>
      <c r="J537" s="11"/>
      <c r="K537" s="11"/>
      <c r="L537" s="11"/>
      <c r="M537" s="13"/>
      <c r="N537" s="11"/>
      <c r="O537" s="11"/>
      <c r="P537" s="11"/>
      <c r="Q537" s="11"/>
      <c r="R537" s="11"/>
      <c r="S537" s="11"/>
      <c r="T537" s="11"/>
    </row>
    <row r="538">
      <c r="B538" s="11"/>
      <c r="C538" s="13"/>
      <c r="D538" s="11"/>
      <c r="E538" s="11"/>
      <c r="F538" s="11"/>
      <c r="G538" s="11"/>
      <c r="H538" s="11"/>
      <c r="I538" s="11"/>
      <c r="J538" s="11"/>
      <c r="K538" s="11"/>
      <c r="L538" s="11"/>
      <c r="M538" s="13"/>
      <c r="N538" s="11"/>
      <c r="O538" s="11"/>
      <c r="P538" s="11"/>
      <c r="Q538" s="11"/>
      <c r="R538" s="11"/>
      <c r="S538" s="11"/>
      <c r="T538" s="11"/>
    </row>
    <row r="539">
      <c r="B539" s="11"/>
      <c r="C539" s="13"/>
      <c r="D539" s="11"/>
      <c r="E539" s="11"/>
      <c r="F539" s="11"/>
      <c r="G539" s="11"/>
      <c r="H539" s="11"/>
      <c r="I539" s="11"/>
      <c r="J539" s="11"/>
      <c r="K539" s="11"/>
      <c r="L539" s="11"/>
      <c r="M539" s="13"/>
      <c r="N539" s="11"/>
      <c r="O539" s="11"/>
      <c r="P539" s="11"/>
      <c r="Q539" s="11"/>
      <c r="R539" s="11"/>
      <c r="S539" s="11"/>
      <c r="T539" s="11"/>
    </row>
    <row r="540">
      <c r="B540" s="11"/>
      <c r="C540" s="13"/>
      <c r="D540" s="11"/>
      <c r="E540" s="11"/>
      <c r="F540" s="11"/>
      <c r="G540" s="11"/>
      <c r="H540" s="11"/>
      <c r="I540" s="11"/>
      <c r="J540" s="11"/>
      <c r="K540" s="11"/>
      <c r="L540" s="11"/>
      <c r="M540" s="13"/>
      <c r="N540" s="11"/>
      <c r="O540" s="11"/>
      <c r="P540" s="11"/>
      <c r="Q540" s="11"/>
      <c r="R540" s="11"/>
      <c r="S540" s="11"/>
      <c r="T540" s="11"/>
    </row>
    <row r="541">
      <c r="B541" s="11"/>
      <c r="C541" s="13"/>
      <c r="D541" s="11"/>
      <c r="E541" s="11"/>
      <c r="F541" s="11"/>
      <c r="G541" s="11"/>
      <c r="H541" s="11"/>
      <c r="I541" s="11"/>
      <c r="J541" s="11"/>
      <c r="K541" s="11"/>
      <c r="L541" s="11"/>
      <c r="M541" s="13"/>
      <c r="N541" s="11"/>
      <c r="O541" s="11"/>
      <c r="P541" s="11"/>
      <c r="Q541" s="11"/>
      <c r="R541" s="11"/>
      <c r="S541" s="11"/>
      <c r="T541" s="11"/>
    </row>
    <row r="542">
      <c r="B542" s="11"/>
      <c r="C542" s="13"/>
      <c r="D542" s="11"/>
      <c r="E542" s="11"/>
      <c r="F542" s="11"/>
      <c r="G542" s="11"/>
      <c r="H542" s="11"/>
      <c r="I542" s="11"/>
      <c r="J542" s="11"/>
      <c r="K542" s="11"/>
      <c r="L542" s="11"/>
      <c r="M542" s="13"/>
      <c r="N542" s="11"/>
      <c r="O542" s="11"/>
      <c r="P542" s="11"/>
      <c r="Q542" s="11"/>
      <c r="R542" s="11"/>
      <c r="S542" s="11"/>
      <c r="T542" s="11"/>
    </row>
    <row r="543">
      <c r="B543" s="11"/>
      <c r="C543" s="13"/>
      <c r="D543" s="11"/>
      <c r="E543" s="11"/>
      <c r="F543" s="11"/>
      <c r="G543" s="11"/>
      <c r="H543" s="11"/>
      <c r="I543" s="11"/>
      <c r="J543" s="11"/>
      <c r="K543" s="11"/>
      <c r="L543" s="11"/>
      <c r="M543" s="13"/>
      <c r="N543" s="11"/>
      <c r="O543" s="11"/>
      <c r="P543" s="11"/>
      <c r="Q543" s="11"/>
      <c r="R543" s="11"/>
      <c r="S543" s="11"/>
      <c r="T543" s="11"/>
    </row>
    <row r="544">
      <c r="B544" s="11"/>
      <c r="C544" s="13"/>
      <c r="D544" s="11"/>
      <c r="E544" s="11"/>
      <c r="F544" s="11"/>
      <c r="G544" s="11"/>
      <c r="H544" s="11"/>
      <c r="I544" s="11"/>
      <c r="J544" s="11"/>
      <c r="K544" s="11"/>
      <c r="L544" s="11"/>
      <c r="M544" s="13"/>
      <c r="N544" s="11"/>
      <c r="O544" s="11"/>
      <c r="P544" s="11"/>
      <c r="Q544" s="11"/>
      <c r="R544" s="11"/>
      <c r="S544" s="11"/>
      <c r="T544" s="11"/>
    </row>
    <row r="545">
      <c r="B545" s="11"/>
      <c r="C545" s="13"/>
      <c r="D545" s="11"/>
      <c r="E545" s="11"/>
      <c r="F545" s="11"/>
      <c r="G545" s="11"/>
      <c r="H545" s="11"/>
      <c r="I545" s="11"/>
      <c r="J545" s="11"/>
      <c r="K545" s="11"/>
      <c r="L545" s="11"/>
      <c r="M545" s="13"/>
      <c r="N545" s="11"/>
      <c r="O545" s="11"/>
      <c r="P545" s="11"/>
      <c r="Q545" s="11"/>
      <c r="R545" s="11"/>
      <c r="S545" s="11"/>
      <c r="T545" s="11"/>
    </row>
    <row r="546">
      <c r="B546" s="11"/>
      <c r="C546" s="13"/>
      <c r="D546" s="11"/>
      <c r="E546" s="11"/>
      <c r="F546" s="11"/>
      <c r="G546" s="11"/>
      <c r="H546" s="11"/>
      <c r="I546" s="11"/>
      <c r="J546" s="11"/>
      <c r="K546" s="11"/>
      <c r="L546" s="11"/>
      <c r="M546" s="13"/>
      <c r="N546" s="11"/>
      <c r="O546" s="11"/>
      <c r="P546" s="11"/>
      <c r="Q546" s="11"/>
      <c r="R546" s="11"/>
      <c r="S546" s="11"/>
      <c r="T546" s="11"/>
    </row>
    <row r="547">
      <c r="B547" s="11"/>
      <c r="C547" s="13"/>
      <c r="D547" s="11"/>
      <c r="E547" s="11"/>
      <c r="F547" s="11"/>
      <c r="G547" s="11"/>
      <c r="H547" s="11"/>
      <c r="I547" s="11"/>
      <c r="J547" s="11"/>
      <c r="K547" s="11"/>
      <c r="L547" s="11"/>
      <c r="M547" s="13"/>
      <c r="N547" s="11"/>
      <c r="O547" s="11"/>
      <c r="P547" s="11"/>
      <c r="Q547" s="11"/>
      <c r="R547" s="11"/>
      <c r="S547" s="11"/>
      <c r="T547" s="11"/>
    </row>
    <row r="548">
      <c r="B548" s="11"/>
      <c r="C548" s="13"/>
      <c r="D548" s="11"/>
      <c r="E548" s="11"/>
      <c r="F548" s="11"/>
      <c r="G548" s="11"/>
      <c r="H548" s="11"/>
      <c r="I548" s="11"/>
      <c r="J548" s="11"/>
      <c r="K548" s="11"/>
      <c r="L548" s="11"/>
      <c r="M548" s="13"/>
      <c r="N548" s="11"/>
      <c r="O548" s="11"/>
      <c r="P548" s="11"/>
      <c r="Q548" s="11"/>
      <c r="R548" s="11"/>
      <c r="S548" s="11"/>
      <c r="T548" s="11"/>
    </row>
    <row r="549">
      <c r="B549" s="11"/>
      <c r="C549" s="13"/>
      <c r="D549" s="11"/>
      <c r="E549" s="11"/>
      <c r="F549" s="11"/>
      <c r="G549" s="11"/>
      <c r="H549" s="11"/>
      <c r="I549" s="11"/>
      <c r="J549" s="11"/>
      <c r="K549" s="11"/>
      <c r="L549" s="11"/>
      <c r="M549" s="13"/>
      <c r="N549" s="11"/>
      <c r="O549" s="11"/>
      <c r="P549" s="11"/>
      <c r="Q549" s="11"/>
      <c r="R549" s="11"/>
      <c r="S549" s="11"/>
      <c r="T549" s="11"/>
    </row>
    <row r="550">
      <c r="B550" s="11"/>
      <c r="C550" s="13"/>
      <c r="D550" s="11"/>
      <c r="E550" s="11"/>
      <c r="F550" s="11"/>
      <c r="G550" s="11"/>
      <c r="H550" s="11"/>
      <c r="I550" s="11"/>
      <c r="J550" s="11"/>
      <c r="K550" s="11"/>
      <c r="L550" s="11"/>
      <c r="M550" s="13"/>
      <c r="N550" s="11"/>
      <c r="O550" s="11"/>
      <c r="P550" s="11"/>
      <c r="Q550" s="11"/>
      <c r="R550" s="11"/>
      <c r="S550" s="11"/>
      <c r="T550" s="11"/>
    </row>
    <row r="551">
      <c r="B551" s="11"/>
      <c r="C551" s="13"/>
      <c r="D551" s="11"/>
      <c r="E551" s="11"/>
      <c r="F551" s="11"/>
      <c r="G551" s="11"/>
      <c r="H551" s="11"/>
      <c r="I551" s="11"/>
      <c r="J551" s="11"/>
      <c r="K551" s="11"/>
      <c r="L551" s="11"/>
      <c r="M551" s="13"/>
      <c r="N551" s="11"/>
      <c r="O551" s="11"/>
      <c r="P551" s="11"/>
      <c r="Q551" s="11"/>
      <c r="R551" s="11"/>
      <c r="S551" s="11"/>
      <c r="T551" s="11"/>
    </row>
    <row r="552">
      <c r="B552" s="11"/>
      <c r="C552" s="13"/>
      <c r="D552" s="11"/>
      <c r="E552" s="11"/>
      <c r="F552" s="11"/>
      <c r="G552" s="11"/>
      <c r="H552" s="11"/>
      <c r="I552" s="11"/>
      <c r="J552" s="11"/>
      <c r="K552" s="11"/>
      <c r="L552" s="11"/>
      <c r="M552" s="13"/>
      <c r="N552" s="11"/>
      <c r="O552" s="11"/>
      <c r="P552" s="11"/>
      <c r="Q552" s="11"/>
      <c r="R552" s="11"/>
      <c r="S552" s="11"/>
      <c r="T552" s="11"/>
    </row>
    <row r="553">
      <c r="B553" s="11"/>
      <c r="C553" s="13"/>
      <c r="D553" s="11"/>
      <c r="E553" s="11"/>
      <c r="F553" s="11"/>
      <c r="G553" s="11"/>
      <c r="H553" s="11"/>
      <c r="I553" s="11"/>
      <c r="J553" s="11"/>
      <c r="K553" s="11"/>
      <c r="L553" s="11"/>
      <c r="M553" s="13"/>
      <c r="N553" s="11"/>
      <c r="O553" s="11"/>
      <c r="P553" s="11"/>
      <c r="Q553" s="11"/>
      <c r="R553" s="11"/>
      <c r="S553" s="11"/>
      <c r="T553" s="11"/>
    </row>
    <row r="554">
      <c r="B554" s="11"/>
      <c r="C554" s="13"/>
      <c r="D554" s="11"/>
      <c r="E554" s="11"/>
      <c r="F554" s="11"/>
      <c r="G554" s="11"/>
      <c r="H554" s="11"/>
      <c r="I554" s="11"/>
      <c r="J554" s="11"/>
      <c r="K554" s="11"/>
      <c r="L554" s="11"/>
      <c r="M554" s="13"/>
      <c r="N554" s="11"/>
      <c r="O554" s="11"/>
      <c r="P554" s="11"/>
      <c r="Q554" s="11"/>
      <c r="R554" s="11"/>
      <c r="S554" s="11"/>
      <c r="T554" s="11"/>
    </row>
    <row r="555">
      <c r="B555" s="11"/>
      <c r="C555" s="13"/>
      <c r="D555" s="11"/>
      <c r="E555" s="11"/>
      <c r="F555" s="11"/>
      <c r="G555" s="11"/>
      <c r="H555" s="11"/>
      <c r="I555" s="11"/>
      <c r="J555" s="11"/>
      <c r="K555" s="11"/>
      <c r="L555" s="11"/>
      <c r="M555" s="13"/>
      <c r="N555" s="11"/>
      <c r="O555" s="11"/>
      <c r="P555" s="11"/>
      <c r="Q555" s="11"/>
      <c r="R555" s="11"/>
      <c r="S555" s="11"/>
      <c r="T555" s="11"/>
    </row>
    <row r="556">
      <c r="B556" s="11"/>
      <c r="C556" s="13"/>
      <c r="D556" s="11"/>
      <c r="E556" s="11"/>
      <c r="F556" s="11"/>
      <c r="G556" s="11"/>
      <c r="H556" s="11"/>
      <c r="I556" s="11"/>
      <c r="J556" s="11"/>
      <c r="K556" s="11"/>
      <c r="L556" s="11"/>
      <c r="M556" s="13"/>
      <c r="N556" s="11"/>
      <c r="O556" s="11"/>
      <c r="P556" s="11"/>
      <c r="Q556" s="11"/>
      <c r="R556" s="11"/>
      <c r="S556" s="11"/>
      <c r="T556" s="11"/>
    </row>
    <row r="557">
      <c r="B557" s="11"/>
      <c r="C557" s="13"/>
      <c r="D557" s="11"/>
      <c r="E557" s="11"/>
      <c r="F557" s="11"/>
      <c r="G557" s="11"/>
      <c r="H557" s="11"/>
      <c r="I557" s="11"/>
      <c r="J557" s="11"/>
      <c r="K557" s="11"/>
      <c r="L557" s="11"/>
      <c r="M557" s="13"/>
      <c r="N557" s="11"/>
      <c r="O557" s="11"/>
      <c r="P557" s="11"/>
      <c r="Q557" s="11"/>
      <c r="R557" s="11"/>
      <c r="S557" s="11"/>
      <c r="T557" s="11"/>
    </row>
    <row r="558">
      <c r="B558" s="11"/>
      <c r="C558" s="13"/>
      <c r="D558" s="11"/>
      <c r="E558" s="11"/>
      <c r="F558" s="11"/>
      <c r="G558" s="11"/>
      <c r="H558" s="11"/>
      <c r="I558" s="11"/>
      <c r="J558" s="11"/>
      <c r="K558" s="11"/>
      <c r="L558" s="11"/>
      <c r="M558" s="13"/>
      <c r="N558" s="11"/>
      <c r="O558" s="11"/>
      <c r="P558" s="11"/>
      <c r="Q558" s="11"/>
      <c r="R558" s="11"/>
      <c r="S558" s="11"/>
      <c r="T558" s="11"/>
    </row>
    <row r="559">
      <c r="B559" s="11"/>
      <c r="C559" s="13"/>
      <c r="D559" s="11"/>
      <c r="E559" s="11"/>
      <c r="F559" s="11"/>
      <c r="G559" s="11"/>
      <c r="H559" s="11"/>
      <c r="I559" s="11"/>
      <c r="J559" s="11"/>
      <c r="K559" s="11"/>
      <c r="L559" s="11"/>
      <c r="M559" s="13"/>
      <c r="N559" s="11"/>
      <c r="O559" s="11"/>
      <c r="P559" s="11"/>
      <c r="Q559" s="11"/>
      <c r="R559" s="11"/>
      <c r="S559" s="11"/>
      <c r="T559" s="11"/>
    </row>
    <row r="560">
      <c r="B560" s="11"/>
      <c r="C560" s="13"/>
      <c r="D560" s="11"/>
      <c r="E560" s="11"/>
      <c r="F560" s="11"/>
      <c r="G560" s="11"/>
      <c r="H560" s="11"/>
      <c r="I560" s="11"/>
      <c r="J560" s="11"/>
      <c r="K560" s="11"/>
      <c r="L560" s="11"/>
      <c r="M560" s="13"/>
      <c r="N560" s="11"/>
      <c r="O560" s="11"/>
      <c r="P560" s="11"/>
      <c r="Q560" s="11"/>
      <c r="R560" s="11"/>
      <c r="S560" s="11"/>
      <c r="T560" s="11"/>
    </row>
    <row r="561">
      <c r="B561" s="11"/>
      <c r="C561" s="13"/>
      <c r="D561" s="11"/>
      <c r="E561" s="11"/>
      <c r="F561" s="11"/>
      <c r="G561" s="11"/>
      <c r="H561" s="11"/>
      <c r="I561" s="11"/>
      <c r="J561" s="11"/>
      <c r="K561" s="11"/>
      <c r="L561" s="11"/>
      <c r="M561" s="13"/>
      <c r="N561" s="11"/>
      <c r="O561" s="11"/>
      <c r="P561" s="11"/>
      <c r="Q561" s="11"/>
      <c r="R561" s="11"/>
      <c r="S561" s="11"/>
      <c r="T561" s="11"/>
    </row>
    <row r="562">
      <c r="B562" s="11"/>
      <c r="C562" s="13"/>
      <c r="D562" s="11"/>
      <c r="E562" s="11"/>
      <c r="F562" s="11"/>
      <c r="G562" s="11"/>
      <c r="H562" s="11"/>
      <c r="I562" s="11"/>
      <c r="J562" s="11"/>
      <c r="K562" s="11"/>
      <c r="L562" s="11"/>
      <c r="M562" s="13"/>
      <c r="N562" s="11"/>
      <c r="O562" s="11"/>
      <c r="P562" s="11"/>
      <c r="Q562" s="11"/>
      <c r="R562" s="11"/>
      <c r="S562" s="11"/>
      <c r="T562" s="11"/>
    </row>
    <row r="563">
      <c r="B563" s="11"/>
      <c r="C563" s="13"/>
      <c r="D563" s="11"/>
      <c r="E563" s="11"/>
      <c r="F563" s="11"/>
      <c r="G563" s="11"/>
      <c r="H563" s="11"/>
      <c r="I563" s="11"/>
      <c r="J563" s="11"/>
      <c r="K563" s="11"/>
      <c r="L563" s="11"/>
      <c r="M563" s="13"/>
      <c r="N563" s="11"/>
      <c r="O563" s="11"/>
      <c r="P563" s="11"/>
      <c r="Q563" s="11"/>
      <c r="R563" s="11"/>
      <c r="S563" s="11"/>
      <c r="T563" s="11"/>
    </row>
    <row r="564">
      <c r="B564" s="11"/>
      <c r="C564" s="13"/>
      <c r="D564" s="11"/>
      <c r="E564" s="11"/>
      <c r="F564" s="11"/>
      <c r="G564" s="11"/>
      <c r="H564" s="11"/>
      <c r="I564" s="11"/>
      <c r="J564" s="11"/>
      <c r="K564" s="11"/>
      <c r="L564" s="11"/>
      <c r="M564" s="13"/>
      <c r="N564" s="11"/>
      <c r="O564" s="11"/>
      <c r="P564" s="11"/>
      <c r="Q564" s="11"/>
      <c r="R564" s="11"/>
      <c r="S564" s="11"/>
      <c r="T564" s="11"/>
    </row>
    <row r="565">
      <c r="B565" s="11"/>
      <c r="C565" s="13"/>
      <c r="D565" s="11"/>
      <c r="E565" s="11"/>
      <c r="F565" s="11"/>
      <c r="G565" s="11"/>
      <c r="H565" s="11"/>
      <c r="I565" s="11"/>
      <c r="J565" s="11"/>
      <c r="K565" s="11"/>
      <c r="L565" s="11"/>
      <c r="M565" s="13"/>
      <c r="N565" s="11"/>
      <c r="O565" s="11"/>
      <c r="P565" s="11"/>
      <c r="Q565" s="11"/>
      <c r="R565" s="11"/>
      <c r="S565" s="11"/>
      <c r="T565" s="11"/>
    </row>
    <row r="566">
      <c r="B566" s="11"/>
      <c r="C566" s="13"/>
      <c r="D566" s="11"/>
      <c r="E566" s="11"/>
      <c r="F566" s="11"/>
      <c r="G566" s="11"/>
      <c r="H566" s="11"/>
      <c r="I566" s="11"/>
      <c r="J566" s="11"/>
      <c r="K566" s="11"/>
      <c r="L566" s="11"/>
      <c r="M566" s="13"/>
      <c r="N566" s="11"/>
      <c r="O566" s="11"/>
      <c r="P566" s="11"/>
      <c r="Q566" s="11"/>
      <c r="R566" s="11"/>
      <c r="S566" s="11"/>
      <c r="T566" s="11"/>
    </row>
    <row r="567">
      <c r="B567" s="11"/>
      <c r="C567" s="13"/>
      <c r="D567" s="11"/>
      <c r="E567" s="11"/>
      <c r="F567" s="11"/>
      <c r="G567" s="11"/>
      <c r="H567" s="11"/>
      <c r="I567" s="11"/>
      <c r="J567" s="11"/>
      <c r="K567" s="11"/>
      <c r="L567" s="11"/>
      <c r="M567" s="13"/>
      <c r="N567" s="11"/>
      <c r="O567" s="11"/>
      <c r="P567" s="11"/>
      <c r="Q567" s="11"/>
      <c r="R567" s="11"/>
      <c r="S567" s="11"/>
      <c r="T567" s="11"/>
    </row>
    <row r="568">
      <c r="B568" s="11"/>
      <c r="C568" s="13"/>
      <c r="D568" s="11"/>
      <c r="E568" s="11"/>
      <c r="F568" s="11"/>
      <c r="G568" s="11"/>
      <c r="H568" s="11"/>
      <c r="I568" s="11"/>
      <c r="J568" s="11"/>
      <c r="K568" s="11"/>
      <c r="L568" s="11"/>
      <c r="M568" s="13"/>
      <c r="N568" s="11"/>
      <c r="O568" s="11"/>
      <c r="P568" s="11"/>
      <c r="Q568" s="11"/>
      <c r="R568" s="11"/>
      <c r="S568" s="11"/>
      <c r="T568" s="11"/>
    </row>
    <row r="569">
      <c r="B569" s="11"/>
      <c r="C569" s="13"/>
      <c r="D569" s="11"/>
      <c r="E569" s="11"/>
      <c r="F569" s="11"/>
      <c r="G569" s="11"/>
      <c r="H569" s="11"/>
      <c r="I569" s="11"/>
      <c r="J569" s="11"/>
      <c r="K569" s="11"/>
      <c r="L569" s="11"/>
      <c r="M569" s="13"/>
      <c r="N569" s="11"/>
      <c r="O569" s="11"/>
      <c r="P569" s="11"/>
      <c r="Q569" s="11"/>
      <c r="R569" s="11"/>
      <c r="S569" s="11"/>
      <c r="T569" s="11"/>
    </row>
    <row r="570">
      <c r="B570" s="11"/>
      <c r="C570" s="13"/>
      <c r="D570" s="11"/>
      <c r="E570" s="11"/>
      <c r="F570" s="11"/>
      <c r="G570" s="11"/>
      <c r="H570" s="11"/>
      <c r="I570" s="11"/>
      <c r="J570" s="11"/>
      <c r="K570" s="11"/>
      <c r="L570" s="11"/>
      <c r="M570" s="13"/>
      <c r="N570" s="11"/>
      <c r="O570" s="11"/>
      <c r="P570" s="11"/>
      <c r="Q570" s="11"/>
      <c r="R570" s="11"/>
      <c r="S570" s="11"/>
      <c r="T570" s="11"/>
    </row>
    <row r="571">
      <c r="B571" s="11"/>
      <c r="C571" s="13"/>
      <c r="D571" s="11"/>
      <c r="E571" s="11"/>
      <c r="F571" s="11"/>
      <c r="G571" s="11"/>
      <c r="H571" s="11"/>
      <c r="I571" s="11"/>
      <c r="J571" s="11"/>
      <c r="K571" s="11"/>
      <c r="L571" s="11"/>
      <c r="M571" s="13"/>
      <c r="N571" s="11"/>
      <c r="O571" s="11"/>
      <c r="P571" s="11"/>
      <c r="Q571" s="11"/>
      <c r="R571" s="11"/>
      <c r="S571" s="11"/>
      <c r="T571" s="11"/>
    </row>
    <row r="572">
      <c r="B572" s="11"/>
      <c r="C572" s="13"/>
      <c r="D572" s="11"/>
      <c r="E572" s="11"/>
      <c r="F572" s="11"/>
      <c r="G572" s="11"/>
      <c r="H572" s="11"/>
      <c r="I572" s="11"/>
      <c r="J572" s="11"/>
      <c r="K572" s="11"/>
      <c r="L572" s="11"/>
      <c r="M572" s="13"/>
      <c r="N572" s="11"/>
      <c r="O572" s="11"/>
      <c r="P572" s="11"/>
      <c r="Q572" s="11"/>
      <c r="R572" s="11"/>
      <c r="S572" s="11"/>
      <c r="T572" s="11"/>
    </row>
    <row r="573">
      <c r="B573" s="11"/>
      <c r="C573" s="13"/>
      <c r="D573" s="11"/>
      <c r="E573" s="11"/>
      <c r="F573" s="11"/>
      <c r="G573" s="11"/>
      <c r="H573" s="11"/>
      <c r="I573" s="11"/>
      <c r="J573" s="11"/>
      <c r="K573" s="11"/>
      <c r="L573" s="11"/>
      <c r="M573" s="13"/>
      <c r="N573" s="11"/>
      <c r="O573" s="11"/>
      <c r="P573" s="11"/>
      <c r="Q573" s="11"/>
      <c r="R573" s="11"/>
      <c r="S573" s="11"/>
      <c r="T573" s="11"/>
    </row>
    <row r="574">
      <c r="B574" s="11"/>
      <c r="C574" s="13"/>
      <c r="D574" s="11"/>
      <c r="E574" s="11"/>
      <c r="F574" s="11"/>
      <c r="G574" s="11"/>
      <c r="H574" s="11"/>
      <c r="I574" s="11"/>
      <c r="J574" s="11"/>
      <c r="K574" s="11"/>
      <c r="L574" s="11"/>
      <c r="M574" s="13"/>
      <c r="N574" s="11"/>
      <c r="O574" s="11"/>
      <c r="P574" s="11"/>
      <c r="Q574" s="11"/>
      <c r="R574" s="11"/>
      <c r="S574" s="11"/>
      <c r="T574" s="11"/>
    </row>
    <row r="575">
      <c r="B575" s="11"/>
      <c r="C575" s="13"/>
      <c r="D575" s="11"/>
      <c r="E575" s="11"/>
      <c r="F575" s="11"/>
      <c r="G575" s="11"/>
      <c r="H575" s="11"/>
      <c r="I575" s="11"/>
      <c r="J575" s="11"/>
      <c r="K575" s="11"/>
      <c r="L575" s="11"/>
      <c r="M575" s="13"/>
      <c r="N575" s="11"/>
      <c r="O575" s="11"/>
      <c r="P575" s="11"/>
      <c r="Q575" s="11"/>
      <c r="R575" s="11"/>
      <c r="S575" s="11"/>
      <c r="T575" s="11"/>
    </row>
    <row r="576">
      <c r="B576" s="11"/>
      <c r="C576" s="13"/>
      <c r="D576" s="11"/>
      <c r="E576" s="11"/>
      <c r="F576" s="11"/>
      <c r="G576" s="11"/>
      <c r="H576" s="11"/>
      <c r="I576" s="11"/>
      <c r="J576" s="11"/>
      <c r="K576" s="11"/>
      <c r="L576" s="11"/>
      <c r="M576" s="13"/>
      <c r="N576" s="11"/>
      <c r="O576" s="11"/>
      <c r="P576" s="11"/>
      <c r="Q576" s="11"/>
      <c r="R576" s="11"/>
      <c r="S576" s="11"/>
      <c r="T576" s="11"/>
    </row>
    <row r="577">
      <c r="B577" s="11"/>
      <c r="C577" s="13"/>
      <c r="D577" s="11"/>
      <c r="E577" s="11"/>
      <c r="F577" s="11"/>
      <c r="G577" s="11"/>
      <c r="H577" s="11"/>
      <c r="I577" s="11"/>
      <c r="J577" s="11"/>
      <c r="K577" s="11"/>
      <c r="L577" s="11"/>
      <c r="M577" s="13"/>
      <c r="N577" s="11"/>
      <c r="O577" s="11"/>
      <c r="P577" s="11"/>
      <c r="Q577" s="11"/>
      <c r="R577" s="11"/>
      <c r="S577" s="11"/>
      <c r="T577" s="11"/>
    </row>
    <row r="578">
      <c r="B578" s="11"/>
      <c r="C578" s="13"/>
      <c r="D578" s="11"/>
      <c r="E578" s="11"/>
      <c r="F578" s="11"/>
      <c r="G578" s="11"/>
      <c r="H578" s="11"/>
      <c r="I578" s="11"/>
      <c r="J578" s="11"/>
      <c r="K578" s="11"/>
      <c r="L578" s="11"/>
      <c r="M578" s="13"/>
      <c r="N578" s="11"/>
      <c r="O578" s="11"/>
      <c r="P578" s="11"/>
      <c r="Q578" s="11"/>
      <c r="R578" s="11"/>
      <c r="S578" s="11"/>
      <c r="T578" s="11"/>
    </row>
    <row r="579">
      <c r="B579" s="11"/>
      <c r="C579" s="13"/>
      <c r="D579" s="11"/>
      <c r="E579" s="11"/>
      <c r="F579" s="11"/>
      <c r="G579" s="11"/>
      <c r="H579" s="11"/>
      <c r="I579" s="11"/>
      <c r="J579" s="11"/>
      <c r="K579" s="11"/>
      <c r="L579" s="11"/>
      <c r="M579" s="13"/>
      <c r="N579" s="11"/>
      <c r="O579" s="11"/>
      <c r="P579" s="11"/>
      <c r="Q579" s="11"/>
      <c r="R579" s="11"/>
      <c r="S579" s="11"/>
      <c r="T579" s="11"/>
    </row>
    <row r="580">
      <c r="B580" s="11"/>
      <c r="C580" s="13"/>
      <c r="D580" s="11"/>
      <c r="E580" s="11"/>
      <c r="F580" s="11"/>
      <c r="G580" s="11"/>
      <c r="H580" s="11"/>
      <c r="I580" s="11"/>
      <c r="J580" s="11"/>
      <c r="K580" s="11"/>
      <c r="L580" s="11"/>
      <c r="M580" s="13"/>
      <c r="N580" s="11"/>
      <c r="O580" s="11"/>
      <c r="P580" s="11"/>
      <c r="Q580" s="11"/>
      <c r="R580" s="11"/>
      <c r="S580" s="11"/>
      <c r="T580" s="11"/>
    </row>
    <row r="581">
      <c r="B581" s="11"/>
      <c r="C581" s="13"/>
      <c r="D581" s="11"/>
      <c r="E581" s="11"/>
      <c r="F581" s="11"/>
      <c r="G581" s="11"/>
      <c r="H581" s="11"/>
      <c r="I581" s="11"/>
      <c r="J581" s="11"/>
      <c r="K581" s="11"/>
      <c r="L581" s="11"/>
      <c r="M581" s="13"/>
      <c r="N581" s="11"/>
      <c r="O581" s="11"/>
      <c r="P581" s="11"/>
      <c r="Q581" s="11"/>
      <c r="R581" s="11"/>
      <c r="S581" s="11"/>
      <c r="T581" s="11"/>
    </row>
    <row r="582">
      <c r="B582" s="11"/>
      <c r="C582" s="13"/>
      <c r="D582" s="11"/>
      <c r="E582" s="11"/>
      <c r="F582" s="11"/>
      <c r="G582" s="11"/>
      <c r="H582" s="11"/>
      <c r="I582" s="11"/>
      <c r="J582" s="11"/>
      <c r="K582" s="11"/>
      <c r="L582" s="11"/>
      <c r="M582" s="13"/>
      <c r="N582" s="11"/>
      <c r="O582" s="11"/>
      <c r="P582" s="11"/>
      <c r="Q582" s="11"/>
      <c r="R582" s="11"/>
      <c r="S582" s="11"/>
      <c r="T582" s="11"/>
    </row>
    <row r="583">
      <c r="B583" s="11"/>
      <c r="C583" s="13"/>
      <c r="D583" s="11"/>
      <c r="E583" s="11"/>
      <c r="F583" s="11"/>
      <c r="G583" s="11"/>
      <c r="H583" s="11"/>
      <c r="I583" s="11"/>
      <c r="J583" s="11"/>
      <c r="K583" s="11"/>
      <c r="L583" s="11"/>
      <c r="M583" s="13"/>
      <c r="N583" s="11"/>
      <c r="O583" s="11"/>
      <c r="P583" s="11"/>
      <c r="Q583" s="11"/>
      <c r="R583" s="11"/>
      <c r="S583" s="11"/>
      <c r="T583" s="11"/>
    </row>
    <row r="584">
      <c r="B584" s="11"/>
      <c r="C584" s="13"/>
      <c r="D584" s="11"/>
      <c r="E584" s="11"/>
      <c r="F584" s="11"/>
      <c r="G584" s="11"/>
      <c r="H584" s="11"/>
      <c r="I584" s="11"/>
      <c r="J584" s="11"/>
      <c r="K584" s="11"/>
      <c r="L584" s="11"/>
      <c r="M584" s="13"/>
      <c r="N584" s="11"/>
      <c r="O584" s="11"/>
      <c r="P584" s="11"/>
      <c r="Q584" s="11"/>
      <c r="R584" s="11"/>
      <c r="S584" s="11"/>
      <c r="T584" s="11"/>
    </row>
    <row r="585">
      <c r="B585" s="11"/>
      <c r="C585" s="13"/>
      <c r="D585" s="11"/>
      <c r="E585" s="11"/>
      <c r="F585" s="11"/>
      <c r="G585" s="11"/>
      <c r="H585" s="11"/>
      <c r="I585" s="11"/>
      <c r="J585" s="11"/>
      <c r="K585" s="11"/>
      <c r="L585" s="11"/>
      <c r="M585" s="13"/>
      <c r="N585" s="11"/>
      <c r="O585" s="11"/>
      <c r="P585" s="11"/>
      <c r="Q585" s="11"/>
      <c r="R585" s="11"/>
      <c r="S585" s="11"/>
      <c r="T585" s="11"/>
    </row>
    <row r="586">
      <c r="B586" s="11"/>
      <c r="C586" s="13"/>
      <c r="D586" s="11"/>
      <c r="E586" s="11"/>
      <c r="F586" s="11"/>
      <c r="G586" s="11"/>
      <c r="H586" s="11"/>
      <c r="I586" s="11"/>
      <c r="J586" s="11"/>
      <c r="K586" s="11"/>
      <c r="L586" s="11"/>
      <c r="M586" s="13"/>
      <c r="N586" s="11"/>
      <c r="O586" s="11"/>
      <c r="P586" s="11"/>
      <c r="Q586" s="11"/>
      <c r="R586" s="11"/>
      <c r="S586" s="11"/>
      <c r="T586" s="11"/>
    </row>
    <row r="587">
      <c r="B587" s="11"/>
      <c r="C587" s="13"/>
      <c r="D587" s="11"/>
      <c r="E587" s="11"/>
      <c r="F587" s="11"/>
      <c r="G587" s="11"/>
      <c r="H587" s="11"/>
      <c r="I587" s="11"/>
      <c r="J587" s="11"/>
      <c r="K587" s="11"/>
      <c r="L587" s="11"/>
      <c r="M587" s="13"/>
      <c r="N587" s="11"/>
      <c r="O587" s="11"/>
      <c r="P587" s="11"/>
      <c r="Q587" s="11"/>
      <c r="R587" s="11"/>
      <c r="S587" s="11"/>
      <c r="T587" s="11"/>
    </row>
    <row r="588">
      <c r="B588" s="11"/>
      <c r="C588" s="13"/>
      <c r="D588" s="11"/>
      <c r="E588" s="11"/>
      <c r="F588" s="11"/>
      <c r="G588" s="11"/>
      <c r="H588" s="11"/>
      <c r="I588" s="11"/>
      <c r="J588" s="11"/>
      <c r="K588" s="11"/>
      <c r="L588" s="11"/>
      <c r="M588" s="13"/>
      <c r="N588" s="11"/>
      <c r="O588" s="11"/>
      <c r="P588" s="11"/>
      <c r="Q588" s="11"/>
      <c r="R588" s="11"/>
      <c r="S588" s="11"/>
      <c r="T588" s="11"/>
    </row>
    <row r="589">
      <c r="B589" s="11"/>
      <c r="C589" s="13"/>
      <c r="D589" s="11"/>
      <c r="E589" s="11"/>
      <c r="F589" s="11"/>
      <c r="G589" s="11"/>
      <c r="H589" s="11"/>
      <c r="I589" s="11"/>
      <c r="J589" s="11"/>
      <c r="K589" s="11"/>
      <c r="L589" s="11"/>
      <c r="M589" s="13"/>
      <c r="N589" s="11"/>
      <c r="O589" s="11"/>
      <c r="P589" s="11"/>
      <c r="Q589" s="11"/>
      <c r="R589" s="11"/>
      <c r="S589" s="11"/>
      <c r="T589" s="11"/>
    </row>
    <row r="590">
      <c r="B590" s="11"/>
      <c r="C590" s="13"/>
      <c r="D590" s="11"/>
      <c r="E590" s="11"/>
      <c r="F590" s="11"/>
      <c r="G590" s="11"/>
      <c r="H590" s="11"/>
      <c r="I590" s="11"/>
      <c r="J590" s="11"/>
      <c r="K590" s="11"/>
      <c r="L590" s="11"/>
      <c r="M590" s="13"/>
      <c r="N590" s="11"/>
      <c r="O590" s="11"/>
      <c r="P590" s="11"/>
      <c r="Q590" s="11"/>
      <c r="R590" s="11"/>
      <c r="S590" s="11"/>
      <c r="T590" s="11"/>
    </row>
    <row r="591">
      <c r="B591" s="11"/>
      <c r="C591" s="13"/>
      <c r="D591" s="11"/>
      <c r="E591" s="11"/>
      <c r="F591" s="11"/>
      <c r="G591" s="11"/>
      <c r="H591" s="11"/>
      <c r="I591" s="11"/>
      <c r="J591" s="11"/>
      <c r="K591" s="11"/>
      <c r="L591" s="11"/>
      <c r="M591" s="13"/>
      <c r="N591" s="11"/>
      <c r="O591" s="11"/>
      <c r="P591" s="11"/>
      <c r="Q591" s="11"/>
      <c r="R591" s="11"/>
      <c r="S591" s="11"/>
      <c r="T591" s="11"/>
    </row>
    <row r="592">
      <c r="B592" s="11"/>
      <c r="C592" s="13"/>
      <c r="D592" s="11"/>
      <c r="E592" s="11"/>
      <c r="F592" s="11"/>
      <c r="G592" s="11"/>
      <c r="H592" s="11"/>
      <c r="I592" s="11"/>
      <c r="J592" s="11"/>
      <c r="K592" s="11"/>
      <c r="L592" s="11"/>
      <c r="M592" s="13"/>
      <c r="N592" s="11"/>
      <c r="O592" s="11"/>
      <c r="P592" s="11"/>
      <c r="Q592" s="11"/>
      <c r="R592" s="11"/>
      <c r="S592" s="11"/>
      <c r="T592" s="11"/>
    </row>
    <row r="593">
      <c r="B593" s="11"/>
      <c r="C593" s="13"/>
      <c r="D593" s="11"/>
      <c r="E593" s="11"/>
      <c r="F593" s="11"/>
      <c r="G593" s="11"/>
      <c r="H593" s="11"/>
      <c r="I593" s="11"/>
      <c r="J593" s="11"/>
      <c r="K593" s="11"/>
      <c r="L593" s="11"/>
      <c r="M593" s="13"/>
      <c r="N593" s="11"/>
      <c r="O593" s="11"/>
      <c r="P593" s="11"/>
      <c r="Q593" s="11"/>
      <c r="R593" s="11"/>
      <c r="S593" s="11"/>
      <c r="T593" s="11"/>
    </row>
    <row r="594">
      <c r="B594" s="11"/>
      <c r="C594" s="13"/>
      <c r="D594" s="11"/>
      <c r="E594" s="11"/>
      <c r="F594" s="11"/>
      <c r="G594" s="11"/>
      <c r="H594" s="11"/>
      <c r="I594" s="11"/>
      <c r="J594" s="11"/>
      <c r="K594" s="11"/>
      <c r="L594" s="11"/>
      <c r="M594" s="13"/>
      <c r="N594" s="11"/>
      <c r="O594" s="11"/>
      <c r="P594" s="11"/>
      <c r="Q594" s="11"/>
      <c r="R594" s="11"/>
      <c r="S594" s="11"/>
      <c r="T594" s="11"/>
    </row>
    <row r="595">
      <c r="B595" s="11"/>
      <c r="C595" s="13"/>
      <c r="D595" s="11"/>
      <c r="E595" s="11"/>
      <c r="F595" s="11"/>
      <c r="G595" s="11"/>
      <c r="H595" s="11"/>
      <c r="I595" s="11"/>
      <c r="J595" s="11"/>
      <c r="K595" s="11"/>
      <c r="L595" s="11"/>
      <c r="M595" s="13"/>
      <c r="N595" s="11"/>
      <c r="O595" s="11"/>
      <c r="P595" s="11"/>
      <c r="Q595" s="11"/>
      <c r="R595" s="11"/>
      <c r="S595" s="11"/>
      <c r="T595" s="11"/>
    </row>
    <row r="596">
      <c r="B596" s="11"/>
      <c r="C596" s="13"/>
      <c r="D596" s="11"/>
      <c r="E596" s="11"/>
      <c r="F596" s="11"/>
      <c r="G596" s="11"/>
      <c r="H596" s="11"/>
      <c r="I596" s="11"/>
      <c r="J596" s="11"/>
      <c r="K596" s="11"/>
      <c r="L596" s="11"/>
      <c r="M596" s="13"/>
      <c r="N596" s="11"/>
      <c r="O596" s="11"/>
      <c r="P596" s="11"/>
      <c r="Q596" s="11"/>
      <c r="R596" s="11"/>
      <c r="S596" s="11"/>
      <c r="T596" s="11"/>
    </row>
    <row r="597">
      <c r="B597" s="11"/>
      <c r="C597" s="13"/>
      <c r="D597" s="11"/>
      <c r="E597" s="11"/>
      <c r="F597" s="11"/>
      <c r="G597" s="11"/>
      <c r="H597" s="11"/>
      <c r="I597" s="11"/>
      <c r="J597" s="11"/>
      <c r="K597" s="11"/>
      <c r="L597" s="11"/>
      <c r="M597" s="13"/>
      <c r="N597" s="11"/>
      <c r="O597" s="11"/>
      <c r="P597" s="11"/>
      <c r="Q597" s="11"/>
      <c r="R597" s="11"/>
      <c r="S597" s="11"/>
      <c r="T597" s="11"/>
    </row>
    <row r="598">
      <c r="B598" s="11"/>
      <c r="C598" s="13"/>
      <c r="D598" s="11"/>
      <c r="E598" s="11"/>
      <c r="F598" s="11"/>
      <c r="G598" s="11"/>
      <c r="H598" s="11"/>
      <c r="I598" s="11"/>
      <c r="J598" s="11"/>
      <c r="K598" s="11"/>
      <c r="L598" s="11"/>
      <c r="M598" s="13"/>
      <c r="N598" s="11"/>
      <c r="O598" s="11"/>
      <c r="P598" s="11"/>
      <c r="Q598" s="11"/>
      <c r="R598" s="11"/>
      <c r="S598" s="11"/>
      <c r="T598" s="11"/>
    </row>
    <row r="599">
      <c r="B599" s="11"/>
      <c r="C599" s="13"/>
      <c r="D599" s="11"/>
      <c r="E599" s="11"/>
      <c r="F599" s="11"/>
      <c r="G599" s="11"/>
      <c r="H599" s="11"/>
      <c r="I599" s="11"/>
      <c r="J599" s="11"/>
      <c r="K599" s="11"/>
      <c r="L599" s="11"/>
      <c r="M599" s="13"/>
      <c r="N599" s="11"/>
      <c r="O599" s="11"/>
      <c r="P599" s="11"/>
      <c r="Q599" s="11"/>
      <c r="R599" s="11"/>
      <c r="S599" s="11"/>
      <c r="T599" s="11"/>
    </row>
    <row r="600">
      <c r="B600" s="11"/>
      <c r="C600" s="13"/>
      <c r="D600" s="11"/>
      <c r="E600" s="11"/>
      <c r="F600" s="11"/>
      <c r="G600" s="11"/>
      <c r="H600" s="11"/>
      <c r="I600" s="11"/>
      <c r="J600" s="11"/>
      <c r="K600" s="11"/>
      <c r="L600" s="11"/>
      <c r="M600" s="13"/>
      <c r="N600" s="11"/>
      <c r="O600" s="11"/>
      <c r="P600" s="11"/>
      <c r="Q600" s="11"/>
      <c r="R600" s="11"/>
      <c r="S600" s="11"/>
      <c r="T600" s="11"/>
    </row>
    <row r="601">
      <c r="B601" s="11"/>
      <c r="C601" s="13"/>
      <c r="D601" s="11"/>
      <c r="E601" s="11"/>
      <c r="F601" s="11"/>
      <c r="G601" s="11"/>
      <c r="H601" s="11"/>
      <c r="I601" s="11"/>
      <c r="J601" s="11"/>
      <c r="K601" s="11"/>
      <c r="L601" s="11"/>
      <c r="M601" s="13"/>
      <c r="N601" s="11"/>
      <c r="O601" s="11"/>
      <c r="P601" s="11"/>
      <c r="Q601" s="11"/>
      <c r="R601" s="11"/>
      <c r="S601" s="11"/>
      <c r="T601" s="11"/>
    </row>
    <row r="602">
      <c r="B602" s="11"/>
      <c r="C602" s="13"/>
      <c r="D602" s="11"/>
      <c r="E602" s="11"/>
      <c r="F602" s="11"/>
      <c r="G602" s="11"/>
      <c r="H602" s="11"/>
      <c r="I602" s="11"/>
      <c r="J602" s="11"/>
      <c r="K602" s="11"/>
      <c r="L602" s="11"/>
      <c r="M602" s="13"/>
      <c r="N602" s="11"/>
      <c r="O602" s="11"/>
      <c r="P602" s="11"/>
      <c r="Q602" s="11"/>
      <c r="R602" s="11"/>
      <c r="S602" s="11"/>
      <c r="T602" s="11"/>
    </row>
    <row r="603">
      <c r="B603" s="11"/>
      <c r="C603" s="13"/>
      <c r="D603" s="11"/>
      <c r="E603" s="11"/>
      <c r="F603" s="11"/>
      <c r="G603" s="11"/>
      <c r="H603" s="11"/>
      <c r="I603" s="11"/>
      <c r="J603" s="11"/>
      <c r="K603" s="11"/>
      <c r="L603" s="11"/>
      <c r="M603" s="13"/>
      <c r="N603" s="11"/>
      <c r="O603" s="11"/>
      <c r="P603" s="11"/>
      <c r="Q603" s="11"/>
      <c r="R603" s="11"/>
      <c r="S603" s="11"/>
      <c r="T603" s="11"/>
    </row>
    <row r="604">
      <c r="B604" s="11"/>
      <c r="C604" s="13"/>
      <c r="D604" s="11"/>
      <c r="E604" s="11"/>
      <c r="F604" s="11"/>
      <c r="G604" s="11"/>
      <c r="H604" s="11"/>
      <c r="I604" s="11"/>
      <c r="J604" s="11"/>
      <c r="K604" s="11"/>
      <c r="L604" s="11"/>
      <c r="M604" s="13"/>
      <c r="N604" s="11"/>
      <c r="O604" s="11"/>
      <c r="P604" s="11"/>
      <c r="Q604" s="11"/>
      <c r="R604" s="11"/>
      <c r="S604" s="11"/>
      <c r="T604" s="11"/>
    </row>
    <row r="605">
      <c r="B605" s="11"/>
      <c r="C605" s="13"/>
      <c r="D605" s="11"/>
      <c r="E605" s="11"/>
      <c r="F605" s="11"/>
      <c r="G605" s="11"/>
      <c r="H605" s="11"/>
      <c r="I605" s="11"/>
      <c r="J605" s="11"/>
      <c r="K605" s="11"/>
      <c r="L605" s="11"/>
      <c r="M605" s="13"/>
      <c r="N605" s="11"/>
      <c r="O605" s="11"/>
      <c r="P605" s="11"/>
      <c r="Q605" s="11"/>
      <c r="R605" s="11"/>
      <c r="S605" s="11"/>
      <c r="T605" s="11"/>
    </row>
    <row r="606">
      <c r="B606" s="11"/>
      <c r="C606" s="13"/>
      <c r="D606" s="11"/>
      <c r="E606" s="11"/>
      <c r="F606" s="11"/>
      <c r="G606" s="11"/>
      <c r="H606" s="11"/>
      <c r="I606" s="11"/>
      <c r="J606" s="11"/>
      <c r="K606" s="11"/>
      <c r="L606" s="11"/>
      <c r="M606" s="13"/>
      <c r="N606" s="11"/>
      <c r="O606" s="11"/>
      <c r="P606" s="11"/>
      <c r="Q606" s="11"/>
      <c r="R606" s="11"/>
      <c r="S606" s="11"/>
      <c r="T606" s="11"/>
    </row>
    <row r="607">
      <c r="B607" s="11"/>
      <c r="C607" s="13"/>
      <c r="D607" s="11"/>
      <c r="E607" s="11"/>
      <c r="F607" s="11"/>
      <c r="G607" s="11"/>
      <c r="H607" s="11"/>
      <c r="I607" s="11"/>
      <c r="J607" s="11"/>
      <c r="K607" s="11"/>
      <c r="L607" s="11"/>
      <c r="M607" s="13"/>
      <c r="N607" s="11"/>
      <c r="O607" s="11"/>
      <c r="P607" s="11"/>
      <c r="Q607" s="11"/>
      <c r="R607" s="11"/>
      <c r="S607" s="11"/>
      <c r="T607" s="11"/>
    </row>
    <row r="608">
      <c r="B608" s="11"/>
      <c r="C608" s="13"/>
      <c r="D608" s="11"/>
      <c r="E608" s="11"/>
      <c r="F608" s="11"/>
      <c r="G608" s="11"/>
      <c r="H608" s="11"/>
      <c r="I608" s="11"/>
      <c r="J608" s="11"/>
      <c r="K608" s="11"/>
      <c r="L608" s="11"/>
      <c r="M608" s="13"/>
      <c r="N608" s="11"/>
      <c r="O608" s="11"/>
      <c r="P608" s="11"/>
      <c r="Q608" s="11"/>
      <c r="R608" s="11"/>
      <c r="S608" s="11"/>
      <c r="T608" s="11"/>
    </row>
    <row r="609">
      <c r="B609" s="11"/>
      <c r="C609" s="13"/>
      <c r="D609" s="11"/>
      <c r="E609" s="11"/>
      <c r="F609" s="11"/>
      <c r="G609" s="11"/>
      <c r="H609" s="11"/>
      <c r="I609" s="11"/>
      <c r="J609" s="11"/>
      <c r="K609" s="11"/>
      <c r="L609" s="11"/>
      <c r="M609" s="13"/>
      <c r="N609" s="11"/>
      <c r="O609" s="11"/>
      <c r="P609" s="11"/>
      <c r="Q609" s="11"/>
      <c r="R609" s="11"/>
      <c r="S609" s="11"/>
      <c r="T609" s="11"/>
    </row>
    <row r="610">
      <c r="B610" s="11"/>
      <c r="C610" s="13"/>
      <c r="D610" s="11"/>
      <c r="E610" s="11"/>
      <c r="F610" s="11"/>
      <c r="G610" s="11"/>
      <c r="H610" s="11"/>
      <c r="I610" s="11"/>
      <c r="J610" s="11"/>
      <c r="K610" s="11"/>
      <c r="L610" s="11"/>
      <c r="M610" s="13"/>
      <c r="N610" s="11"/>
      <c r="O610" s="11"/>
      <c r="P610" s="11"/>
      <c r="Q610" s="11"/>
      <c r="R610" s="11"/>
      <c r="S610" s="11"/>
      <c r="T610" s="11"/>
    </row>
    <row r="611">
      <c r="B611" s="11"/>
      <c r="C611" s="13"/>
      <c r="D611" s="11"/>
      <c r="E611" s="11"/>
      <c r="F611" s="11"/>
      <c r="G611" s="11"/>
      <c r="H611" s="11"/>
      <c r="I611" s="11"/>
      <c r="J611" s="11"/>
      <c r="K611" s="11"/>
      <c r="L611" s="11"/>
      <c r="M611" s="13"/>
      <c r="N611" s="11"/>
      <c r="O611" s="11"/>
      <c r="P611" s="11"/>
      <c r="Q611" s="11"/>
      <c r="R611" s="11"/>
      <c r="S611" s="11"/>
      <c r="T611" s="11"/>
    </row>
    <row r="612">
      <c r="B612" s="11"/>
      <c r="C612" s="13"/>
      <c r="D612" s="11"/>
      <c r="E612" s="11"/>
      <c r="F612" s="11"/>
      <c r="G612" s="11"/>
      <c r="H612" s="11"/>
      <c r="I612" s="11"/>
      <c r="J612" s="11"/>
      <c r="K612" s="11"/>
      <c r="L612" s="11"/>
      <c r="M612" s="13"/>
      <c r="N612" s="11"/>
      <c r="O612" s="11"/>
      <c r="P612" s="11"/>
      <c r="Q612" s="11"/>
      <c r="R612" s="11"/>
      <c r="S612" s="11"/>
      <c r="T612" s="11"/>
    </row>
    <row r="613">
      <c r="B613" s="11"/>
      <c r="C613" s="13"/>
      <c r="D613" s="11"/>
      <c r="E613" s="11"/>
      <c r="F613" s="11"/>
      <c r="G613" s="11"/>
      <c r="H613" s="11"/>
      <c r="I613" s="11"/>
      <c r="J613" s="11"/>
      <c r="K613" s="11"/>
      <c r="L613" s="11"/>
      <c r="M613" s="13"/>
      <c r="N613" s="11"/>
      <c r="O613" s="11"/>
      <c r="P613" s="11"/>
      <c r="Q613" s="11"/>
      <c r="R613" s="11"/>
      <c r="S613" s="11"/>
      <c r="T613" s="11"/>
    </row>
    <row r="614">
      <c r="B614" s="11"/>
      <c r="C614" s="13"/>
      <c r="D614" s="11"/>
      <c r="E614" s="11"/>
      <c r="F614" s="11"/>
      <c r="G614" s="11"/>
      <c r="H614" s="11"/>
      <c r="I614" s="11"/>
      <c r="J614" s="11"/>
      <c r="K614" s="11"/>
      <c r="L614" s="11"/>
      <c r="M614" s="13"/>
      <c r="N614" s="11"/>
      <c r="O614" s="11"/>
      <c r="P614" s="11"/>
      <c r="Q614" s="11"/>
      <c r="R614" s="11"/>
      <c r="S614" s="11"/>
      <c r="T614" s="11"/>
    </row>
    <row r="615">
      <c r="B615" s="11"/>
      <c r="C615" s="13"/>
      <c r="D615" s="11"/>
      <c r="E615" s="11"/>
      <c r="F615" s="11"/>
      <c r="G615" s="11"/>
      <c r="H615" s="11"/>
      <c r="I615" s="11"/>
      <c r="J615" s="11"/>
      <c r="K615" s="11"/>
      <c r="L615" s="11"/>
      <c r="M615" s="13"/>
      <c r="N615" s="11"/>
      <c r="O615" s="11"/>
      <c r="P615" s="11"/>
      <c r="Q615" s="11"/>
      <c r="R615" s="11"/>
      <c r="S615" s="11"/>
      <c r="T615" s="11"/>
    </row>
    <row r="616">
      <c r="B616" s="11"/>
      <c r="C616" s="13"/>
      <c r="D616" s="11"/>
      <c r="E616" s="11"/>
      <c r="F616" s="11"/>
      <c r="G616" s="11"/>
      <c r="H616" s="11"/>
      <c r="I616" s="11"/>
      <c r="J616" s="11"/>
      <c r="K616" s="11"/>
      <c r="L616" s="11"/>
      <c r="M616" s="13"/>
      <c r="N616" s="11"/>
      <c r="O616" s="11"/>
      <c r="P616" s="11"/>
      <c r="Q616" s="11"/>
      <c r="R616" s="11"/>
      <c r="S616" s="11"/>
      <c r="T616" s="11"/>
    </row>
    <row r="617">
      <c r="B617" s="11"/>
      <c r="C617" s="13"/>
      <c r="D617" s="11"/>
      <c r="E617" s="11"/>
      <c r="F617" s="11"/>
      <c r="G617" s="11"/>
      <c r="H617" s="11"/>
      <c r="I617" s="11"/>
      <c r="J617" s="11"/>
      <c r="K617" s="11"/>
      <c r="L617" s="11"/>
      <c r="M617" s="13"/>
      <c r="N617" s="11"/>
      <c r="O617" s="11"/>
      <c r="P617" s="11"/>
      <c r="Q617" s="11"/>
      <c r="R617" s="11"/>
      <c r="S617" s="11"/>
      <c r="T617" s="11"/>
    </row>
    <row r="618">
      <c r="B618" s="11"/>
      <c r="C618" s="13"/>
      <c r="D618" s="11"/>
      <c r="E618" s="11"/>
      <c r="F618" s="11"/>
      <c r="G618" s="11"/>
      <c r="H618" s="11"/>
      <c r="I618" s="11"/>
      <c r="J618" s="11"/>
      <c r="K618" s="11"/>
      <c r="L618" s="11"/>
      <c r="M618" s="13"/>
      <c r="N618" s="11"/>
      <c r="O618" s="11"/>
      <c r="P618" s="11"/>
      <c r="Q618" s="11"/>
      <c r="R618" s="11"/>
      <c r="S618" s="11"/>
      <c r="T618" s="11"/>
    </row>
    <row r="619">
      <c r="B619" s="11"/>
      <c r="C619" s="13"/>
      <c r="D619" s="11"/>
      <c r="E619" s="11"/>
      <c r="F619" s="11"/>
      <c r="G619" s="11"/>
      <c r="H619" s="11"/>
      <c r="I619" s="11"/>
      <c r="J619" s="11"/>
      <c r="K619" s="11"/>
      <c r="L619" s="11"/>
      <c r="M619" s="13"/>
      <c r="N619" s="11"/>
      <c r="O619" s="11"/>
      <c r="P619" s="11"/>
      <c r="Q619" s="11"/>
      <c r="R619" s="11"/>
      <c r="S619" s="11"/>
      <c r="T619" s="11"/>
    </row>
    <row r="620">
      <c r="B620" s="11"/>
      <c r="C620" s="13"/>
      <c r="D620" s="11"/>
      <c r="E620" s="11"/>
      <c r="F620" s="11"/>
      <c r="G620" s="11"/>
      <c r="H620" s="11"/>
      <c r="I620" s="11"/>
      <c r="J620" s="11"/>
      <c r="K620" s="11"/>
      <c r="L620" s="11"/>
      <c r="M620" s="13"/>
      <c r="N620" s="11"/>
      <c r="O620" s="11"/>
      <c r="P620" s="11"/>
      <c r="Q620" s="11"/>
      <c r="R620" s="11"/>
      <c r="S620" s="11"/>
      <c r="T620" s="11"/>
    </row>
    <row r="621">
      <c r="B621" s="11"/>
      <c r="C621" s="13"/>
      <c r="D621" s="11"/>
      <c r="E621" s="11"/>
      <c r="F621" s="11"/>
      <c r="G621" s="11"/>
      <c r="H621" s="11"/>
      <c r="I621" s="11"/>
      <c r="J621" s="11"/>
      <c r="K621" s="11"/>
      <c r="L621" s="11"/>
      <c r="M621" s="13"/>
      <c r="N621" s="11"/>
      <c r="O621" s="11"/>
      <c r="P621" s="11"/>
      <c r="Q621" s="11"/>
      <c r="R621" s="11"/>
      <c r="S621" s="11"/>
      <c r="T621" s="11"/>
    </row>
    <row r="622">
      <c r="B622" s="11"/>
      <c r="C622" s="13"/>
      <c r="D622" s="11"/>
      <c r="E622" s="11"/>
      <c r="F622" s="11"/>
      <c r="G622" s="11"/>
      <c r="H622" s="11"/>
      <c r="I622" s="11"/>
      <c r="J622" s="11"/>
      <c r="K622" s="11"/>
      <c r="L622" s="11"/>
      <c r="M622" s="13"/>
      <c r="N622" s="11"/>
      <c r="O622" s="11"/>
      <c r="P622" s="11"/>
      <c r="Q622" s="11"/>
      <c r="R622" s="11"/>
      <c r="S622" s="11"/>
      <c r="T622" s="11"/>
    </row>
    <row r="623">
      <c r="B623" s="11"/>
      <c r="C623" s="13"/>
      <c r="D623" s="11"/>
      <c r="E623" s="11"/>
      <c r="F623" s="11"/>
      <c r="G623" s="11"/>
      <c r="H623" s="11"/>
      <c r="I623" s="11"/>
      <c r="J623" s="11"/>
      <c r="K623" s="11"/>
      <c r="L623" s="11"/>
      <c r="M623" s="13"/>
      <c r="N623" s="11"/>
      <c r="O623" s="11"/>
      <c r="P623" s="11"/>
      <c r="Q623" s="11"/>
      <c r="R623" s="11"/>
      <c r="S623" s="11"/>
      <c r="T623" s="11"/>
    </row>
    <row r="624">
      <c r="B624" s="11"/>
      <c r="C624" s="13"/>
      <c r="D624" s="11"/>
      <c r="E624" s="11"/>
      <c r="F624" s="11"/>
      <c r="G624" s="11"/>
      <c r="H624" s="11"/>
      <c r="I624" s="11"/>
      <c r="J624" s="11"/>
      <c r="K624" s="11"/>
      <c r="L624" s="11"/>
      <c r="M624" s="13"/>
      <c r="N624" s="11"/>
      <c r="O624" s="11"/>
      <c r="P624" s="11"/>
      <c r="Q624" s="11"/>
      <c r="R624" s="11"/>
      <c r="S624" s="11"/>
      <c r="T624" s="11"/>
    </row>
    <row r="625">
      <c r="B625" s="11"/>
      <c r="C625" s="13"/>
      <c r="D625" s="11"/>
      <c r="E625" s="11"/>
      <c r="F625" s="11"/>
      <c r="G625" s="11"/>
      <c r="H625" s="11"/>
      <c r="I625" s="11"/>
      <c r="J625" s="11"/>
      <c r="K625" s="11"/>
      <c r="L625" s="11"/>
      <c r="M625" s="13"/>
      <c r="N625" s="11"/>
      <c r="O625" s="11"/>
      <c r="P625" s="11"/>
      <c r="Q625" s="11"/>
      <c r="R625" s="11"/>
      <c r="S625" s="11"/>
      <c r="T625" s="11"/>
    </row>
    <row r="626">
      <c r="B626" s="11"/>
      <c r="C626" s="13"/>
      <c r="D626" s="11"/>
      <c r="E626" s="11"/>
      <c r="F626" s="11"/>
      <c r="G626" s="11"/>
      <c r="H626" s="11"/>
      <c r="I626" s="11"/>
      <c r="J626" s="11"/>
      <c r="K626" s="11"/>
      <c r="L626" s="11"/>
      <c r="M626" s="13"/>
      <c r="N626" s="11"/>
      <c r="O626" s="11"/>
      <c r="P626" s="11"/>
      <c r="Q626" s="11"/>
      <c r="R626" s="11"/>
      <c r="S626" s="11"/>
      <c r="T626" s="11"/>
    </row>
    <row r="627">
      <c r="B627" s="11"/>
      <c r="C627" s="13"/>
      <c r="D627" s="11"/>
      <c r="E627" s="11"/>
      <c r="F627" s="11"/>
      <c r="G627" s="11"/>
      <c r="H627" s="11"/>
      <c r="I627" s="11"/>
      <c r="J627" s="11"/>
      <c r="K627" s="11"/>
      <c r="L627" s="11"/>
      <c r="M627" s="13"/>
      <c r="N627" s="11"/>
      <c r="O627" s="11"/>
      <c r="P627" s="11"/>
      <c r="Q627" s="11"/>
      <c r="R627" s="11"/>
      <c r="S627" s="11"/>
      <c r="T627" s="11"/>
    </row>
    <row r="628">
      <c r="B628" s="11"/>
      <c r="C628" s="13"/>
      <c r="D628" s="11"/>
      <c r="E628" s="11"/>
      <c r="F628" s="11"/>
      <c r="G628" s="11"/>
      <c r="H628" s="11"/>
      <c r="I628" s="11"/>
      <c r="J628" s="11"/>
      <c r="K628" s="11"/>
      <c r="L628" s="11"/>
      <c r="M628" s="13"/>
      <c r="N628" s="11"/>
      <c r="O628" s="11"/>
      <c r="P628" s="11"/>
      <c r="Q628" s="11"/>
      <c r="R628" s="11"/>
      <c r="S628" s="11"/>
      <c r="T628" s="11"/>
    </row>
    <row r="629">
      <c r="B629" s="11"/>
      <c r="C629" s="13"/>
      <c r="D629" s="11"/>
      <c r="E629" s="11"/>
      <c r="F629" s="11"/>
      <c r="G629" s="11"/>
      <c r="H629" s="11"/>
      <c r="I629" s="11"/>
      <c r="J629" s="11"/>
      <c r="K629" s="11"/>
      <c r="L629" s="11"/>
      <c r="M629" s="13"/>
      <c r="N629" s="11"/>
      <c r="O629" s="11"/>
      <c r="P629" s="11"/>
      <c r="Q629" s="11"/>
      <c r="R629" s="11"/>
      <c r="S629" s="11"/>
      <c r="T629" s="11"/>
    </row>
    <row r="630">
      <c r="B630" s="11"/>
      <c r="C630" s="13"/>
      <c r="D630" s="11"/>
      <c r="E630" s="11"/>
      <c r="F630" s="11"/>
      <c r="G630" s="11"/>
      <c r="H630" s="11"/>
      <c r="I630" s="11"/>
      <c r="J630" s="11"/>
      <c r="K630" s="11"/>
      <c r="L630" s="11"/>
      <c r="M630" s="13"/>
      <c r="N630" s="11"/>
      <c r="O630" s="11"/>
      <c r="P630" s="11"/>
      <c r="Q630" s="11"/>
      <c r="R630" s="11"/>
      <c r="S630" s="11"/>
      <c r="T630" s="11"/>
    </row>
    <row r="631">
      <c r="B631" s="11"/>
      <c r="C631" s="13"/>
      <c r="D631" s="11"/>
      <c r="E631" s="11"/>
      <c r="F631" s="11"/>
      <c r="G631" s="11"/>
      <c r="H631" s="11"/>
      <c r="I631" s="11"/>
      <c r="J631" s="11"/>
      <c r="K631" s="11"/>
      <c r="L631" s="11"/>
      <c r="M631" s="13"/>
      <c r="N631" s="11"/>
      <c r="O631" s="11"/>
      <c r="P631" s="11"/>
      <c r="Q631" s="11"/>
      <c r="R631" s="11"/>
      <c r="S631" s="11"/>
      <c r="T631" s="11"/>
    </row>
    <row r="632">
      <c r="B632" s="11"/>
      <c r="C632" s="13"/>
      <c r="D632" s="11"/>
      <c r="E632" s="11"/>
      <c r="F632" s="11"/>
      <c r="G632" s="11"/>
      <c r="H632" s="11"/>
      <c r="I632" s="11"/>
      <c r="J632" s="11"/>
      <c r="K632" s="11"/>
      <c r="L632" s="11"/>
      <c r="M632" s="13"/>
      <c r="N632" s="11"/>
      <c r="O632" s="11"/>
      <c r="P632" s="11"/>
      <c r="Q632" s="11"/>
      <c r="R632" s="11"/>
      <c r="S632" s="11"/>
      <c r="T632" s="11"/>
    </row>
    <row r="633">
      <c r="B633" s="11"/>
      <c r="C633" s="13"/>
      <c r="D633" s="11"/>
      <c r="E633" s="11"/>
      <c r="F633" s="11"/>
      <c r="G633" s="11"/>
      <c r="H633" s="11"/>
      <c r="I633" s="11"/>
      <c r="J633" s="11"/>
      <c r="K633" s="11"/>
      <c r="L633" s="11"/>
      <c r="M633" s="13"/>
      <c r="N633" s="11"/>
      <c r="O633" s="11"/>
      <c r="P633" s="11"/>
      <c r="Q633" s="11"/>
      <c r="R633" s="11"/>
      <c r="S633" s="11"/>
      <c r="T633" s="11"/>
    </row>
    <row r="634">
      <c r="B634" s="11"/>
      <c r="C634" s="13"/>
      <c r="D634" s="11"/>
      <c r="E634" s="11"/>
      <c r="F634" s="11"/>
      <c r="G634" s="11"/>
      <c r="H634" s="11"/>
      <c r="I634" s="11"/>
      <c r="J634" s="11"/>
      <c r="K634" s="11"/>
      <c r="L634" s="11"/>
      <c r="M634" s="13"/>
      <c r="N634" s="11"/>
      <c r="O634" s="11"/>
      <c r="P634" s="11"/>
      <c r="Q634" s="11"/>
      <c r="R634" s="11"/>
      <c r="S634" s="11"/>
      <c r="T634" s="11"/>
    </row>
    <row r="635">
      <c r="B635" s="11"/>
      <c r="C635" s="13"/>
      <c r="D635" s="11"/>
      <c r="E635" s="11"/>
      <c r="F635" s="11"/>
      <c r="G635" s="11"/>
      <c r="H635" s="11"/>
      <c r="I635" s="11"/>
      <c r="J635" s="11"/>
      <c r="K635" s="11"/>
      <c r="L635" s="11"/>
      <c r="M635" s="13"/>
      <c r="N635" s="11"/>
      <c r="O635" s="11"/>
      <c r="P635" s="11"/>
      <c r="Q635" s="11"/>
      <c r="R635" s="11"/>
      <c r="S635" s="11"/>
      <c r="T635" s="11"/>
    </row>
    <row r="636">
      <c r="B636" s="11"/>
      <c r="C636" s="13"/>
      <c r="D636" s="11"/>
      <c r="E636" s="11"/>
      <c r="F636" s="11"/>
      <c r="G636" s="11"/>
      <c r="H636" s="11"/>
      <c r="I636" s="11"/>
      <c r="J636" s="11"/>
      <c r="K636" s="11"/>
      <c r="L636" s="11"/>
      <c r="M636" s="13"/>
      <c r="N636" s="11"/>
      <c r="O636" s="11"/>
      <c r="P636" s="11"/>
      <c r="Q636" s="11"/>
      <c r="R636" s="11"/>
      <c r="S636" s="11"/>
      <c r="T636" s="11"/>
    </row>
    <row r="637">
      <c r="B637" s="11"/>
      <c r="C637" s="13"/>
      <c r="D637" s="11"/>
      <c r="E637" s="11"/>
      <c r="F637" s="11"/>
      <c r="G637" s="11"/>
      <c r="H637" s="11"/>
      <c r="I637" s="11"/>
      <c r="J637" s="11"/>
      <c r="K637" s="11"/>
      <c r="L637" s="11"/>
      <c r="M637" s="13"/>
      <c r="N637" s="11"/>
      <c r="O637" s="11"/>
      <c r="P637" s="11"/>
      <c r="Q637" s="11"/>
      <c r="R637" s="11"/>
      <c r="S637" s="11"/>
      <c r="T637" s="11"/>
    </row>
    <row r="638">
      <c r="B638" s="11"/>
      <c r="C638" s="13"/>
      <c r="D638" s="11"/>
      <c r="E638" s="11"/>
      <c r="F638" s="11"/>
      <c r="G638" s="11"/>
      <c r="H638" s="11"/>
      <c r="I638" s="11"/>
      <c r="J638" s="11"/>
      <c r="K638" s="11"/>
      <c r="L638" s="11"/>
      <c r="M638" s="13"/>
      <c r="N638" s="11"/>
      <c r="O638" s="11"/>
      <c r="P638" s="11"/>
      <c r="Q638" s="11"/>
      <c r="R638" s="11"/>
      <c r="S638" s="11"/>
      <c r="T638" s="11"/>
    </row>
    <row r="639">
      <c r="B639" s="11"/>
      <c r="C639" s="13"/>
      <c r="D639" s="11"/>
      <c r="E639" s="11"/>
      <c r="F639" s="11"/>
      <c r="G639" s="11"/>
      <c r="H639" s="11"/>
      <c r="I639" s="11"/>
      <c r="J639" s="11"/>
      <c r="K639" s="11"/>
      <c r="L639" s="11"/>
      <c r="M639" s="13"/>
      <c r="N639" s="11"/>
      <c r="O639" s="11"/>
      <c r="P639" s="11"/>
      <c r="Q639" s="11"/>
      <c r="R639" s="11"/>
      <c r="S639" s="11"/>
      <c r="T639" s="11"/>
    </row>
    <row r="640">
      <c r="B640" s="11"/>
      <c r="C640" s="13"/>
      <c r="D640" s="11"/>
      <c r="E640" s="11"/>
      <c r="F640" s="11"/>
      <c r="G640" s="11"/>
      <c r="H640" s="11"/>
      <c r="I640" s="11"/>
      <c r="J640" s="11"/>
      <c r="K640" s="11"/>
      <c r="L640" s="11"/>
      <c r="M640" s="13"/>
      <c r="N640" s="11"/>
      <c r="O640" s="11"/>
      <c r="P640" s="11"/>
      <c r="Q640" s="11"/>
      <c r="R640" s="11"/>
      <c r="S640" s="11"/>
      <c r="T640" s="11"/>
    </row>
    <row r="641">
      <c r="B641" s="11"/>
      <c r="C641" s="13"/>
      <c r="D641" s="11"/>
      <c r="E641" s="11"/>
      <c r="F641" s="11"/>
      <c r="G641" s="11"/>
      <c r="H641" s="11"/>
      <c r="I641" s="11"/>
      <c r="J641" s="11"/>
      <c r="K641" s="11"/>
      <c r="L641" s="11"/>
      <c r="M641" s="13"/>
      <c r="N641" s="11"/>
      <c r="O641" s="11"/>
      <c r="P641" s="11"/>
      <c r="Q641" s="11"/>
      <c r="R641" s="11"/>
      <c r="S641" s="11"/>
      <c r="T641" s="11"/>
    </row>
    <row r="642">
      <c r="B642" s="11"/>
      <c r="C642" s="13"/>
      <c r="D642" s="11"/>
      <c r="E642" s="11"/>
      <c r="F642" s="11"/>
      <c r="G642" s="11"/>
      <c r="H642" s="11"/>
      <c r="I642" s="11"/>
      <c r="J642" s="11"/>
      <c r="K642" s="11"/>
      <c r="L642" s="11"/>
      <c r="M642" s="13"/>
      <c r="N642" s="11"/>
      <c r="O642" s="11"/>
      <c r="P642" s="11"/>
      <c r="Q642" s="11"/>
      <c r="R642" s="11"/>
      <c r="S642" s="11"/>
      <c r="T642" s="11"/>
    </row>
    <row r="643">
      <c r="B643" s="11"/>
      <c r="C643" s="13"/>
      <c r="D643" s="11"/>
      <c r="E643" s="11"/>
      <c r="F643" s="11"/>
      <c r="G643" s="11"/>
      <c r="H643" s="11"/>
      <c r="I643" s="11"/>
      <c r="J643" s="11"/>
      <c r="K643" s="11"/>
      <c r="L643" s="11"/>
      <c r="M643" s="13"/>
      <c r="N643" s="11"/>
      <c r="O643" s="11"/>
      <c r="P643" s="11"/>
      <c r="Q643" s="11"/>
      <c r="R643" s="11"/>
      <c r="S643" s="11"/>
      <c r="T643" s="11"/>
    </row>
    <row r="644">
      <c r="B644" s="11"/>
      <c r="C644" s="13"/>
      <c r="D644" s="11"/>
      <c r="E644" s="11"/>
      <c r="F644" s="11"/>
      <c r="G644" s="11"/>
      <c r="H644" s="11"/>
      <c r="I644" s="11"/>
      <c r="J644" s="11"/>
      <c r="K644" s="11"/>
      <c r="L644" s="11"/>
      <c r="M644" s="13"/>
      <c r="N644" s="11"/>
      <c r="O644" s="11"/>
      <c r="P644" s="11"/>
      <c r="Q644" s="11"/>
      <c r="R644" s="11"/>
      <c r="S644" s="11"/>
      <c r="T644" s="11"/>
    </row>
    <row r="645">
      <c r="B645" s="11"/>
      <c r="C645" s="13"/>
      <c r="D645" s="11"/>
      <c r="E645" s="11"/>
      <c r="F645" s="11"/>
      <c r="G645" s="11"/>
      <c r="H645" s="11"/>
      <c r="I645" s="11"/>
      <c r="J645" s="11"/>
      <c r="K645" s="11"/>
      <c r="L645" s="11"/>
      <c r="M645" s="13"/>
      <c r="N645" s="11"/>
      <c r="O645" s="11"/>
      <c r="P645" s="11"/>
      <c r="Q645" s="11"/>
      <c r="R645" s="11"/>
      <c r="S645" s="11"/>
      <c r="T645" s="11"/>
    </row>
    <row r="646">
      <c r="B646" s="11"/>
      <c r="C646" s="13"/>
      <c r="D646" s="11"/>
      <c r="E646" s="11"/>
      <c r="F646" s="11"/>
      <c r="G646" s="11"/>
      <c r="H646" s="11"/>
      <c r="I646" s="11"/>
      <c r="J646" s="11"/>
      <c r="K646" s="11"/>
      <c r="L646" s="11"/>
      <c r="M646" s="13"/>
      <c r="N646" s="11"/>
      <c r="O646" s="11"/>
      <c r="P646" s="11"/>
      <c r="Q646" s="11"/>
      <c r="R646" s="11"/>
      <c r="S646" s="11"/>
      <c r="T646" s="11"/>
    </row>
    <row r="647">
      <c r="B647" s="11"/>
      <c r="C647" s="13"/>
      <c r="D647" s="11"/>
      <c r="E647" s="11"/>
      <c r="F647" s="11"/>
      <c r="G647" s="11"/>
      <c r="H647" s="11"/>
      <c r="I647" s="11"/>
      <c r="J647" s="11"/>
      <c r="K647" s="11"/>
      <c r="L647" s="11"/>
      <c r="M647" s="13"/>
      <c r="N647" s="11"/>
      <c r="O647" s="11"/>
      <c r="P647" s="11"/>
      <c r="Q647" s="11"/>
      <c r="R647" s="11"/>
      <c r="S647" s="11"/>
      <c r="T647" s="11"/>
    </row>
    <row r="648">
      <c r="B648" s="11"/>
      <c r="C648" s="13"/>
      <c r="D648" s="11"/>
      <c r="E648" s="11"/>
      <c r="F648" s="11"/>
      <c r="G648" s="11"/>
      <c r="H648" s="11"/>
      <c r="I648" s="11"/>
      <c r="J648" s="11"/>
      <c r="K648" s="11"/>
      <c r="L648" s="11"/>
      <c r="M648" s="13"/>
      <c r="N648" s="11"/>
      <c r="O648" s="11"/>
      <c r="P648" s="11"/>
      <c r="Q648" s="11"/>
      <c r="R648" s="11"/>
      <c r="S648" s="11"/>
      <c r="T648" s="11"/>
    </row>
    <row r="649">
      <c r="B649" s="11"/>
      <c r="C649" s="13"/>
      <c r="D649" s="11"/>
      <c r="E649" s="11"/>
      <c r="F649" s="11"/>
      <c r="G649" s="11"/>
      <c r="H649" s="11"/>
      <c r="I649" s="11"/>
      <c r="J649" s="11"/>
      <c r="K649" s="11"/>
      <c r="L649" s="11"/>
      <c r="M649" s="13"/>
      <c r="N649" s="11"/>
      <c r="O649" s="11"/>
      <c r="P649" s="11"/>
      <c r="Q649" s="11"/>
      <c r="R649" s="11"/>
      <c r="S649" s="11"/>
      <c r="T649" s="11"/>
    </row>
    <row r="650">
      <c r="B650" s="11"/>
      <c r="C650" s="13"/>
      <c r="D650" s="11"/>
      <c r="E650" s="11"/>
      <c r="F650" s="11"/>
      <c r="G650" s="11"/>
      <c r="H650" s="11"/>
      <c r="I650" s="11"/>
      <c r="J650" s="11"/>
      <c r="K650" s="11"/>
      <c r="L650" s="11"/>
      <c r="M650" s="13"/>
      <c r="N650" s="11"/>
      <c r="O650" s="11"/>
      <c r="P650" s="11"/>
      <c r="Q650" s="11"/>
      <c r="R650" s="11"/>
      <c r="S650" s="11"/>
      <c r="T650" s="11"/>
    </row>
    <row r="651">
      <c r="B651" s="11"/>
      <c r="C651" s="13"/>
      <c r="D651" s="11"/>
      <c r="E651" s="11"/>
      <c r="F651" s="11"/>
      <c r="G651" s="11"/>
      <c r="H651" s="11"/>
      <c r="I651" s="11"/>
      <c r="J651" s="11"/>
      <c r="K651" s="11"/>
      <c r="L651" s="11"/>
      <c r="M651" s="13"/>
      <c r="N651" s="11"/>
      <c r="O651" s="11"/>
      <c r="P651" s="11"/>
      <c r="Q651" s="11"/>
      <c r="R651" s="11"/>
      <c r="S651" s="11"/>
      <c r="T651" s="11"/>
    </row>
    <row r="652">
      <c r="B652" s="11"/>
      <c r="C652" s="13"/>
      <c r="D652" s="11"/>
      <c r="E652" s="11"/>
      <c r="F652" s="11"/>
      <c r="G652" s="11"/>
      <c r="H652" s="11"/>
      <c r="I652" s="11"/>
      <c r="J652" s="11"/>
      <c r="K652" s="11"/>
      <c r="L652" s="11"/>
      <c r="M652" s="13"/>
      <c r="N652" s="11"/>
      <c r="O652" s="11"/>
      <c r="P652" s="11"/>
      <c r="Q652" s="11"/>
      <c r="R652" s="11"/>
      <c r="S652" s="11"/>
      <c r="T652" s="11"/>
    </row>
    <row r="653">
      <c r="B653" s="11"/>
      <c r="C653" s="13"/>
      <c r="D653" s="11"/>
      <c r="E653" s="11"/>
      <c r="F653" s="11"/>
      <c r="G653" s="11"/>
      <c r="H653" s="11"/>
      <c r="I653" s="11"/>
      <c r="J653" s="11"/>
      <c r="K653" s="11"/>
      <c r="L653" s="11"/>
      <c r="M653" s="13"/>
      <c r="N653" s="11"/>
      <c r="O653" s="11"/>
      <c r="P653" s="11"/>
      <c r="Q653" s="11"/>
      <c r="R653" s="11"/>
      <c r="S653" s="11"/>
      <c r="T653" s="11"/>
    </row>
    <row r="654">
      <c r="B654" s="11"/>
      <c r="C654" s="13"/>
      <c r="D654" s="11"/>
      <c r="E654" s="11"/>
      <c r="F654" s="11"/>
      <c r="G654" s="11"/>
      <c r="H654" s="11"/>
      <c r="I654" s="11"/>
      <c r="J654" s="11"/>
      <c r="K654" s="11"/>
      <c r="L654" s="11"/>
      <c r="M654" s="13"/>
      <c r="N654" s="11"/>
      <c r="O654" s="11"/>
      <c r="P654" s="11"/>
      <c r="Q654" s="11"/>
      <c r="R654" s="11"/>
      <c r="S654" s="11"/>
      <c r="T654" s="11"/>
    </row>
    <row r="655">
      <c r="B655" s="11"/>
      <c r="C655" s="13"/>
      <c r="D655" s="11"/>
      <c r="E655" s="11"/>
      <c r="F655" s="11"/>
      <c r="G655" s="11"/>
      <c r="H655" s="11"/>
      <c r="I655" s="11"/>
      <c r="J655" s="11"/>
      <c r="K655" s="11"/>
      <c r="L655" s="11"/>
      <c r="M655" s="13"/>
      <c r="N655" s="11"/>
      <c r="O655" s="11"/>
      <c r="P655" s="11"/>
      <c r="Q655" s="11"/>
      <c r="R655" s="11"/>
      <c r="S655" s="11"/>
      <c r="T655" s="11"/>
    </row>
    <row r="656">
      <c r="B656" s="11"/>
      <c r="C656" s="13"/>
      <c r="D656" s="11"/>
      <c r="E656" s="11"/>
      <c r="F656" s="11"/>
      <c r="G656" s="11"/>
      <c r="H656" s="11"/>
      <c r="I656" s="11"/>
      <c r="J656" s="11"/>
      <c r="K656" s="11"/>
      <c r="L656" s="11"/>
      <c r="M656" s="13"/>
      <c r="N656" s="11"/>
      <c r="O656" s="11"/>
      <c r="P656" s="11"/>
      <c r="Q656" s="11"/>
      <c r="R656" s="11"/>
      <c r="S656" s="11"/>
      <c r="T656" s="11"/>
    </row>
    <row r="657">
      <c r="B657" s="11"/>
      <c r="C657" s="13"/>
      <c r="D657" s="11"/>
      <c r="E657" s="11"/>
      <c r="F657" s="11"/>
      <c r="G657" s="11"/>
      <c r="H657" s="11"/>
      <c r="I657" s="11"/>
      <c r="J657" s="11"/>
      <c r="K657" s="11"/>
      <c r="L657" s="11"/>
      <c r="M657" s="13"/>
      <c r="N657" s="11"/>
      <c r="O657" s="11"/>
      <c r="P657" s="11"/>
      <c r="Q657" s="11"/>
      <c r="R657" s="11"/>
      <c r="S657" s="11"/>
      <c r="T657" s="11"/>
    </row>
    <row r="658">
      <c r="B658" s="11"/>
      <c r="C658" s="13"/>
      <c r="D658" s="11"/>
      <c r="E658" s="11"/>
      <c r="F658" s="11"/>
      <c r="G658" s="11"/>
      <c r="H658" s="11"/>
      <c r="I658" s="11"/>
      <c r="J658" s="11"/>
      <c r="K658" s="11"/>
      <c r="L658" s="11"/>
      <c r="M658" s="13"/>
      <c r="N658" s="11"/>
      <c r="O658" s="11"/>
      <c r="P658" s="11"/>
      <c r="Q658" s="11"/>
      <c r="R658" s="11"/>
      <c r="S658" s="11"/>
      <c r="T658" s="11"/>
    </row>
    <row r="659">
      <c r="B659" s="11"/>
      <c r="C659" s="13"/>
      <c r="D659" s="11"/>
      <c r="E659" s="11"/>
      <c r="F659" s="11"/>
      <c r="G659" s="11"/>
      <c r="H659" s="11"/>
      <c r="I659" s="11"/>
      <c r="J659" s="11"/>
      <c r="K659" s="11"/>
      <c r="L659" s="11"/>
      <c r="M659" s="13"/>
      <c r="N659" s="11"/>
      <c r="O659" s="11"/>
      <c r="P659" s="11"/>
      <c r="Q659" s="11"/>
      <c r="R659" s="11"/>
      <c r="S659" s="11"/>
      <c r="T659" s="11"/>
    </row>
    <row r="660">
      <c r="B660" s="11"/>
      <c r="C660" s="13"/>
      <c r="D660" s="11"/>
      <c r="E660" s="11"/>
      <c r="F660" s="11"/>
      <c r="G660" s="11"/>
      <c r="H660" s="11"/>
      <c r="I660" s="11"/>
      <c r="J660" s="11"/>
      <c r="K660" s="11"/>
      <c r="L660" s="11"/>
      <c r="M660" s="13"/>
      <c r="N660" s="11"/>
      <c r="O660" s="11"/>
      <c r="P660" s="11"/>
      <c r="Q660" s="11"/>
      <c r="R660" s="11"/>
      <c r="S660" s="11"/>
      <c r="T660" s="11"/>
    </row>
    <row r="661">
      <c r="B661" s="11"/>
      <c r="C661" s="13"/>
      <c r="D661" s="11"/>
      <c r="E661" s="11"/>
      <c r="F661" s="11"/>
      <c r="G661" s="11"/>
      <c r="H661" s="11"/>
      <c r="I661" s="11"/>
      <c r="J661" s="11"/>
      <c r="K661" s="11"/>
      <c r="L661" s="11"/>
      <c r="M661" s="13"/>
      <c r="N661" s="11"/>
      <c r="O661" s="11"/>
      <c r="P661" s="11"/>
      <c r="Q661" s="11"/>
      <c r="R661" s="11"/>
      <c r="S661" s="11"/>
      <c r="T661" s="11"/>
    </row>
    <row r="662">
      <c r="B662" s="11"/>
      <c r="C662" s="13"/>
      <c r="D662" s="11"/>
      <c r="E662" s="11"/>
      <c r="F662" s="11"/>
      <c r="G662" s="11"/>
      <c r="H662" s="11"/>
      <c r="I662" s="11"/>
      <c r="J662" s="11"/>
      <c r="K662" s="11"/>
      <c r="L662" s="11"/>
      <c r="M662" s="13"/>
      <c r="N662" s="11"/>
      <c r="O662" s="11"/>
      <c r="P662" s="11"/>
      <c r="Q662" s="11"/>
      <c r="R662" s="11"/>
      <c r="S662" s="11"/>
      <c r="T662" s="11"/>
    </row>
    <row r="663">
      <c r="B663" s="11"/>
      <c r="C663" s="13"/>
      <c r="D663" s="11"/>
      <c r="E663" s="11"/>
      <c r="F663" s="11"/>
      <c r="G663" s="11"/>
      <c r="H663" s="11"/>
      <c r="I663" s="11"/>
      <c r="J663" s="11"/>
      <c r="K663" s="11"/>
      <c r="L663" s="11"/>
      <c r="M663" s="13"/>
      <c r="N663" s="11"/>
      <c r="O663" s="11"/>
      <c r="P663" s="11"/>
      <c r="Q663" s="11"/>
      <c r="R663" s="11"/>
      <c r="S663" s="11"/>
      <c r="T663" s="11"/>
    </row>
    <row r="664">
      <c r="B664" s="11"/>
      <c r="C664" s="13"/>
      <c r="D664" s="11"/>
      <c r="E664" s="11"/>
      <c r="F664" s="11"/>
      <c r="G664" s="11"/>
      <c r="H664" s="11"/>
      <c r="I664" s="11"/>
      <c r="J664" s="11"/>
      <c r="K664" s="11"/>
      <c r="L664" s="11"/>
      <c r="M664" s="13"/>
      <c r="N664" s="11"/>
      <c r="O664" s="11"/>
      <c r="P664" s="11"/>
      <c r="Q664" s="11"/>
      <c r="R664" s="11"/>
      <c r="S664" s="11"/>
      <c r="T664" s="11"/>
    </row>
    <row r="665">
      <c r="B665" s="11"/>
      <c r="C665" s="13"/>
      <c r="D665" s="11"/>
      <c r="E665" s="11"/>
      <c r="F665" s="11"/>
      <c r="G665" s="11"/>
      <c r="H665" s="11"/>
      <c r="I665" s="11"/>
      <c r="J665" s="11"/>
      <c r="K665" s="11"/>
      <c r="L665" s="11"/>
      <c r="M665" s="13"/>
      <c r="N665" s="11"/>
      <c r="O665" s="11"/>
      <c r="P665" s="11"/>
      <c r="Q665" s="11"/>
      <c r="R665" s="11"/>
      <c r="S665" s="11"/>
      <c r="T665" s="11"/>
    </row>
    <row r="666">
      <c r="B666" s="11"/>
      <c r="C666" s="13"/>
      <c r="D666" s="11"/>
      <c r="E666" s="11"/>
      <c r="F666" s="11"/>
      <c r="G666" s="11"/>
      <c r="H666" s="11"/>
      <c r="I666" s="11"/>
      <c r="J666" s="11"/>
      <c r="K666" s="11"/>
      <c r="L666" s="11"/>
      <c r="M666" s="13"/>
      <c r="N666" s="11"/>
      <c r="O666" s="11"/>
      <c r="P666" s="11"/>
      <c r="Q666" s="11"/>
      <c r="R666" s="11"/>
      <c r="S666" s="11"/>
      <c r="T666" s="11"/>
    </row>
    <row r="667">
      <c r="B667" s="11"/>
      <c r="C667" s="13"/>
      <c r="D667" s="11"/>
      <c r="E667" s="11"/>
      <c r="F667" s="11"/>
      <c r="G667" s="11"/>
      <c r="H667" s="11"/>
      <c r="I667" s="11"/>
      <c r="J667" s="11"/>
      <c r="K667" s="11"/>
      <c r="L667" s="11"/>
      <c r="M667" s="13"/>
      <c r="N667" s="11"/>
      <c r="O667" s="11"/>
      <c r="P667" s="11"/>
      <c r="Q667" s="11"/>
      <c r="R667" s="11"/>
      <c r="S667" s="11"/>
      <c r="T667" s="11"/>
    </row>
    <row r="668">
      <c r="B668" s="11"/>
      <c r="C668" s="13"/>
      <c r="D668" s="11"/>
      <c r="E668" s="11"/>
      <c r="F668" s="11"/>
      <c r="G668" s="11"/>
      <c r="H668" s="11"/>
      <c r="I668" s="11"/>
      <c r="J668" s="11"/>
      <c r="K668" s="11"/>
      <c r="L668" s="11"/>
      <c r="M668" s="13"/>
      <c r="N668" s="11"/>
      <c r="O668" s="11"/>
      <c r="P668" s="11"/>
      <c r="Q668" s="11"/>
      <c r="R668" s="11"/>
      <c r="S668" s="11"/>
      <c r="T668" s="11"/>
    </row>
    <row r="669">
      <c r="B669" s="11"/>
      <c r="C669" s="13"/>
      <c r="D669" s="11"/>
      <c r="E669" s="11"/>
      <c r="F669" s="11"/>
      <c r="G669" s="11"/>
      <c r="H669" s="11"/>
      <c r="I669" s="11"/>
      <c r="J669" s="11"/>
      <c r="K669" s="11"/>
      <c r="L669" s="11"/>
      <c r="M669" s="13"/>
      <c r="N669" s="11"/>
      <c r="O669" s="11"/>
      <c r="P669" s="11"/>
      <c r="Q669" s="11"/>
      <c r="R669" s="11"/>
      <c r="S669" s="11"/>
      <c r="T669" s="11"/>
    </row>
    <row r="670">
      <c r="B670" s="11"/>
      <c r="C670" s="13"/>
      <c r="D670" s="11"/>
      <c r="E670" s="11"/>
      <c r="F670" s="11"/>
      <c r="G670" s="11"/>
      <c r="H670" s="11"/>
      <c r="I670" s="11"/>
      <c r="J670" s="11"/>
      <c r="K670" s="11"/>
      <c r="L670" s="11"/>
      <c r="M670" s="13"/>
      <c r="N670" s="11"/>
      <c r="O670" s="11"/>
      <c r="P670" s="11"/>
      <c r="Q670" s="11"/>
      <c r="R670" s="11"/>
      <c r="S670" s="11"/>
      <c r="T670" s="11"/>
    </row>
    <row r="671">
      <c r="B671" s="11"/>
      <c r="C671" s="13"/>
      <c r="D671" s="11"/>
      <c r="E671" s="11"/>
      <c r="F671" s="11"/>
      <c r="G671" s="11"/>
      <c r="H671" s="11"/>
      <c r="I671" s="11"/>
      <c r="J671" s="11"/>
      <c r="K671" s="11"/>
      <c r="L671" s="11"/>
      <c r="M671" s="13"/>
      <c r="N671" s="11"/>
      <c r="O671" s="11"/>
      <c r="P671" s="11"/>
      <c r="Q671" s="11"/>
      <c r="R671" s="11"/>
      <c r="S671" s="11"/>
      <c r="T671" s="11"/>
    </row>
    <row r="672">
      <c r="B672" s="11"/>
      <c r="C672" s="13"/>
      <c r="D672" s="11"/>
      <c r="E672" s="11"/>
      <c r="F672" s="11"/>
      <c r="G672" s="11"/>
      <c r="H672" s="11"/>
      <c r="I672" s="11"/>
      <c r="J672" s="11"/>
      <c r="K672" s="11"/>
      <c r="L672" s="11"/>
      <c r="M672" s="13"/>
      <c r="N672" s="11"/>
      <c r="O672" s="11"/>
      <c r="P672" s="11"/>
      <c r="Q672" s="11"/>
      <c r="R672" s="11"/>
      <c r="S672" s="11"/>
      <c r="T672" s="11"/>
    </row>
    <row r="673">
      <c r="B673" s="11"/>
      <c r="C673" s="13"/>
      <c r="D673" s="11"/>
      <c r="E673" s="11"/>
      <c r="F673" s="11"/>
      <c r="G673" s="11"/>
      <c r="H673" s="11"/>
      <c r="I673" s="11"/>
      <c r="J673" s="11"/>
      <c r="K673" s="11"/>
      <c r="L673" s="11"/>
      <c r="M673" s="13"/>
      <c r="N673" s="11"/>
      <c r="O673" s="11"/>
      <c r="P673" s="11"/>
      <c r="Q673" s="11"/>
      <c r="R673" s="11"/>
      <c r="S673" s="11"/>
      <c r="T673" s="11"/>
    </row>
    <row r="674">
      <c r="B674" s="11"/>
      <c r="C674" s="13"/>
      <c r="D674" s="11"/>
      <c r="E674" s="11"/>
      <c r="F674" s="11"/>
      <c r="G674" s="11"/>
      <c r="H674" s="11"/>
      <c r="I674" s="11"/>
      <c r="J674" s="11"/>
      <c r="K674" s="11"/>
      <c r="L674" s="11"/>
      <c r="M674" s="13"/>
      <c r="N674" s="11"/>
      <c r="O674" s="11"/>
      <c r="P674" s="11"/>
      <c r="Q674" s="11"/>
      <c r="R674" s="11"/>
      <c r="S674" s="11"/>
      <c r="T674" s="11"/>
    </row>
    <row r="675">
      <c r="B675" s="11"/>
      <c r="C675" s="13"/>
      <c r="D675" s="11"/>
      <c r="E675" s="11"/>
      <c r="F675" s="11"/>
      <c r="G675" s="11"/>
      <c r="H675" s="11"/>
      <c r="I675" s="11"/>
      <c r="J675" s="11"/>
      <c r="K675" s="11"/>
      <c r="L675" s="11"/>
      <c r="M675" s="13"/>
      <c r="N675" s="11"/>
      <c r="O675" s="11"/>
      <c r="P675" s="11"/>
      <c r="Q675" s="11"/>
      <c r="R675" s="11"/>
      <c r="S675" s="11"/>
      <c r="T675" s="11"/>
    </row>
    <row r="676">
      <c r="B676" s="11"/>
      <c r="C676" s="13"/>
      <c r="D676" s="11"/>
      <c r="E676" s="11"/>
      <c r="F676" s="11"/>
      <c r="G676" s="11"/>
      <c r="H676" s="11"/>
      <c r="I676" s="11"/>
      <c r="J676" s="11"/>
      <c r="K676" s="11"/>
      <c r="L676" s="11"/>
      <c r="M676" s="13"/>
      <c r="N676" s="11"/>
      <c r="O676" s="11"/>
      <c r="P676" s="11"/>
      <c r="Q676" s="11"/>
      <c r="R676" s="11"/>
      <c r="S676" s="11"/>
      <c r="T676" s="11"/>
    </row>
    <row r="677">
      <c r="B677" s="11"/>
      <c r="C677" s="13"/>
      <c r="D677" s="11"/>
      <c r="E677" s="11"/>
      <c r="F677" s="11"/>
      <c r="G677" s="11"/>
      <c r="H677" s="11"/>
      <c r="I677" s="11"/>
      <c r="J677" s="11"/>
      <c r="K677" s="11"/>
      <c r="L677" s="11"/>
      <c r="M677" s="13"/>
      <c r="N677" s="11"/>
      <c r="O677" s="11"/>
      <c r="P677" s="11"/>
      <c r="Q677" s="11"/>
      <c r="R677" s="11"/>
      <c r="S677" s="11"/>
      <c r="T677" s="11"/>
    </row>
    <row r="678">
      <c r="B678" s="11"/>
      <c r="C678" s="13"/>
      <c r="D678" s="11"/>
      <c r="E678" s="11"/>
      <c r="F678" s="11"/>
      <c r="G678" s="11"/>
      <c r="H678" s="11"/>
      <c r="I678" s="11"/>
      <c r="J678" s="11"/>
      <c r="K678" s="11"/>
      <c r="L678" s="11"/>
      <c r="M678" s="13"/>
      <c r="N678" s="11"/>
      <c r="O678" s="11"/>
      <c r="P678" s="11"/>
      <c r="Q678" s="11"/>
      <c r="R678" s="11"/>
      <c r="S678" s="11"/>
      <c r="T678" s="11"/>
    </row>
    <row r="679">
      <c r="B679" s="11"/>
      <c r="C679" s="13"/>
      <c r="D679" s="11"/>
      <c r="E679" s="11"/>
      <c r="F679" s="11"/>
      <c r="G679" s="11"/>
      <c r="H679" s="11"/>
      <c r="I679" s="11"/>
      <c r="J679" s="11"/>
      <c r="K679" s="11"/>
      <c r="L679" s="11"/>
      <c r="M679" s="13"/>
      <c r="N679" s="11"/>
      <c r="O679" s="11"/>
      <c r="P679" s="11"/>
      <c r="Q679" s="11"/>
      <c r="R679" s="11"/>
      <c r="S679" s="11"/>
      <c r="T679" s="11"/>
    </row>
    <row r="680">
      <c r="B680" s="11"/>
      <c r="C680" s="13"/>
      <c r="D680" s="11"/>
      <c r="E680" s="11"/>
      <c r="F680" s="11"/>
      <c r="G680" s="11"/>
      <c r="H680" s="11"/>
      <c r="I680" s="11"/>
      <c r="J680" s="11"/>
      <c r="K680" s="11"/>
      <c r="L680" s="11"/>
      <c r="M680" s="13"/>
      <c r="N680" s="11"/>
      <c r="O680" s="11"/>
      <c r="P680" s="11"/>
      <c r="Q680" s="11"/>
      <c r="R680" s="11"/>
      <c r="S680" s="11"/>
      <c r="T680" s="11"/>
    </row>
    <row r="681">
      <c r="B681" s="11"/>
      <c r="C681" s="13"/>
      <c r="D681" s="11"/>
      <c r="E681" s="11"/>
      <c r="F681" s="11"/>
      <c r="G681" s="11"/>
      <c r="H681" s="11"/>
      <c r="I681" s="11"/>
      <c r="J681" s="11"/>
      <c r="K681" s="11"/>
      <c r="L681" s="11"/>
      <c r="M681" s="13"/>
      <c r="N681" s="11"/>
      <c r="O681" s="11"/>
      <c r="P681" s="11"/>
      <c r="Q681" s="11"/>
      <c r="R681" s="11"/>
      <c r="S681" s="11"/>
      <c r="T681" s="11"/>
    </row>
    <row r="682">
      <c r="B682" s="11"/>
      <c r="C682" s="13"/>
      <c r="D682" s="11"/>
      <c r="E682" s="11"/>
      <c r="F682" s="11"/>
      <c r="G682" s="11"/>
      <c r="H682" s="11"/>
      <c r="I682" s="11"/>
      <c r="J682" s="11"/>
      <c r="K682" s="11"/>
      <c r="L682" s="11"/>
      <c r="M682" s="13"/>
      <c r="N682" s="11"/>
      <c r="O682" s="11"/>
      <c r="P682" s="11"/>
      <c r="Q682" s="11"/>
      <c r="R682" s="11"/>
      <c r="S682" s="11"/>
      <c r="T682" s="11"/>
    </row>
    <row r="683">
      <c r="B683" s="11"/>
      <c r="C683" s="13"/>
      <c r="D683" s="11"/>
      <c r="E683" s="11"/>
      <c r="F683" s="11"/>
      <c r="G683" s="11"/>
      <c r="H683" s="11"/>
      <c r="I683" s="11"/>
      <c r="J683" s="11"/>
      <c r="K683" s="11"/>
      <c r="L683" s="11"/>
      <c r="M683" s="13"/>
      <c r="N683" s="11"/>
      <c r="O683" s="11"/>
      <c r="P683" s="11"/>
      <c r="Q683" s="11"/>
      <c r="R683" s="11"/>
      <c r="S683" s="11"/>
      <c r="T683" s="11"/>
    </row>
    <row r="684">
      <c r="B684" s="11"/>
      <c r="C684" s="13"/>
      <c r="D684" s="11"/>
      <c r="E684" s="11"/>
      <c r="F684" s="11"/>
      <c r="G684" s="11"/>
      <c r="H684" s="11"/>
      <c r="I684" s="11"/>
      <c r="J684" s="11"/>
      <c r="K684" s="11"/>
      <c r="L684" s="11"/>
      <c r="M684" s="13"/>
      <c r="N684" s="11"/>
      <c r="O684" s="11"/>
      <c r="P684" s="11"/>
      <c r="Q684" s="11"/>
      <c r="R684" s="11"/>
      <c r="S684" s="11"/>
      <c r="T684" s="11"/>
    </row>
    <row r="685">
      <c r="B685" s="11"/>
      <c r="C685" s="13"/>
      <c r="D685" s="11"/>
      <c r="E685" s="11"/>
      <c r="F685" s="11"/>
      <c r="G685" s="11"/>
      <c r="H685" s="11"/>
      <c r="I685" s="11"/>
      <c r="J685" s="11"/>
      <c r="K685" s="11"/>
      <c r="L685" s="11"/>
      <c r="M685" s="13"/>
      <c r="N685" s="11"/>
      <c r="O685" s="11"/>
      <c r="P685" s="11"/>
      <c r="Q685" s="11"/>
      <c r="R685" s="11"/>
      <c r="S685" s="11"/>
      <c r="T685" s="11"/>
    </row>
    <row r="686">
      <c r="B686" s="11"/>
      <c r="C686" s="13"/>
      <c r="D686" s="11"/>
      <c r="E686" s="11"/>
      <c r="F686" s="11"/>
      <c r="G686" s="11"/>
      <c r="H686" s="11"/>
      <c r="I686" s="11"/>
      <c r="J686" s="11"/>
      <c r="K686" s="11"/>
      <c r="L686" s="11"/>
      <c r="M686" s="13"/>
      <c r="N686" s="11"/>
      <c r="O686" s="11"/>
      <c r="P686" s="11"/>
      <c r="Q686" s="11"/>
      <c r="R686" s="11"/>
      <c r="S686" s="11"/>
      <c r="T686" s="11"/>
    </row>
    <row r="687">
      <c r="B687" s="11"/>
      <c r="C687" s="13"/>
      <c r="D687" s="11"/>
      <c r="E687" s="11"/>
      <c r="F687" s="11"/>
      <c r="G687" s="11"/>
      <c r="H687" s="11"/>
      <c r="I687" s="11"/>
      <c r="J687" s="11"/>
      <c r="K687" s="11"/>
      <c r="L687" s="11"/>
      <c r="M687" s="13"/>
      <c r="N687" s="11"/>
      <c r="O687" s="11"/>
      <c r="P687" s="11"/>
      <c r="Q687" s="11"/>
      <c r="R687" s="11"/>
      <c r="S687" s="11"/>
      <c r="T687" s="11"/>
    </row>
    <row r="688">
      <c r="B688" s="11"/>
      <c r="C688" s="13"/>
      <c r="D688" s="11"/>
      <c r="E688" s="11"/>
      <c r="F688" s="11"/>
      <c r="G688" s="11"/>
      <c r="H688" s="11"/>
      <c r="I688" s="11"/>
      <c r="J688" s="11"/>
      <c r="K688" s="11"/>
      <c r="L688" s="11"/>
      <c r="M688" s="13"/>
      <c r="N688" s="11"/>
      <c r="O688" s="11"/>
      <c r="P688" s="11"/>
      <c r="Q688" s="11"/>
      <c r="R688" s="11"/>
      <c r="S688" s="11"/>
      <c r="T688" s="11"/>
    </row>
    <row r="689">
      <c r="B689" s="11"/>
      <c r="C689" s="13"/>
      <c r="D689" s="11"/>
      <c r="E689" s="11"/>
      <c r="F689" s="11"/>
      <c r="G689" s="11"/>
      <c r="H689" s="11"/>
      <c r="I689" s="11"/>
      <c r="J689" s="11"/>
      <c r="K689" s="11"/>
      <c r="L689" s="11"/>
      <c r="M689" s="13"/>
      <c r="N689" s="11"/>
      <c r="O689" s="11"/>
      <c r="P689" s="11"/>
      <c r="Q689" s="11"/>
      <c r="R689" s="11"/>
      <c r="S689" s="11"/>
      <c r="T689" s="11"/>
    </row>
    <row r="690">
      <c r="B690" s="11"/>
      <c r="C690" s="13"/>
      <c r="D690" s="11"/>
      <c r="E690" s="11"/>
      <c r="F690" s="11"/>
      <c r="G690" s="11"/>
      <c r="H690" s="11"/>
      <c r="I690" s="11"/>
      <c r="J690" s="11"/>
      <c r="K690" s="11"/>
      <c r="L690" s="11"/>
      <c r="M690" s="13"/>
      <c r="N690" s="11"/>
      <c r="O690" s="11"/>
      <c r="P690" s="11"/>
      <c r="Q690" s="11"/>
      <c r="R690" s="11"/>
      <c r="S690" s="11"/>
      <c r="T690" s="11"/>
    </row>
    <row r="691">
      <c r="B691" s="11"/>
      <c r="C691" s="13"/>
      <c r="D691" s="11"/>
      <c r="E691" s="11"/>
      <c r="F691" s="11"/>
      <c r="G691" s="11"/>
      <c r="H691" s="11"/>
      <c r="I691" s="11"/>
      <c r="J691" s="11"/>
      <c r="K691" s="11"/>
      <c r="L691" s="11"/>
      <c r="M691" s="13"/>
      <c r="N691" s="11"/>
      <c r="O691" s="11"/>
      <c r="P691" s="11"/>
      <c r="Q691" s="11"/>
      <c r="R691" s="11"/>
      <c r="S691" s="11"/>
      <c r="T691" s="11"/>
    </row>
    <row r="692">
      <c r="B692" s="11"/>
      <c r="C692" s="13"/>
      <c r="D692" s="11"/>
      <c r="E692" s="11"/>
      <c r="F692" s="11"/>
      <c r="G692" s="11"/>
      <c r="H692" s="11"/>
      <c r="I692" s="11"/>
      <c r="J692" s="11"/>
      <c r="K692" s="11"/>
      <c r="L692" s="11"/>
      <c r="M692" s="13"/>
      <c r="N692" s="11"/>
      <c r="O692" s="11"/>
      <c r="P692" s="11"/>
      <c r="Q692" s="11"/>
      <c r="R692" s="11"/>
      <c r="S692" s="11"/>
      <c r="T692" s="11"/>
    </row>
    <row r="693">
      <c r="B693" s="11"/>
      <c r="C693" s="13"/>
      <c r="D693" s="11"/>
      <c r="E693" s="11"/>
      <c r="F693" s="11"/>
      <c r="G693" s="11"/>
      <c r="H693" s="11"/>
      <c r="I693" s="11"/>
      <c r="J693" s="11"/>
      <c r="K693" s="11"/>
      <c r="L693" s="11"/>
      <c r="M693" s="13"/>
      <c r="N693" s="11"/>
      <c r="O693" s="11"/>
      <c r="P693" s="11"/>
      <c r="Q693" s="11"/>
      <c r="R693" s="11"/>
      <c r="S693" s="11"/>
      <c r="T693" s="11"/>
    </row>
    <row r="694">
      <c r="B694" s="11"/>
      <c r="C694" s="13"/>
      <c r="D694" s="11"/>
      <c r="E694" s="11"/>
      <c r="F694" s="11"/>
      <c r="G694" s="11"/>
      <c r="H694" s="11"/>
      <c r="I694" s="11"/>
      <c r="J694" s="11"/>
      <c r="K694" s="11"/>
      <c r="L694" s="11"/>
      <c r="M694" s="13"/>
      <c r="N694" s="11"/>
      <c r="O694" s="11"/>
      <c r="P694" s="11"/>
      <c r="Q694" s="11"/>
      <c r="R694" s="11"/>
      <c r="S694" s="11"/>
      <c r="T694" s="11"/>
    </row>
    <row r="695">
      <c r="B695" s="11"/>
      <c r="C695" s="13"/>
      <c r="D695" s="11"/>
      <c r="E695" s="11"/>
      <c r="F695" s="11"/>
      <c r="G695" s="11"/>
      <c r="H695" s="11"/>
      <c r="I695" s="11"/>
      <c r="J695" s="11"/>
      <c r="K695" s="11"/>
      <c r="L695" s="11"/>
      <c r="M695" s="13"/>
      <c r="N695" s="11"/>
      <c r="O695" s="11"/>
      <c r="P695" s="11"/>
      <c r="Q695" s="11"/>
      <c r="R695" s="11"/>
      <c r="S695" s="11"/>
      <c r="T695" s="11"/>
    </row>
    <row r="696">
      <c r="B696" s="11"/>
      <c r="C696" s="13"/>
      <c r="D696" s="11"/>
      <c r="E696" s="11"/>
      <c r="F696" s="11"/>
      <c r="G696" s="11"/>
      <c r="H696" s="11"/>
      <c r="I696" s="11"/>
      <c r="J696" s="11"/>
      <c r="K696" s="11"/>
      <c r="L696" s="11"/>
      <c r="M696" s="13"/>
      <c r="N696" s="11"/>
      <c r="O696" s="11"/>
      <c r="P696" s="11"/>
      <c r="Q696" s="11"/>
      <c r="R696" s="11"/>
      <c r="S696" s="11"/>
      <c r="T696" s="11"/>
    </row>
    <row r="697">
      <c r="B697" s="11"/>
      <c r="C697" s="13"/>
      <c r="D697" s="11"/>
      <c r="E697" s="11"/>
      <c r="F697" s="11"/>
      <c r="G697" s="11"/>
      <c r="H697" s="11"/>
      <c r="I697" s="11"/>
      <c r="J697" s="11"/>
      <c r="K697" s="11"/>
      <c r="L697" s="11"/>
      <c r="M697" s="13"/>
      <c r="N697" s="11"/>
      <c r="O697" s="11"/>
      <c r="P697" s="11"/>
      <c r="Q697" s="11"/>
      <c r="R697" s="11"/>
      <c r="S697" s="11"/>
      <c r="T697" s="11"/>
    </row>
    <row r="698">
      <c r="B698" s="11"/>
      <c r="C698" s="13"/>
      <c r="D698" s="11"/>
      <c r="E698" s="11"/>
      <c r="F698" s="11"/>
      <c r="G698" s="11"/>
      <c r="H698" s="11"/>
      <c r="I698" s="11"/>
      <c r="J698" s="11"/>
      <c r="K698" s="11"/>
      <c r="L698" s="11"/>
      <c r="M698" s="13"/>
      <c r="N698" s="11"/>
      <c r="O698" s="11"/>
      <c r="P698" s="11"/>
      <c r="Q698" s="11"/>
      <c r="R698" s="11"/>
      <c r="S698" s="11"/>
      <c r="T698" s="11"/>
    </row>
    <row r="699">
      <c r="B699" s="11"/>
      <c r="C699" s="13"/>
      <c r="D699" s="11"/>
      <c r="E699" s="11"/>
      <c r="F699" s="11"/>
      <c r="G699" s="11"/>
      <c r="H699" s="11"/>
      <c r="I699" s="11"/>
      <c r="J699" s="11"/>
      <c r="K699" s="11"/>
      <c r="L699" s="11"/>
      <c r="M699" s="13"/>
      <c r="N699" s="11"/>
      <c r="O699" s="11"/>
      <c r="P699" s="11"/>
      <c r="Q699" s="11"/>
      <c r="R699" s="11"/>
      <c r="S699" s="11"/>
      <c r="T699" s="11"/>
    </row>
    <row r="700">
      <c r="B700" s="11"/>
      <c r="C700" s="13"/>
      <c r="D700" s="11"/>
      <c r="E700" s="11"/>
      <c r="F700" s="11"/>
      <c r="G700" s="11"/>
      <c r="H700" s="11"/>
      <c r="I700" s="11"/>
      <c r="J700" s="11"/>
      <c r="K700" s="11"/>
      <c r="L700" s="11"/>
      <c r="M700" s="13"/>
      <c r="N700" s="11"/>
      <c r="O700" s="11"/>
      <c r="P700" s="11"/>
      <c r="Q700" s="11"/>
      <c r="R700" s="11"/>
      <c r="S700" s="11"/>
      <c r="T700" s="11"/>
    </row>
    <row r="701">
      <c r="B701" s="11"/>
      <c r="C701" s="13"/>
      <c r="D701" s="11"/>
      <c r="E701" s="11"/>
      <c r="F701" s="11"/>
      <c r="G701" s="11"/>
      <c r="H701" s="11"/>
      <c r="I701" s="11"/>
      <c r="J701" s="11"/>
      <c r="K701" s="11"/>
      <c r="L701" s="11"/>
      <c r="M701" s="13"/>
      <c r="N701" s="11"/>
      <c r="O701" s="11"/>
      <c r="P701" s="11"/>
      <c r="Q701" s="11"/>
      <c r="R701" s="11"/>
      <c r="S701" s="11"/>
      <c r="T701" s="11"/>
    </row>
    <row r="702">
      <c r="B702" s="11"/>
      <c r="C702" s="13"/>
      <c r="D702" s="11"/>
      <c r="E702" s="11"/>
      <c r="F702" s="11"/>
      <c r="G702" s="11"/>
      <c r="H702" s="11"/>
      <c r="I702" s="11"/>
      <c r="J702" s="11"/>
      <c r="K702" s="11"/>
      <c r="L702" s="11"/>
      <c r="M702" s="13"/>
      <c r="N702" s="11"/>
      <c r="O702" s="11"/>
      <c r="P702" s="11"/>
      <c r="Q702" s="11"/>
      <c r="R702" s="11"/>
      <c r="S702" s="11"/>
      <c r="T702" s="11"/>
    </row>
    <row r="703">
      <c r="B703" s="11"/>
      <c r="C703" s="13"/>
      <c r="D703" s="11"/>
      <c r="E703" s="11"/>
      <c r="F703" s="11"/>
      <c r="G703" s="11"/>
      <c r="H703" s="11"/>
      <c r="I703" s="11"/>
      <c r="J703" s="11"/>
      <c r="K703" s="11"/>
      <c r="L703" s="11"/>
      <c r="M703" s="13"/>
      <c r="N703" s="11"/>
      <c r="O703" s="11"/>
      <c r="P703" s="11"/>
      <c r="Q703" s="11"/>
      <c r="R703" s="11"/>
      <c r="S703" s="11"/>
      <c r="T703" s="11"/>
    </row>
    <row r="704">
      <c r="B704" s="11"/>
      <c r="C704" s="13"/>
      <c r="D704" s="11"/>
      <c r="E704" s="11"/>
      <c r="F704" s="11"/>
      <c r="G704" s="11"/>
      <c r="H704" s="11"/>
      <c r="I704" s="11"/>
      <c r="J704" s="11"/>
      <c r="K704" s="11"/>
      <c r="L704" s="11"/>
      <c r="M704" s="13"/>
      <c r="N704" s="11"/>
      <c r="O704" s="11"/>
      <c r="P704" s="11"/>
      <c r="Q704" s="11"/>
      <c r="R704" s="11"/>
      <c r="S704" s="11"/>
      <c r="T704" s="11"/>
    </row>
    <row r="705">
      <c r="B705" s="11"/>
      <c r="C705" s="13"/>
      <c r="D705" s="11"/>
      <c r="E705" s="11"/>
      <c r="F705" s="11"/>
      <c r="G705" s="11"/>
      <c r="H705" s="11"/>
      <c r="I705" s="11"/>
      <c r="J705" s="11"/>
      <c r="K705" s="11"/>
      <c r="L705" s="11"/>
      <c r="M705" s="13"/>
      <c r="N705" s="11"/>
      <c r="O705" s="11"/>
      <c r="P705" s="11"/>
      <c r="Q705" s="11"/>
      <c r="R705" s="11"/>
      <c r="S705" s="11"/>
      <c r="T705" s="11"/>
    </row>
    <row r="706">
      <c r="B706" s="11"/>
      <c r="C706" s="13"/>
      <c r="D706" s="11"/>
      <c r="E706" s="11"/>
      <c r="F706" s="11"/>
      <c r="G706" s="11"/>
      <c r="H706" s="11"/>
      <c r="I706" s="11"/>
      <c r="J706" s="11"/>
      <c r="K706" s="11"/>
      <c r="L706" s="11"/>
      <c r="M706" s="13"/>
      <c r="N706" s="11"/>
      <c r="O706" s="11"/>
      <c r="P706" s="11"/>
      <c r="Q706" s="11"/>
      <c r="R706" s="11"/>
      <c r="S706" s="11"/>
      <c r="T706" s="11"/>
    </row>
    <row r="707">
      <c r="B707" s="11"/>
      <c r="C707" s="13"/>
      <c r="D707" s="11"/>
      <c r="E707" s="11"/>
      <c r="F707" s="11"/>
      <c r="G707" s="11"/>
      <c r="H707" s="11"/>
      <c r="I707" s="11"/>
      <c r="J707" s="11"/>
      <c r="K707" s="11"/>
      <c r="L707" s="11"/>
      <c r="M707" s="13"/>
      <c r="N707" s="11"/>
      <c r="O707" s="11"/>
      <c r="P707" s="11"/>
      <c r="Q707" s="11"/>
      <c r="R707" s="11"/>
      <c r="S707" s="11"/>
      <c r="T707" s="11"/>
    </row>
    <row r="708">
      <c r="B708" s="11"/>
      <c r="C708" s="13"/>
      <c r="D708" s="11"/>
      <c r="E708" s="11"/>
      <c r="F708" s="11"/>
      <c r="G708" s="11"/>
      <c r="H708" s="11"/>
      <c r="I708" s="11"/>
      <c r="J708" s="11"/>
      <c r="K708" s="11"/>
      <c r="L708" s="11"/>
      <c r="M708" s="13"/>
      <c r="N708" s="11"/>
      <c r="O708" s="11"/>
      <c r="P708" s="11"/>
      <c r="Q708" s="11"/>
      <c r="R708" s="11"/>
      <c r="S708" s="11"/>
      <c r="T708" s="11"/>
    </row>
    <row r="709">
      <c r="B709" s="11"/>
      <c r="C709" s="13"/>
      <c r="D709" s="11"/>
      <c r="E709" s="11"/>
      <c r="F709" s="11"/>
      <c r="G709" s="11"/>
      <c r="H709" s="11"/>
      <c r="I709" s="11"/>
      <c r="J709" s="11"/>
      <c r="K709" s="11"/>
      <c r="L709" s="11"/>
      <c r="M709" s="13"/>
      <c r="N709" s="11"/>
      <c r="O709" s="11"/>
      <c r="P709" s="11"/>
      <c r="Q709" s="11"/>
      <c r="R709" s="11"/>
      <c r="S709" s="11"/>
      <c r="T709" s="11"/>
    </row>
    <row r="710">
      <c r="B710" s="11"/>
      <c r="C710" s="13"/>
      <c r="D710" s="11"/>
      <c r="E710" s="11"/>
      <c r="F710" s="11"/>
      <c r="G710" s="11"/>
      <c r="H710" s="11"/>
      <c r="I710" s="11"/>
      <c r="J710" s="11"/>
      <c r="K710" s="11"/>
      <c r="L710" s="11"/>
      <c r="M710" s="13"/>
      <c r="N710" s="11"/>
      <c r="O710" s="11"/>
      <c r="P710" s="11"/>
      <c r="Q710" s="11"/>
      <c r="R710" s="11"/>
      <c r="S710" s="11"/>
      <c r="T710" s="11"/>
    </row>
    <row r="711">
      <c r="B711" s="11"/>
      <c r="C711" s="13"/>
      <c r="D711" s="11"/>
      <c r="E711" s="11"/>
      <c r="F711" s="11"/>
      <c r="G711" s="11"/>
      <c r="H711" s="11"/>
      <c r="I711" s="11"/>
      <c r="J711" s="11"/>
      <c r="K711" s="11"/>
      <c r="L711" s="11"/>
      <c r="M711" s="13"/>
      <c r="N711" s="11"/>
      <c r="O711" s="11"/>
      <c r="P711" s="11"/>
      <c r="Q711" s="11"/>
      <c r="R711" s="11"/>
      <c r="S711" s="11"/>
      <c r="T711" s="11"/>
    </row>
    <row r="712">
      <c r="B712" s="11"/>
      <c r="C712" s="13"/>
      <c r="D712" s="11"/>
      <c r="E712" s="11"/>
      <c r="F712" s="11"/>
      <c r="G712" s="11"/>
      <c r="H712" s="11"/>
      <c r="I712" s="11"/>
      <c r="J712" s="11"/>
      <c r="K712" s="11"/>
      <c r="L712" s="11"/>
      <c r="M712" s="13"/>
      <c r="N712" s="11"/>
      <c r="O712" s="11"/>
      <c r="P712" s="11"/>
      <c r="Q712" s="11"/>
      <c r="R712" s="11"/>
      <c r="S712" s="11"/>
      <c r="T712" s="11"/>
    </row>
    <row r="713">
      <c r="B713" s="11"/>
      <c r="C713" s="13"/>
      <c r="D713" s="11"/>
      <c r="E713" s="11"/>
      <c r="F713" s="11"/>
      <c r="G713" s="11"/>
      <c r="H713" s="11"/>
      <c r="I713" s="11"/>
      <c r="J713" s="11"/>
      <c r="K713" s="11"/>
      <c r="L713" s="11"/>
      <c r="M713" s="13"/>
      <c r="N713" s="11"/>
      <c r="O713" s="11"/>
      <c r="P713" s="11"/>
      <c r="Q713" s="11"/>
      <c r="R713" s="11"/>
      <c r="S713" s="11"/>
      <c r="T713" s="11"/>
    </row>
    <row r="714">
      <c r="B714" s="11"/>
      <c r="C714" s="13"/>
      <c r="D714" s="11"/>
      <c r="E714" s="11"/>
      <c r="F714" s="11"/>
      <c r="G714" s="11"/>
      <c r="H714" s="11"/>
      <c r="I714" s="11"/>
      <c r="J714" s="11"/>
      <c r="K714" s="11"/>
      <c r="L714" s="11"/>
      <c r="M714" s="13"/>
      <c r="N714" s="11"/>
      <c r="O714" s="11"/>
      <c r="P714" s="11"/>
      <c r="Q714" s="11"/>
      <c r="R714" s="11"/>
      <c r="S714" s="11"/>
      <c r="T714" s="11"/>
    </row>
    <row r="715">
      <c r="B715" s="11"/>
      <c r="C715" s="13"/>
      <c r="D715" s="11"/>
      <c r="E715" s="11"/>
      <c r="F715" s="11"/>
      <c r="G715" s="11"/>
      <c r="H715" s="11"/>
      <c r="I715" s="11"/>
      <c r="J715" s="11"/>
      <c r="K715" s="11"/>
      <c r="L715" s="11"/>
      <c r="M715" s="13"/>
      <c r="N715" s="11"/>
      <c r="O715" s="11"/>
      <c r="P715" s="11"/>
      <c r="Q715" s="11"/>
      <c r="R715" s="11"/>
      <c r="S715" s="11"/>
      <c r="T715" s="11"/>
    </row>
    <row r="716">
      <c r="B716" s="11"/>
      <c r="C716" s="13"/>
      <c r="D716" s="11"/>
      <c r="E716" s="11"/>
      <c r="F716" s="11"/>
      <c r="G716" s="11"/>
      <c r="H716" s="11"/>
      <c r="I716" s="11"/>
      <c r="J716" s="11"/>
      <c r="K716" s="11"/>
      <c r="L716" s="11"/>
      <c r="M716" s="13"/>
      <c r="N716" s="11"/>
      <c r="O716" s="11"/>
      <c r="P716" s="11"/>
      <c r="Q716" s="11"/>
      <c r="R716" s="11"/>
      <c r="S716" s="11"/>
      <c r="T716" s="11"/>
    </row>
    <row r="717">
      <c r="B717" s="11"/>
      <c r="C717" s="13"/>
      <c r="D717" s="11"/>
      <c r="E717" s="11"/>
      <c r="F717" s="11"/>
      <c r="G717" s="11"/>
      <c r="H717" s="11"/>
      <c r="I717" s="11"/>
      <c r="J717" s="11"/>
      <c r="K717" s="11"/>
      <c r="L717" s="11"/>
      <c r="M717" s="13"/>
      <c r="N717" s="11"/>
      <c r="O717" s="11"/>
      <c r="P717" s="11"/>
      <c r="Q717" s="11"/>
      <c r="R717" s="11"/>
      <c r="S717" s="11"/>
      <c r="T717" s="11"/>
    </row>
    <row r="718">
      <c r="B718" s="11"/>
      <c r="C718" s="13"/>
      <c r="D718" s="11"/>
      <c r="E718" s="11"/>
      <c r="F718" s="11"/>
      <c r="G718" s="11"/>
      <c r="H718" s="11"/>
      <c r="I718" s="11"/>
      <c r="J718" s="11"/>
      <c r="K718" s="11"/>
      <c r="L718" s="11"/>
      <c r="M718" s="13"/>
      <c r="N718" s="11"/>
      <c r="O718" s="11"/>
      <c r="P718" s="11"/>
      <c r="Q718" s="11"/>
      <c r="R718" s="11"/>
      <c r="S718" s="11"/>
      <c r="T718" s="11"/>
    </row>
    <row r="719">
      <c r="B719" s="11"/>
      <c r="C719" s="13"/>
      <c r="D719" s="11"/>
      <c r="E719" s="11"/>
      <c r="F719" s="11"/>
      <c r="G719" s="11"/>
      <c r="H719" s="11"/>
      <c r="I719" s="11"/>
      <c r="J719" s="11"/>
      <c r="K719" s="11"/>
      <c r="L719" s="11"/>
      <c r="M719" s="13"/>
      <c r="N719" s="11"/>
      <c r="O719" s="11"/>
      <c r="P719" s="11"/>
      <c r="Q719" s="11"/>
      <c r="R719" s="11"/>
      <c r="S719" s="11"/>
      <c r="T719" s="11"/>
    </row>
    <row r="720">
      <c r="B720" s="11"/>
      <c r="C720" s="13"/>
      <c r="D720" s="11"/>
      <c r="E720" s="11"/>
      <c r="F720" s="11"/>
      <c r="G720" s="11"/>
      <c r="H720" s="11"/>
      <c r="I720" s="11"/>
      <c r="J720" s="11"/>
      <c r="K720" s="11"/>
      <c r="L720" s="11"/>
      <c r="M720" s="13"/>
      <c r="N720" s="11"/>
      <c r="O720" s="11"/>
      <c r="P720" s="11"/>
      <c r="Q720" s="11"/>
      <c r="R720" s="11"/>
      <c r="S720" s="11"/>
      <c r="T720" s="11"/>
    </row>
    <row r="721">
      <c r="B721" s="11"/>
      <c r="C721" s="13"/>
      <c r="D721" s="11"/>
      <c r="E721" s="11"/>
      <c r="F721" s="11"/>
      <c r="G721" s="11"/>
      <c r="H721" s="11"/>
      <c r="I721" s="11"/>
      <c r="J721" s="11"/>
      <c r="K721" s="11"/>
      <c r="L721" s="11"/>
      <c r="M721" s="13"/>
      <c r="N721" s="11"/>
      <c r="O721" s="11"/>
      <c r="P721" s="11"/>
      <c r="Q721" s="11"/>
      <c r="R721" s="11"/>
      <c r="S721" s="11"/>
      <c r="T721" s="11"/>
    </row>
    <row r="722">
      <c r="B722" s="11"/>
      <c r="C722" s="13"/>
      <c r="D722" s="11"/>
      <c r="E722" s="11"/>
      <c r="F722" s="11"/>
      <c r="G722" s="11"/>
      <c r="H722" s="11"/>
      <c r="I722" s="11"/>
      <c r="J722" s="11"/>
      <c r="K722" s="11"/>
      <c r="L722" s="11"/>
      <c r="M722" s="13"/>
      <c r="N722" s="11"/>
      <c r="O722" s="11"/>
      <c r="P722" s="11"/>
      <c r="Q722" s="11"/>
      <c r="R722" s="11"/>
      <c r="S722" s="11"/>
      <c r="T722" s="11"/>
    </row>
    <row r="723">
      <c r="B723" s="11"/>
      <c r="C723" s="13"/>
      <c r="D723" s="11"/>
      <c r="E723" s="11"/>
      <c r="F723" s="11"/>
      <c r="G723" s="11"/>
      <c r="H723" s="11"/>
      <c r="I723" s="11"/>
      <c r="J723" s="11"/>
      <c r="K723" s="11"/>
      <c r="L723" s="11"/>
      <c r="M723" s="13"/>
      <c r="N723" s="11"/>
      <c r="O723" s="11"/>
      <c r="P723" s="11"/>
      <c r="Q723" s="11"/>
      <c r="R723" s="11"/>
      <c r="S723" s="11"/>
      <c r="T723" s="11"/>
    </row>
    <row r="724">
      <c r="B724" s="11"/>
      <c r="C724" s="13"/>
      <c r="D724" s="11"/>
      <c r="E724" s="11"/>
      <c r="F724" s="11"/>
      <c r="G724" s="11"/>
      <c r="H724" s="11"/>
      <c r="I724" s="11"/>
      <c r="J724" s="11"/>
      <c r="K724" s="11"/>
      <c r="L724" s="11"/>
      <c r="M724" s="13"/>
      <c r="N724" s="11"/>
      <c r="O724" s="11"/>
      <c r="P724" s="11"/>
      <c r="Q724" s="11"/>
      <c r="R724" s="11"/>
      <c r="S724" s="11"/>
      <c r="T724" s="11"/>
    </row>
    <row r="725">
      <c r="B725" s="11"/>
      <c r="C725" s="13"/>
      <c r="D725" s="11"/>
      <c r="E725" s="11"/>
      <c r="F725" s="11"/>
      <c r="G725" s="11"/>
      <c r="H725" s="11"/>
      <c r="I725" s="11"/>
      <c r="J725" s="11"/>
      <c r="K725" s="11"/>
      <c r="L725" s="11"/>
      <c r="M725" s="13"/>
      <c r="N725" s="11"/>
      <c r="O725" s="11"/>
      <c r="P725" s="11"/>
      <c r="Q725" s="11"/>
      <c r="R725" s="11"/>
      <c r="S725" s="11"/>
      <c r="T725" s="11"/>
    </row>
    <row r="726">
      <c r="B726" s="11"/>
      <c r="C726" s="13"/>
      <c r="D726" s="11"/>
      <c r="E726" s="11"/>
      <c r="F726" s="11"/>
      <c r="G726" s="11"/>
      <c r="H726" s="11"/>
      <c r="I726" s="11"/>
      <c r="J726" s="11"/>
      <c r="K726" s="11"/>
      <c r="L726" s="11"/>
      <c r="M726" s="13"/>
      <c r="N726" s="11"/>
      <c r="O726" s="11"/>
      <c r="P726" s="11"/>
      <c r="Q726" s="11"/>
      <c r="R726" s="11"/>
      <c r="S726" s="11"/>
      <c r="T726" s="11"/>
    </row>
    <row r="727">
      <c r="B727" s="11"/>
      <c r="C727" s="13"/>
      <c r="D727" s="11"/>
      <c r="E727" s="11"/>
      <c r="F727" s="11"/>
      <c r="G727" s="11"/>
      <c r="H727" s="11"/>
      <c r="I727" s="11"/>
      <c r="J727" s="11"/>
      <c r="K727" s="11"/>
      <c r="L727" s="11"/>
      <c r="M727" s="13"/>
      <c r="N727" s="11"/>
      <c r="O727" s="11"/>
      <c r="P727" s="11"/>
      <c r="Q727" s="11"/>
      <c r="R727" s="11"/>
      <c r="S727" s="11"/>
      <c r="T727" s="11"/>
    </row>
    <row r="728">
      <c r="B728" s="11"/>
      <c r="C728" s="13"/>
      <c r="D728" s="11"/>
      <c r="E728" s="11"/>
      <c r="F728" s="11"/>
      <c r="G728" s="11"/>
      <c r="H728" s="11"/>
      <c r="I728" s="11"/>
      <c r="J728" s="11"/>
      <c r="K728" s="11"/>
      <c r="L728" s="11"/>
      <c r="M728" s="13"/>
      <c r="N728" s="11"/>
      <c r="O728" s="11"/>
      <c r="P728" s="11"/>
      <c r="Q728" s="11"/>
      <c r="R728" s="11"/>
      <c r="S728" s="11"/>
      <c r="T728" s="11"/>
    </row>
    <row r="729">
      <c r="B729" s="11"/>
      <c r="C729" s="13"/>
      <c r="D729" s="11"/>
      <c r="E729" s="11"/>
      <c r="F729" s="11"/>
      <c r="G729" s="11"/>
      <c r="H729" s="11"/>
      <c r="I729" s="11"/>
      <c r="J729" s="11"/>
      <c r="K729" s="11"/>
      <c r="L729" s="11"/>
      <c r="M729" s="13"/>
      <c r="N729" s="11"/>
      <c r="O729" s="11"/>
      <c r="P729" s="11"/>
      <c r="Q729" s="11"/>
      <c r="R729" s="11"/>
      <c r="S729" s="11"/>
      <c r="T729" s="11"/>
    </row>
    <row r="730">
      <c r="B730" s="11"/>
      <c r="C730" s="13"/>
      <c r="D730" s="11"/>
      <c r="E730" s="11"/>
      <c r="F730" s="11"/>
      <c r="G730" s="11"/>
      <c r="H730" s="11"/>
      <c r="I730" s="11"/>
      <c r="J730" s="11"/>
      <c r="K730" s="11"/>
      <c r="L730" s="11"/>
      <c r="M730" s="13"/>
      <c r="N730" s="11"/>
      <c r="O730" s="11"/>
      <c r="P730" s="11"/>
      <c r="Q730" s="11"/>
      <c r="R730" s="11"/>
      <c r="S730" s="11"/>
      <c r="T730" s="11"/>
    </row>
    <row r="731">
      <c r="B731" s="11"/>
      <c r="C731" s="13"/>
      <c r="D731" s="11"/>
      <c r="E731" s="11"/>
      <c r="F731" s="11"/>
      <c r="G731" s="11"/>
      <c r="H731" s="11"/>
      <c r="I731" s="11"/>
      <c r="J731" s="11"/>
      <c r="K731" s="11"/>
      <c r="L731" s="11"/>
      <c r="M731" s="13"/>
      <c r="N731" s="11"/>
      <c r="O731" s="11"/>
      <c r="P731" s="11"/>
      <c r="Q731" s="11"/>
      <c r="R731" s="11"/>
      <c r="S731" s="11"/>
      <c r="T731" s="11"/>
    </row>
    <row r="732">
      <c r="B732" s="11"/>
      <c r="C732" s="13"/>
      <c r="D732" s="11"/>
      <c r="E732" s="11"/>
      <c r="F732" s="11"/>
      <c r="G732" s="11"/>
      <c r="H732" s="11"/>
      <c r="I732" s="11"/>
      <c r="J732" s="11"/>
      <c r="K732" s="11"/>
      <c r="L732" s="11"/>
      <c r="M732" s="13"/>
      <c r="N732" s="11"/>
      <c r="O732" s="11"/>
      <c r="P732" s="11"/>
      <c r="Q732" s="11"/>
      <c r="R732" s="11"/>
      <c r="S732" s="11"/>
      <c r="T732" s="11"/>
    </row>
    <row r="733">
      <c r="B733" s="11"/>
      <c r="C733" s="13"/>
      <c r="D733" s="11"/>
      <c r="E733" s="11"/>
      <c r="F733" s="11"/>
      <c r="G733" s="11"/>
      <c r="H733" s="11"/>
      <c r="I733" s="11"/>
      <c r="J733" s="11"/>
      <c r="K733" s="11"/>
      <c r="L733" s="11"/>
      <c r="M733" s="13"/>
      <c r="N733" s="11"/>
      <c r="O733" s="11"/>
      <c r="P733" s="11"/>
      <c r="Q733" s="11"/>
      <c r="R733" s="11"/>
      <c r="S733" s="11"/>
      <c r="T733" s="11"/>
    </row>
    <row r="734">
      <c r="B734" s="11"/>
      <c r="C734" s="13"/>
      <c r="D734" s="11"/>
      <c r="E734" s="11"/>
      <c r="F734" s="11"/>
      <c r="G734" s="11"/>
      <c r="H734" s="11"/>
      <c r="I734" s="11"/>
      <c r="J734" s="11"/>
      <c r="K734" s="11"/>
      <c r="L734" s="11"/>
      <c r="M734" s="13"/>
      <c r="N734" s="11"/>
      <c r="O734" s="11"/>
      <c r="P734" s="11"/>
      <c r="Q734" s="11"/>
      <c r="R734" s="11"/>
      <c r="S734" s="11"/>
      <c r="T734" s="11"/>
    </row>
    <row r="735">
      <c r="B735" s="11"/>
      <c r="C735" s="13"/>
      <c r="D735" s="11"/>
      <c r="E735" s="11"/>
      <c r="F735" s="11"/>
      <c r="G735" s="11"/>
      <c r="H735" s="11"/>
      <c r="I735" s="11"/>
      <c r="J735" s="11"/>
      <c r="K735" s="11"/>
      <c r="L735" s="11"/>
      <c r="M735" s="13"/>
      <c r="N735" s="11"/>
      <c r="O735" s="11"/>
      <c r="P735" s="11"/>
      <c r="Q735" s="11"/>
      <c r="R735" s="11"/>
      <c r="S735" s="11"/>
      <c r="T735" s="11"/>
    </row>
    <row r="736">
      <c r="B736" s="11"/>
      <c r="C736" s="13"/>
      <c r="D736" s="11"/>
      <c r="E736" s="11"/>
      <c r="F736" s="11"/>
      <c r="G736" s="11"/>
      <c r="H736" s="11"/>
      <c r="I736" s="11"/>
      <c r="J736" s="11"/>
      <c r="K736" s="11"/>
      <c r="L736" s="11"/>
      <c r="M736" s="13"/>
      <c r="N736" s="11"/>
      <c r="O736" s="11"/>
      <c r="P736" s="11"/>
      <c r="Q736" s="11"/>
      <c r="R736" s="11"/>
      <c r="S736" s="11"/>
      <c r="T736" s="11"/>
    </row>
    <row r="737">
      <c r="B737" s="11"/>
      <c r="C737" s="13"/>
      <c r="D737" s="11"/>
      <c r="E737" s="11"/>
      <c r="F737" s="11"/>
      <c r="G737" s="11"/>
      <c r="H737" s="11"/>
      <c r="I737" s="11"/>
      <c r="J737" s="11"/>
      <c r="K737" s="11"/>
      <c r="L737" s="11"/>
      <c r="M737" s="13"/>
      <c r="N737" s="11"/>
      <c r="O737" s="11"/>
      <c r="P737" s="11"/>
      <c r="Q737" s="11"/>
      <c r="R737" s="11"/>
      <c r="S737" s="11"/>
      <c r="T737" s="11"/>
    </row>
    <row r="738">
      <c r="B738" s="11"/>
      <c r="C738" s="13"/>
      <c r="D738" s="11"/>
      <c r="E738" s="11"/>
      <c r="F738" s="11"/>
      <c r="G738" s="11"/>
      <c r="H738" s="11"/>
      <c r="I738" s="11"/>
      <c r="J738" s="11"/>
      <c r="K738" s="11"/>
      <c r="L738" s="11"/>
      <c r="M738" s="13"/>
      <c r="N738" s="11"/>
      <c r="O738" s="11"/>
      <c r="P738" s="11"/>
      <c r="Q738" s="11"/>
      <c r="R738" s="11"/>
      <c r="S738" s="11"/>
      <c r="T738" s="11"/>
    </row>
    <row r="739">
      <c r="B739" s="11"/>
      <c r="C739" s="13"/>
      <c r="D739" s="11"/>
      <c r="E739" s="11"/>
      <c r="F739" s="11"/>
      <c r="G739" s="11"/>
      <c r="H739" s="11"/>
      <c r="I739" s="11"/>
      <c r="J739" s="11"/>
      <c r="K739" s="11"/>
      <c r="L739" s="11"/>
      <c r="M739" s="13"/>
      <c r="N739" s="11"/>
      <c r="O739" s="11"/>
      <c r="P739" s="11"/>
      <c r="Q739" s="11"/>
      <c r="R739" s="11"/>
      <c r="S739" s="11"/>
      <c r="T739" s="11"/>
    </row>
    <row r="740">
      <c r="B740" s="11"/>
      <c r="C740" s="13"/>
      <c r="D740" s="11"/>
      <c r="E740" s="11"/>
      <c r="F740" s="11"/>
      <c r="G740" s="11"/>
      <c r="H740" s="11"/>
      <c r="I740" s="11"/>
      <c r="J740" s="11"/>
      <c r="K740" s="11"/>
      <c r="L740" s="11"/>
      <c r="M740" s="13"/>
      <c r="N740" s="11"/>
      <c r="O740" s="11"/>
      <c r="P740" s="11"/>
      <c r="Q740" s="11"/>
      <c r="R740" s="11"/>
      <c r="S740" s="11"/>
      <c r="T740" s="11"/>
    </row>
    <row r="741">
      <c r="B741" s="11"/>
      <c r="C741" s="13"/>
      <c r="D741" s="11"/>
      <c r="E741" s="11"/>
      <c r="F741" s="11"/>
      <c r="G741" s="11"/>
      <c r="H741" s="11"/>
      <c r="I741" s="11"/>
      <c r="J741" s="11"/>
      <c r="K741" s="11"/>
      <c r="L741" s="11"/>
      <c r="M741" s="13"/>
      <c r="N741" s="11"/>
      <c r="O741" s="11"/>
      <c r="P741" s="11"/>
      <c r="Q741" s="11"/>
      <c r="R741" s="11"/>
      <c r="S741" s="11"/>
      <c r="T741" s="11"/>
    </row>
    <row r="742">
      <c r="B742" s="11"/>
      <c r="C742" s="13"/>
      <c r="D742" s="11"/>
      <c r="E742" s="11"/>
      <c r="F742" s="11"/>
      <c r="G742" s="11"/>
      <c r="H742" s="11"/>
      <c r="I742" s="11"/>
      <c r="J742" s="11"/>
      <c r="K742" s="11"/>
      <c r="L742" s="11"/>
      <c r="M742" s="13"/>
      <c r="N742" s="11"/>
      <c r="O742" s="11"/>
      <c r="P742" s="11"/>
      <c r="Q742" s="11"/>
      <c r="R742" s="11"/>
      <c r="S742" s="11"/>
      <c r="T742" s="11"/>
    </row>
    <row r="743">
      <c r="B743" s="11"/>
      <c r="C743" s="13"/>
      <c r="D743" s="11"/>
      <c r="E743" s="11"/>
      <c r="F743" s="11"/>
      <c r="G743" s="11"/>
      <c r="H743" s="11"/>
      <c r="I743" s="11"/>
      <c r="J743" s="11"/>
      <c r="K743" s="11"/>
      <c r="L743" s="11"/>
      <c r="M743" s="13"/>
      <c r="N743" s="11"/>
      <c r="O743" s="11"/>
      <c r="P743" s="11"/>
      <c r="Q743" s="11"/>
      <c r="R743" s="11"/>
      <c r="S743" s="11"/>
      <c r="T743" s="11"/>
    </row>
    <row r="744">
      <c r="B744" s="11"/>
      <c r="C744" s="13"/>
      <c r="D744" s="11"/>
      <c r="E744" s="11"/>
      <c r="F744" s="11"/>
      <c r="G744" s="11"/>
      <c r="H744" s="11"/>
      <c r="I744" s="11"/>
      <c r="J744" s="11"/>
      <c r="K744" s="11"/>
      <c r="L744" s="11"/>
      <c r="M744" s="13"/>
      <c r="N744" s="11"/>
      <c r="O744" s="11"/>
      <c r="P744" s="11"/>
      <c r="Q744" s="11"/>
      <c r="R744" s="11"/>
      <c r="S744" s="11"/>
      <c r="T744" s="11"/>
    </row>
    <row r="745">
      <c r="B745" s="11"/>
      <c r="C745" s="13"/>
      <c r="D745" s="11"/>
      <c r="E745" s="11"/>
      <c r="F745" s="11"/>
      <c r="G745" s="11"/>
      <c r="H745" s="11"/>
      <c r="I745" s="11"/>
      <c r="J745" s="11"/>
      <c r="K745" s="11"/>
      <c r="L745" s="11"/>
      <c r="M745" s="13"/>
      <c r="N745" s="11"/>
      <c r="O745" s="11"/>
      <c r="P745" s="11"/>
      <c r="Q745" s="11"/>
      <c r="R745" s="11"/>
      <c r="S745" s="11"/>
      <c r="T745" s="11"/>
    </row>
    <row r="746">
      <c r="B746" s="11"/>
      <c r="C746" s="13"/>
      <c r="D746" s="11"/>
      <c r="E746" s="11"/>
      <c r="F746" s="11"/>
      <c r="G746" s="11"/>
      <c r="H746" s="11"/>
      <c r="I746" s="11"/>
      <c r="J746" s="11"/>
      <c r="K746" s="11"/>
      <c r="L746" s="11"/>
      <c r="M746" s="13"/>
      <c r="N746" s="11"/>
      <c r="O746" s="11"/>
      <c r="P746" s="11"/>
      <c r="Q746" s="11"/>
      <c r="R746" s="11"/>
      <c r="S746" s="11"/>
      <c r="T746" s="11"/>
    </row>
    <row r="747">
      <c r="B747" s="11"/>
      <c r="C747" s="13"/>
      <c r="D747" s="11"/>
      <c r="E747" s="11"/>
      <c r="F747" s="11"/>
      <c r="G747" s="11"/>
      <c r="H747" s="11"/>
      <c r="I747" s="11"/>
      <c r="J747" s="11"/>
      <c r="K747" s="11"/>
      <c r="L747" s="11"/>
      <c r="M747" s="13"/>
      <c r="N747" s="11"/>
      <c r="O747" s="11"/>
      <c r="P747" s="11"/>
      <c r="Q747" s="11"/>
      <c r="R747" s="11"/>
      <c r="S747" s="11"/>
      <c r="T747" s="11"/>
    </row>
    <row r="748">
      <c r="B748" s="11"/>
      <c r="C748" s="13"/>
      <c r="D748" s="11"/>
      <c r="E748" s="11"/>
      <c r="F748" s="11"/>
      <c r="G748" s="11"/>
      <c r="H748" s="11"/>
      <c r="I748" s="11"/>
      <c r="J748" s="11"/>
      <c r="K748" s="11"/>
      <c r="L748" s="11"/>
      <c r="M748" s="13"/>
      <c r="N748" s="11"/>
      <c r="O748" s="11"/>
      <c r="P748" s="11"/>
      <c r="Q748" s="11"/>
      <c r="R748" s="11"/>
      <c r="S748" s="11"/>
      <c r="T748" s="11"/>
    </row>
    <row r="749">
      <c r="B749" s="11"/>
      <c r="C749" s="13"/>
      <c r="D749" s="11"/>
      <c r="E749" s="11"/>
      <c r="F749" s="11"/>
      <c r="G749" s="11"/>
      <c r="H749" s="11"/>
      <c r="I749" s="11"/>
      <c r="J749" s="11"/>
      <c r="K749" s="11"/>
      <c r="L749" s="11"/>
      <c r="M749" s="13"/>
      <c r="N749" s="11"/>
      <c r="O749" s="11"/>
      <c r="P749" s="11"/>
      <c r="Q749" s="11"/>
      <c r="R749" s="11"/>
      <c r="S749" s="11"/>
      <c r="T749" s="11"/>
    </row>
    <row r="750">
      <c r="B750" s="11"/>
      <c r="C750" s="13"/>
      <c r="D750" s="11"/>
      <c r="E750" s="11"/>
      <c r="F750" s="11"/>
      <c r="G750" s="11"/>
      <c r="H750" s="11"/>
      <c r="I750" s="11"/>
      <c r="J750" s="11"/>
      <c r="K750" s="11"/>
      <c r="L750" s="11"/>
      <c r="M750" s="13"/>
      <c r="N750" s="11"/>
      <c r="O750" s="11"/>
      <c r="P750" s="11"/>
      <c r="Q750" s="11"/>
      <c r="R750" s="11"/>
      <c r="S750" s="11"/>
      <c r="T750" s="11"/>
    </row>
    <row r="751">
      <c r="B751" s="11"/>
      <c r="C751" s="13"/>
      <c r="D751" s="11"/>
      <c r="E751" s="11"/>
      <c r="F751" s="11"/>
      <c r="G751" s="11"/>
      <c r="H751" s="11"/>
      <c r="I751" s="11"/>
      <c r="J751" s="11"/>
      <c r="K751" s="11"/>
      <c r="L751" s="11"/>
      <c r="M751" s="13"/>
      <c r="N751" s="11"/>
      <c r="O751" s="11"/>
      <c r="P751" s="11"/>
      <c r="Q751" s="11"/>
      <c r="R751" s="11"/>
      <c r="S751" s="11"/>
      <c r="T751" s="11"/>
    </row>
    <row r="752">
      <c r="B752" s="11"/>
      <c r="C752" s="13"/>
      <c r="D752" s="11"/>
      <c r="E752" s="11"/>
      <c r="F752" s="11"/>
      <c r="G752" s="11"/>
      <c r="H752" s="11"/>
      <c r="I752" s="11"/>
      <c r="J752" s="11"/>
      <c r="K752" s="11"/>
      <c r="L752" s="11"/>
      <c r="M752" s="13"/>
      <c r="N752" s="11"/>
      <c r="O752" s="11"/>
      <c r="P752" s="11"/>
      <c r="Q752" s="11"/>
      <c r="R752" s="11"/>
      <c r="S752" s="11"/>
      <c r="T752" s="11"/>
    </row>
    <row r="753">
      <c r="B753" s="11"/>
      <c r="C753" s="13"/>
      <c r="D753" s="11"/>
      <c r="E753" s="11"/>
      <c r="F753" s="11"/>
      <c r="G753" s="11"/>
      <c r="H753" s="11"/>
      <c r="I753" s="11"/>
      <c r="J753" s="11"/>
      <c r="K753" s="11"/>
      <c r="L753" s="11"/>
      <c r="M753" s="13"/>
      <c r="N753" s="11"/>
      <c r="O753" s="11"/>
      <c r="P753" s="11"/>
      <c r="Q753" s="11"/>
      <c r="R753" s="11"/>
      <c r="S753" s="11"/>
      <c r="T753" s="11"/>
    </row>
    <row r="754">
      <c r="B754" s="11"/>
      <c r="C754" s="13"/>
      <c r="D754" s="11"/>
      <c r="E754" s="11"/>
      <c r="F754" s="11"/>
      <c r="G754" s="11"/>
      <c r="H754" s="11"/>
      <c r="I754" s="11"/>
      <c r="J754" s="11"/>
      <c r="K754" s="11"/>
      <c r="L754" s="11"/>
      <c r="M754" s="13"/>
      <c r="N754" s="11"/>
      <c r="O754" s="11"/>
      <c r="P754" s="11"/>
      <c r="Q754" s="11"/>
      <c r="R754" s="11"/>
      <c r="S754" s="11"/>
      <c r="T754" s="11"/>
    </row>
    <row r="755">
      <c r="B755" s="11"/>
      <c r="C755" s="13"/>
      <c r="D755" s="11"/>
      <c r="E755" s="11"/>
      <c r="F755" s="11"/>
      <c r="G755" s="11"/>
      <c r="H755" s="11"/>
      <c r="I755" s="11"/>
      <c r="J755" s="11"/>
      <c r="K755" s="11"/>
      <c r="L755" s="11"/>
      <c r="M755" s="13"/>
      <c r="N755" s="11"/>
      <c r="O755" s="11"/>
      <c r="P755" s="11"/>
      <c r="Q755" s="11"/>
      <c r="R755" s="11"/>
      <c r="S755" s="11"/>
      <c r="T755" s="11"/>
    </row>
    <row r="756">
      <c r="B756" s="11"/>
      <c r="C756" s="13"/>
      <c r="D756" s="11"/>
      <c r="E756" s="11"/>
      <c r="F756" s="11"/>
      <c r="G756" s="11"/>
      <c r="H756" s="11"/>
      <c r="I756" s="11"/>
      <c r="J756" s="11"/>
      <c r="K756" s="11"/>
      <c r="L756" s="11"/>
      <c r="M756" s="13"/>
      <c r="N756" s="11"/>
      <c r="O756" s="11"/>
      <c r="P756" s="11"/>
      <c r="Q756" s="11"/>
      <c r="R756" s="11"/>
      <c r="S756" s="11"/>
      <c r="T756" s="11"/>
    </row>
    <row r="757">
      <c r="B757" s="11"/>
      <c r="C757" s="13"/>
      <c r="D757" s="11"/>
      <c r="E757" s="11"/>
      <c r="F757" s="11"/>
      <c r="G757" s="11"/>
      <c r="H757" s="11"/>
      <c r="I757" s="11"/>
      <c r="J757" s="11"/>
      <c r="K757" s="11"/>
      <c r="L757" s="11"/>
      <c r="M757" s="13"/>
      <c r="N757" s="11"/>
      <c r="O757" s="11"/>
      <c r="P757" s="11"/>
      <c r="Q757" s="11"/>
      <c r="R757" s="11"/>
      <c r="S757" s="11"/>
      <c r="T757" s="11"/>
    </row>
    <row r="758">
      <c r="B758" s="11"/>
      <c r="C758" s="13"/>
      <c r="D758" s="11"/>
      <c r="E758" s="11"/>
      <c r="F758" s="11"/>
      <c r="G758" s="11"/>
      <c r="H758" s="11"/>
      <c r="I758" s="11"/>
      <c r="J758" s="11"/>
      <c r="K758" s="11"/>
      <c r="L758" s="11"/>
      <c r="M758" s="13"/>
      <c r="N758" s="11"/>
      <c r="O758" s="11"/>
      <c r="P758" s="11"/>
      <c r="Q758" s="11"/>
      <c r="R758" s="11"/>
      <c r="S758" s="11"/>
      <c r="T758" s="11"/>
    </row>
    <row r="759">
      <c r="B759" s="11"/>
      <c r="C759" s="13"/>
      <c r="D759" s="11"/>
      <c r="E759" s="11"/>
      <c r="F759" s="11"/>
      <c r="G759" s="11"/>
      <c r="H759" s="11"/>
      <c r="I759" s="11"/>
      <c r="J759" s="11"/>
      <c r="K759" s="11"/>
      <c r="L759" s="11"/>
      <c r="M759" s="13"/>
      <c r="N759" s="11"/>
      <c r="O759" s="11"/>
      <c r="P759" s="11"/>
      <c r="Q759" s="11"/>
      <c r="R759" s="11"/>
      <c r="S759" s="11"/>
      <c r="T759" s="11"/>
    </row>
    <row r="760">
      <c r="B760" s="11"/>
      <c r="C760" s="13"/>
      <c r="D760" s="11"/>
      <c r="E760" s="11"/>
      <c r="F760" s="11"/>
      <c r="G760" s="11"/>
      <c r="H760" s="11"/>
      <c r="I760" s="11"/>
      <c r="J760" s="11"/>
      <c r="K760" s="11"/>
      <c r="L760" s="11"/>
      <c r="M760" s="13"/>
      <c r="N760" s="11"/>
      <c r="O760" s="11"/>
      <c r="P760" s="11"/>
      <c r="Q760" s="11"/>
      <c r="R760" s="11"/>
      <c r="S760" s="11"/>
      <c r="T760" s="11"/>
    </row>
    <row r="761">
      <c r="B761" s="11"/>
      <c r="C761" s="13"/>
      <c r="D761" s="11"/>
      <c r="E761" s="11"/>
      <c r="F761" s="11"/>
      <c r="G761" s="11"/>
      <c r="H761" s="11"/>
      <c r="I761" s="11"/>
      <c r="J761" s="11"/>
      <c r="K761" s="11"/>
      <c r="L761" s="11"/>
      <c r="M761" s="13"/>
      <c r="N761" s="11"/>
      <c r="O761" s="11"/>
      <c r="P761" s="11"/>
      <c r="Q761" s="11"/>
      <c r="R761" s="11"/>
      <c r="S761" s="11"/>
      <c r="T761" s="11"/>
    </row>
    <row r="762">
      <c r="B762" s="11"/>
      <c r="C762" s="13"/>
      <c r="D762" s="11"/>
      <c r="E762" s="11"/>
      <c r="F762" s="11"/>
      <c r="G762" s="11"/>
      <c r="H762" s="11"/>
      <c r="I762" s="11"/>
      <c r="J762" s="11"/>
      <c r="K762" s="11"/>
      <c r="L762" s="11"/>
      <c r="M762" s="13"/>
      <c r="N762" s="11"/>
      <c r="O762" s="11"/>
      <c r="P762" s="11"/>
      <c r="Q762" s="11"/>
      <c r="R762" s="11"/>
      <c r="S762" s="11"/>
      <c r="T762" s="11"/>
    </row>
    <row r="763">
      <c r="B763" s="11"/>
      <c r="C763" s="13"/>
      <c r="D763" s="11"/>
      <c r="E763" s="11"/>
      <c r="F763" s="11"/>
      <c r="G763" s="11"/>
      <c r="H763" s="11"/>
      <c r="I763" s="11"/>
      <c r="J763" s="11"/>
      <c r="K763" s="11"/>
      <c r="L763" s="11"/>
      <c r="M763" s="13"/>
      <c r="N763" s="11"/>
      <c r="O763" s="11"/>
      <c r="P763" s="11"/>
      <c r="Q763" s="11"/>
      <c r="R763" s="11"/>
      <c r="S763" s="11"/>
      <c r="T763" s="11"/>
    </row>
    <row r="764">
      <c r="B764" s="11"/>
      <c r="C764" s="13"/>
      <c r="D764" s="11"/>
      <c r="E764" s="11"/>
      <c r="F764" s="11"/>
      <c r="G764" s="11"/>
      <c r="H764" s="11"/>
      <c r="I764" s="11"/>
      <c r="J764" s="11"/>
      <c r="K764" s="11"/>
      <c r="L764" s="11"/>
      <c r="M764" s="13"/>
      <c r="N764" s="11"/>
      <c r="O764" s="11"/>
      <c r="P764" s="11"/>
      <c r="Q764" s="11"/>
      <c r="R764" s="11"/>
      <c r="S764" s="11"/>
      <c r="T764" s="11"/>
    </row>
    <row r="765">
      <c r="B765" s="11"/>
      <c r="C765" s="13"/>
      <c r="D765" s="11"/>
      <c r="E765" s="11"/>
      <c r="F765" s="11"/>
      <c r="G765" s="11"/>
      <c r="H765" s="11"/>
      <c r="I765" s="11"/>
      <c r="J765" s="11"/>
      <c r="K765" s="11"/>
      <c r="L765" s="11"/>
      <c r="M765" s="13"/>
      <c r="N765" s="11"/>
      <c r="O765" s="11"/>
      <c r="P765" s="11"/>
      <c r="Q765" s="11"/>
      <c r="R765" s="11"/>
      <c r="S765" s="11"/>
      <c r="T765" s="11"/>
    </row>
    <row r="766">
      <c r="B766" s="11"/>
      <c r="C766" s="13"/>
      <c r="D766" s="11"/>
      <c r="E766" s="11"/>
      <c r="F766" s="11"/>
      <c r="G766" s="11"/>
      <c r="H766" s="11"/>
      <c r="I766" s="11"/>
      <c r="J766" s="11"/>
      <c r="K766" s="11"/>
      <c r="L766" s="11"/>
      <c r="M766" s="13"/>
      <c r="N766" s="11"/>
      <c r="O766" s="11"/>
      <c r="P766" s="11"/>
      <c r="Q766" s="11"/>
      <c r="R766" s="11"/>
      <c r="S766" s="11"/>
      <c r="T766" s="11"/>
    </row>
    <row r="767">
      <c r="B767" s="11"/>
      <c r="C767" s="13"/>
      <c r="D767" s="11"/>
      <c r="E767" s="11"/>
      <c r="F767" s="11"/>
      <c r="G767" s="11"/>
      <c r="H767" s="11"/>
      <c r="I767" s="11"/>
      <c r="J767" s="11"/>
      <c r="K767" s="11"/>
      <c r="L767" s="11"/>
      <c r="M767" s="13"/>
      <c r="N767" s="11"/>
      <c r="O767" s="11"/>
      <c r="P767" s="11"/>
      <c r="Q767" s="11"/>
      <c r="R767" s="11"/>
      <c r="S767" s="11"/>
      <c r="T767" s="11"/>
    </row>
    <row r="768">
      <c r="B768" s="11"/>
      <c r="C768" s="13"/>
      <c r="D768" s="11"/>
      <c r="E768" s="11"/>
      <c r="F768" s="11"/>
      <c r="G768" s="11"/>
      <c r="H768" s="11"/>
      <c r="I768" s="11"/>
      <c r="J768" s="11"/>
      <c r="K768" s="11"/>
      <c r="L768" s="11"/>
      <c r="M768" s="13"/>
      <c r="N768" s="11"/>
      <c r="O768" s="11"/>
      <c r="P768" s="11"/>
      <c r="Q768" s="11"/>
      <c r="R768" s="11"/>
      <c r="S768" s="11"/>
      <c r="T768" s="11"/>
    </row>
    <row r="769">
      <c r="B769" s="11"/>
      <c r="C769" s="13"/>
      <c r="D769" s="11"/>
      <c r="E769" s="11"/>
      <c r="F769" s="11"/>
      <c r="G769" s="11"/>
      <c r="H769" s="11"/>
      <c r="I769" s="11"/>
      <c r="J769" s="11"/>
      <c r="K769" s="11"/>
      <c r="L769" s="11"/>
      <c r="M769" s="13"/>
      <c r="N769" s="11"/>
      <c r="O769" s="11"/>
      <c r="P769" s="11"/>
      <c r="Q769" s="11"/>
      <c r="R769" s="11"/>
      <c r="S769" s="11"/>
      <c r="T769" s="11"/>
    </row>
    <row r="770">
      <c r="B770" s="11"/>
      <c r="C770" s="13"/>
      <c r="D770" s="11"/>
      <c r="E770" s="11"/>
      <c r="F770" s="11"/>
      <c r="G770" s="11"/>
      <c r="H770" s="11"/>
      <c r="I770" s="11"/>
      <c r="J770" s="11"/>
      <c r="K770" s="11"/>
      <c r="L770" s="11"/>
      <c r="M770" s="13"/>
      <c r="N770" s="11"/>
      <c r="O770" s="11"/>
      <c r="P770" s="11"/>
      <c r="Q770" s="11"/>
      <c r="R770" s="11"/>
      <c r="S770" s="11"/>
      <c r="T770" s="11"/>
    </row>
    <row r="771">
      <c r="B771" s="11"/>
      <c r="C771" s="13"/>
      <c r="D771" s="11"/>
      <c r="E771" s="11"/>
      <c r="F771" s="11"/>
      <c r="G771" s="11"/>
      <c r="H771" s="11"/>
      <c r="I771" s="11"/>
      <c r="J771" s="11"/>
      <c r="K771" s="11"/>
      <c r="L771" s="11"/>
      <c r="M771" s="13"/>
      <c r="N771" s="11"/>
      <c r="O771" s="11"/>
      <c r="P771" s="11"/>
      <c r="Q771" s="11"/>
      <c r="R771" s="11"/>
      <c r="S771" s="11"/>
      <c r="T771" s="11"/>
    </row>
    <row r="772">
      <c r="B772" s="11"/>
      <c r="C772" s="13"/>
      <c r="D772" s="11"/>
      <c r="E772" s="11"/>
      <c r="F772" s="11"/>
      <c r="G772" s="11"/>
      <c r="H772" s="11"/>
      <c r="I772" s="11"/>
      <c r="J772" s="11"/>
      <c r="K772" s="11"/>
      <c r="L772" s="11"/>
      <c r="M772" s="13"/>
      <c r="N772" s="11"/>
      <c r="O772" s="11"/>
      <c r="P772" s="11"/>
      <c r="Q772" s="11"/>
      <c r="R772" s="11"/>
      <c r="S772" s="11"/>
      <c r="T772" s="11"/>
    </row>
    <row r="773">
      <c r="B773" s="11"/>
      <c r="C773" s="13"/>
      <c r="D773" s="11"/>
      <c r="E773" s="11"/>
      <c r="F773" s="11"/>
      <c r="G773" s="11"/>
      <c r="H773" s="11"/>
      <c r="I773" s="11"/>
      <c r="J773" s="11"/>
      <c r="K773" s="11"/>
      <c r="L773" s="11"/>
      <c r="M773" s="13"/>
      <c r="N773" s="11"/>
      <c r="O773" s="11"/>
      <c r="P773" s="11"/>
      <c r="Q773" s="11"/>
      <c r="R773" s="11"/>
      <c r="S773" s="11"/>
      <c r="T773" s="11"/>
    </row>
    <row r="774">
      <c r="B774" s="11"/>
      <c r="C774" s="13"/>
      <c r="D774" s="11"/>
      <c r="E774" s="11"/>
      <c r="F774" s="11"/>
      <c r="G774" s="11"/>
      <c r="H774" s="11"/>
      <c r="I774" s="11"/>
      <c r="J774" s="11"/>
      <c r="K774" s="11"/>
      <c r="L774" s="11"/>
      <c r="M774" s="13"/>
      <c r="N774" s="11"/>
      <c r="O774" s="11"/>
      <c r="P774" s="11"/>
      <c r="Q774" s="11"/>
      <c r="R774" s="11"/>
      <c r="S774" s="11"/>
      <c r="T774" s="11"/>
    </row>
    <row r="775">
      <c r="B775" s="11"/>
      <c r="C775" s="13"/>
      <c r="D775" s="11"/>
      <c r="E775" s="11"/>
      <c r="F775" s="11"/>
      <c r="G775" s="11"/>
      <c r="H775" s="11"/>
      <c r="I775" s="11"/>
      <c r="J775" s="11"/>
      <c r="K775" s="11"/>
      <c r="L775" s="11"/>
      <c r="M775" s="13"/>
      <c r="N775" s="11"/>
      <c r="O775" s="11"/>
      <c r="P775" s="11"/>
      <c r="Q775" s="11"/>
      <c r="R775" s="11"/>
      <c r="S775" s="11"/>
      <c r="T775" s="11"/>
    </row>
    <row r="776">
      <c r="B776" s="11"/>
      <c r="C776" s="13"/>
      <c r="D776" s="11"/>
      <c r="E776" s="11"/>
      <c r="F776" s="11"/>
      <c r="G776" s="11"/>
      <c r="H776" s="11"/>
      <c r="I776" s="11"/>
      <c r="J776" s="11"/>
      <c r="K776" s="11"/>
      <c r="L776" s="11"/>
      <c r="M776" s="13"/>
      <c r="N776" s="11"/>
      <c r="O776" s="11"/>
      <c r="P776" s="11"/>
      <c r="Q776" s="11"/>
      <c r="R776" s="11"/>
      <c r="S776" s="11"/>
      <c r="T776" s="11"/>
    </row>
    <row r="777">
      <c r="B777" s="11"/>
      <c r="C777" s="13"/>
      <c r="D777" s="11"/>
      <c r="E777" s="11"/>
      <c r="F777" s="11"/>
      <c r="G777" s="11"/>
      <c r="H777" s="11"/>
      <c r="I777" s="11"/>
      <c r="J777" s="11"/>
      <c r="K777" s="11"/>
      <c r="L777" s="11"/>
      <c r="M777" s="13"/>
      <c r="N777" s="11"/>
      <c r="O777" s="11"/>
      <c r="P777" s="11"/>
      <c r="Q777" s="11"/>
      <c r="R777" s="11"/>
      <c r="S777" s="11"/>
      <c r="T777" s="11"/>
    </row>
    <row r="778">
      <c r="B778" s="11"/>
      <c r="C778" s="13"/>
      <c r="D778" s="11"/>
      <c r="E778" s="11"/>
      <c r="F778" s="11"/>
      <c r="G778" s="11"/>
      <c r="H778" s="11"/>
      <c r="I778" s="11"/>
      <c r="J778" s="11"/>
      <c r="K778" s="11"/>
      <c r="L778" s="11"/>
      <c r="M778" s="13"/>
      <c r="N778" s="11"/>
      <c r="O778" s="11"/>
      <c r="P778" s="11"/>
      <c r="Q778" s="11"/>
      <c r="R778" s="11"/>
      <c r="S778" s="11"/>
      <c r="T778" s="11"/>
    </row>
    <row r="779">
      <c r="B779" s="11"/>
      <c r="C779" s="13"/>
      <c r="D779" s="11"/>
      <c r="E779" s="11"/>
      <c r="F779" s="11"/>
      <c r="G779" s="11"/>
      <c r="H779" s="11"/>
      <c r="I779" s="11"/>
      <c r="J779" s="11"/>
      <c r="K779" s="11"/>
      <c r="L779" s="11"/>
      <c r="M779" s="13"/>
      <c r="N779" s="11"/>
      <c r="O779" s="11"/>
      <c r="P779" s="11"/>
      <c r="Q779" s="11"/>
      <c r="R779" s="11"/>
      <c r="S779" s="11"/>
      <c r="T779" s="11"/>
    </row>
    <row r="780">
      <c r="B780" s="11"/>
      <c r="C780" s="13"/>
      <c r="D780" s="11"/>
      <c r="E780" s="11"/>
      <c r="F780" s="11"/>
      <c r="G780" s="11"/>
      <c r="H780" s="11"/>
      <c r="I780" s="11"/>
      <c r="J780" s="11"/>
      <c r="K780" s="11"/>
      <c r="L780" s="11"/>
      <c r="M780" s="13"/>
      <c r="N780" s="11"/>
      <c r="O780" s="11"/>
      <c r="P780" s="11"/>
      <c r="Q780" s="11"/>
      <c r="R780" s="11"/>
      <c r="S780" s="11"/>
      <c r="T780" s="11"/>
    </row>
    <row r="781">
      <c r="B781" s="11"/>
      <c r="C781" s="13"/>
      <c r="D781" s="11"/>
      <c r="E781" s="11"/>
      <c r="F781" s="11"/>
      <c r="G781" s="11"/>
      <c r="H781" s="11"/>
      <c r="I781" s="11"/>
      <c r="J781" s="11"/>
      <c r="K781" s="11"/>
      <c r="L781" s="11"/>
      <c r="M781" s="13"/>
      <c r="N781" s="11"/>
      <c r="O781" s="11"/>
      <c r="P781" s="11"/>
      <c r="Q781" s="11"/>
      <c r="R781" s="11"/>
      <c r="S781" s="11"/>
      <c r="T781" s="11"/>
    </row>
    <row r="782">
      <c r="B782" s="11"/>
      <c r="C782" s="13"/>
      <c r="D782" s="11"/>
      <c r="E782" s="11"/>
      <c r="F782" s="11"/>
      <c r="G782" s="11"/>
      <c r="H782" s="11"/>
      <c r="I782" s="11"/>
      <c r="J782" s="11"/>
      <c r="K782" s="11"/>
      <c r="L782" s="11"/>
      <c r="M782" s="13"/>
      <c r="N782" s="11"/>
      <c r="O782" s="11"/>
      <c r="P782" s="11"/>
      <c r="Q782" s="11"/>
      <c r="R782" s="11"/>
      <c r="S782" s="11"/>
      <c r="T782" s="11"/>
    </row>
    <row r="783">
      <c r="B783" s="11"/>
      <c r="C783" s="13"/>
      <c r="D783" s="11"/>
      <c r="E783" s="11"/>
      <c r="F783" s="11"/>
      <c r="G783" s="11"/>
      <c r="H783" s="11"/>
      <c r="I783" s="11"/>
      <c r="J783" s="11"/>
      <c r="K783" s="11"/>
      <c r="L783" s="11"/>
      <c r="M783" s="13"/>
      <c r="N783" s="11"/>
      <c r="O783" s="11"/>
      <c r="P783" s="11"/>
      <c r="Q783" s="11"/>
      <c r="R783" s="11"/>
      <c r="S783" s="11"/>
      <c r="T783" s="11"/>
    </row>
    <row r="784">
      <c r="B784" s="11"/>
      <c r="C784" s="13"/>
      <c r="D784" s="11"/>
      <c r="E784" s="11"/>
      <c r="F784" s="11"/>
      <c r="G784" s="11"/>
      <c r="H784" s="11"/>
      <c r="I784" s="11"/>
      <c r="J784" s="11"/>
      <c r="K784" s="11"/>
      <c r="L784" s="11"/>
      <c r="M784" s="13"/>
      <c r="N784" s="11"/>
      <c r="O784" s="11"/>
      <c r="P784" s="11"/>
      <c r="Q784" s="11"/>
      <c r="R784" s="11"/>
      <c r="S784" s="11"/>
      <c r="T784" s="11"/>
    </row>
    <row r="785">
      <c r="B785" s="11"/>
      <c r="C785" s="13"/>
      <c r="D785" s="11"/>
      <c r="E785" s="11"/>
      <c r="F785" s="11"/>
      <c r="G785" s="11"/>
      <c r="H785" s="11"/>
      <c r="I785" s="11"/>
      <c r="J785" s="11"/>
      <c r="K785" s="11"/>
      <c r="L785" s="11"/>
      <c r="M785" s="13"/>
      <c r="N785" s="11"/>
      <c r="O785" s="11"/>
      <c r="P785" s="11"/>
      <c r="Q785" s="11"/>
      <c r="R785" s="11"/>
      <c r="S785" s="11"/>
      <c r="T785" s="11"/>
    </row>
    <row r="786">
      <c r="B786" s="11"/>
      <c r="C786" s="13"/>
      <c r="D786" s="11"/>
      <c r="E786" s="11"/>
      <c r="F786" s="11"/>
      <c r="G786" s="11"/>
      <c r="H786" s="11"/>
      <c r="I786" s="11"/>
      <c r="J786" s="11"/>
      <c r="K786" s="11"/>
      <c r="L786" s="11"/>
      <c r="M786" s="13"/>
      <c r="N786" s="11"/>
      <c r="O786" s="11"/>
      <c r="P786" s="11"/>
      <c r="Q786" s="11"/>
      <c r="R786" s="11"/>
      <c r="S786" s="11"/>
      <c r="T786" s="11"/>
    </row>
    <row r="787">
      <c r="B787" s="11"/>
      <c r="C787" s="13"/>
      <c r="D787" s="11"/>
      <c r="E787" s="11"/>
      <c r="F787" s="11"/>
      <c r="G787" s="11"/>
      <c r="H787" s="11"/>
      <c r="I787" s="11"/>
      <c r="J787" s="11"/>
      <c r="K787" s="11"/>
      <c r="L787" s="11"/>
      <c r="M787" s="13"/>
      <c r="N787" s="11"/>
      <c r="O787" s="11"/>
      <c r="P787" s="11"/>
      <c r="Q787" s="11"/>
      <c r="R787" s="11"/>
      <c r="S787" s="11"/>
      <c r="T787" s="11"/>
    </row>
    <row r="788">
      <c r="B788" s="11"/>
      <c r="C788" s="13"/>
      <c r="D788" s="11"/>
      <c r="E788" s="11"/>
      <c r="F788" s="11"/>
      <c r="G788" s="11"/>
      <c r="H788" s="11"/>
      <c r="I788" s="11"/>
      <c r="J788" s="11"/>
      <c r="K788" s="11"/>
      <c r="L788" s="11"/>
      <c r="M788" s="13"/>
      <c r="N788" s="11"/>
      <c r="O788" s="11"/>
      <c r="P788" s="11"/>
      <c r="Q788" s="11"/>
      <c r="R788" s="11"/>
      <c r="S788" s="11"/>
      <c r="T788" s="11"/>
    </row>
    <row r="789">
      <c r="B789" s="11"/>
      <c r="C789" s="13"/>
      <c r="D789" s="11"/>
      <c r="E789" s="11"/>
      <c r="F789" s="11"/>
      <c r="G789" s="11"/>
      <c r="H789" s="11"/>
      <c r="I789" s="11"/>
      <c r="J789" s="11"/>
      <c r="K789" s="11"/>
      <c r="L789" s="11"/>
      <c r="M789" s="13"/>
      <c r="N789" s="11"/>
      <c r="O789" s="11"/>
      <c r="P789" s="11"/>
      <c r="Q789" s="11"/>
      <c r="R789" s="11"/>
      <c r="S789" s="11"/>
      <c r="T789" s="11"/>
    </row>
    <row r="790">
      <c r="B790" s="11"/>
      <c r="C790" s="13"/>
      <c r="D790" s="11"/>
      <c r="E790" s="11"/>
      <c r="F790" s="11"/>
      <c r="G790" s="11"/>
      <c r="H790" s="11"/>
      <c r="I790" s="11"/>
      <c r="J790" s="11"/>
      <c r="K790" s="11"/>
      <c r="L790" s="11"/>
      <c r="M790" s="13"/>
      <c r="N790" s="11"/>
      <c r="O790" s="11"/>
      <c r="P790" s="11"/>
      <c r="Q790" s="11"/>
      <c r="R790" s="11"/>
      <c r="S790" s="11"/>
      <c r="T790" s="11"/>
    </row>
    <row r="791">
      <c r="B791" s="11"/>
      <c r="C791" s="13"/>
      <c r="D791" s="11"/>
      <c r="E791" s="11"/>
      <c r="F791" s="11"/>
      <c r="G791" s="11"/>
      <c r="H791" s="11"/>
      <c r="I791" s="11"/>
      <c r="J791" s="11"/>
      <c r="K791" s="11"/>
      <c r="L791" s="11"/>
      <c r="M791" s="13"/>
      <c r="N791" s="11"/>
      <c r="O791" s="11"/>
      <c r="P791" s="11"/>
      <c r="Q791" s="11"/>
      <c r="R791" s="11"/>
      <c r="S791" s="11"/>
      <c r="T791" s="11"/>
    </row>
    <row r="792">
      <c r="B792" s="11"/>
      <c r="C792" s="13"/>
      <c r="D792" s="11"/>
      <c r="E792" s="11"/>
      <c r="F792" s="11"/>
      <c r="G792" s="11"/>
      <c r="H792" s="11"/>
      <c r="I792" s="11"/>
      <c r="J792" s="11"/>
      <c r="K792" s="11"/>
      <c r="L792" s="11"/>
      <c r="M792" s="13"/>
      <c r="N792" s="11"/>
      <c r="O792" s="11"/>
      <c r="P792" s="11"/>
      <c r="Q792" s="11"/>
      <c r="R792" s="11"/>
      <c r="S792" s="11"/>
      <c r="T792" s="11"/>
    </row>
    <row r="793">
      <c r="B793" s="11"/>
      <c r="C793" s="13"/>
      <c r="D793" s="11"/>
      <c r="E793" s="11"/>
      <c r="F793" s="11"/>
      <c r="G793" s="11"/>
      <c r="H793" s="11"/>
      <c r="I793" s="11"/>
      <c r="J793" s="11"/>
      <c r="K793" s="11"/>
      <c r="L793" s="11"/>
      <c r="M793" s="13"/>
      <c r="N793" s="11"/>
      <c r="O793" s="11"/>
      <c r="P793" s="11"/>
      <c r="Q793" s="11"/>
      <c r="R793" s="11"/>
      <c r="S793" s="11"/>
      <c r="T793" s="11"/>
    </row>
    <row r="794">
      <c r="B794" s="11"/>
      <c r="C794" s="13"/>
      <c r="D794" s="11"/>
      <c r="E794" s="11"/>
      <c r="F794" s="11"/>
      <c r="G794" s="11"/>
      <c r="H794" s="11"/>
      <c r="I794" s="11"/>
      <c r="J794" s="11"/>
      <c r="K794" s="11"/>
      <c r="L794" s="11"/>
      <c r="M794" s="13"/>
      <c r="N794" s="11"/>
      <c r="O794" s="11"/>
      <c r="P794" s="11"/>
      <c r="Q794" s="11"/>
      <c r="R794" s="11"/>
      <c r="S794" s="11"/>
      <c r="T794" s="11"/>
    </row>
    <row r="795">
      <c r="B795" s="11"/>
      <c r="C795" s="13"/>
      <c r="D795" s="11"/>
      <c r="E795" s="11"/>
      <c r="F795" s="11"/>
      <c r="G795" s="11"/>
      <c r="H795" s="11"/>
      <c r="I795" s="11"/>
      <c r="J795" s="11"/>
      <c r="K795" s="11"/>
      <c r="L795" s="11"/>
      <c r="M795" s="13"/>
      <c r="N795" s="11"/>
      <c r="O795" s="11"/>
      <c r="P795" s="11"/>
      <c r="Q795" s="11"/>
      <c r="R795" s="11"/>
      <c r="S795" s="11"/>
      <c r="T795" s="11"/>
    </row>
    <row r="796">
      <c r="B796" s="11"/>
      <c r="C796" s="13"/>
      <c r="D796" s="11"/>
      <c r="E796" s="11"/>
      <c r="F796" s="11"/>
      <c r="G796" s="11"/>
      <c r="H796" s="11"/>
      <c r="I796" s="11"/>
      <c r="J796" s="11"/>
      <c r="K796" s="11"/>
      <c r="L796" s="11"/>
      <c r="M796" s="13"/>
      <c r="N796" s="11"/>
      <c r="O796" s="11"/>
      <c r="P796" s="11"/>
      <c r="Q796" s="11"/>
      <c r="R796" s="11"/>
      <c r="S796" s="11"/>
      <c r="T796" s="11"/>
    </row>
    <row r="797">
      <c r="B797" s="11"/>
      <c r="C797" s="13"/>
      <c r="D797" s="11"/>
      <c r="E797" s="11"/>
      <c r="F797" s="11"/>
      <c r="G797" s="11"/>
      <c r="H797" s="11"/>
      <c r="I797" s="11"/>
      <c r="J797" s="11"/>
      <c r="K797" s="11"/>
      <c r="L797" s="11"/>
      <c r="M797" s="13"/>
      <c r="N797" s="11"/>
      <c r="O797" s="11"/>
      <c r="P797" s="11"/>
      <c r="Q797" s="11"/>
      <c r="R797" s="11"/>
      <c r="S797" s="11"/>
      <c r="T797" s="11"/>
    </row>
    <row r="798">
      <c r="B798" s="11"/>
      <c r="C798" s="13"/>
      <c r="D798" s="11"/>
      <c r="E798" s="11"/>
      <c r="F798" s="11"/>
      <c r="G798" s="11"/>
      <c r="H798" s="11"/>
      <c r="I798" s="11"/>
      <c r="J798" s="11"/>
      <c r="K798" s="11"/>
      <c r="L798" s="11"/>
      <c r="M798" s="13"/>
      <c r="N798" s="11"/>
      <c r="O798" s="11"/>
      <c r="P798" s="11"/>
      <c r="Q798" s="11"/>
      <c r="R798" s="11"/>
      <c r="S798" s="11"/>
      <c r="T798" s="11"/>
    </row>
    <row r="799">
      <c r="B799" s="11"/>
      <c r="C799" s="13"/>
      <c r="D799" s="11"/>
      <c r="E799" s="11"/>
      <c r="F799" s="11"/>
      <c r="G799" s="11"/>
      <c r="H799" s="11"/>
      <c r="I799" s="11"/>
      <c r="J799" s="11"/>
      <c r="K799" s="11"/>
      <c r="L799" s="11"/>
      <c r="M799" s="13"/>
      <c r="N799" s="11"/>
      <c r="O799" s="11"/>
      <c r="P799" s="11"/>
      <c r="Q799" s="11"/>
      <c r="R799" s="11"/>
      <c r="S799" s="11"/>
      <c r="T799" s="11"/>
    </row>
    <row r="800">
      <c r="B800" s="11"/>
      <c r="C800" s="13"/>
      <c r="D800" s="11"/>
      <c r="E800" s="11"/>
      <c r="F800" s="11"/>
      <c r="G800" s="11"/>
      <c r="H800" s="11"/>
      <c r="I800" s="11"/>
      <c r="J800" s="11"/>
      <c r="K800" s="11"/>
      <c r="L800" s="11"/>
      <c r="M800" s="13"/>
      <c r="N800" s="11"/>
      <c r="O800" s="11"/>
      <c r="P800" s="11"/>
      <c r="Q800" s="11"/>
      <c r="R800" s="11"/>
      <c r="S800" s="11"/>
      <c r="T800" s="11"/>
    </row>
    <row r="801">
      <c r="B801" s="11"/>
      <c r="C801" s="13"/>
      <c r="D801" s="11"/>
      <c r="E801" s="11"/>
      <c r="F801" s="11"/>
      <c r="G801" s="11"/>
      <c r="H801" s="11"/>
      <c r="I801" s="11"/>
      <c r="J801" s="11"/>
      <c r="K801" s="11"/>
      <c r="L801" s="11"/>
      <c r="M801" s="13"/>
      <c r="N801" s="11"/>
      <c r="O801" s="11"/>
      <c r="P801" s="11"/>
      <c r="Q801" s="11"/>
      <c r="R801" s="11"/>
      <c r="S801" s="11"/>
      <c r="T801" s="11"/>
    </row>
    <row r="802">
      <c r="B802" s="11"/>
      <c r="C802" s="13"/>
      <c r="D802" s="11"/>
      <c r="E802" s="11"/>
      <c r="F802" s="11"/>
      <c r="G802" s="11"/>
      <c r="H802" s="11"/>
      <c r="I802" s="11"/>
      <c r="J802" s="11"/>
      <c r="K802" s="11"/>
      <c r="L802" s="11"/>
      <c r="M802" s="13"/>
      <c r="N802" s="11"/>
      <c r="O802" s="11"/>
      <c r="P802" s="11"/>
      <c r="Q802" s="11"/>
      <c r="R802" s="11"/>
      <c r="S802" s="11"/>
      <c r="T802" s="11"/>
    </row>
    <row r="803">
      <c r="B803" s="11"/>
      <c r="C803" s="13"/>
      <c r="D803" s="11"/>
      <c r="E803" s="11"/>
      <c r="F803" s="11"/>
      <c r="G803" s="11"/>
      <c r="H803" s="11"/>
      <c r="I803" s="11"/>
      <c r="J803" s="11"/>
      <c r="K803" s="11"/>
      <c r="L803" s="11"/>
      <c r="M803" s="13"/>
      <c r="N803" s="11"/>
      <c r="O803" s="11"/>
      <c r="P803" s="11"/>
      <c r="Q803" s="11"/>
      <c r="R803" s="11"/>
      <c r="S803" s="11"/>
      <c r="T803" s="11"/>
    </row>
    <row r="804">
      <c r="B804" s="11"/>
      <c r="C804" s="13"/>
      <c r="D804" s="11"/>
      <c r="E804" s="11"/>
      <c r="F804" s="11"/>
      <c r="G804" s="11"/>
      <c r="H804" s="11"/>
      <c r="I804" s="11"/>
      <c r="J804" s="11"/>
      <c r="K804" s="11"/>
      <c r="L804" s="11"/>
      <c r="M804" s="13"/>
      <c r="N804" s="11"/>
      <c r="O804" s="11"/>
      <c r="P804" s="11"/>
      <c r="Q804" s="11"/>
      <c r="R804" s="11"/>
      <c r="S804" s="11"/>
      <c r="T804" s="11"/>
    </row>
    <row r="805">
      <c r="B805" s="11"/>
      <c r="C805" s="13"/>
      <c r="D805" s="11"/>
      <c r="E805" s="11"/>
      <c r="F805" s="11"/>
      <c r="G805" s="11"/>
      <c r="H805" s="11"/>
      <c r="I805" s="11"/>
      <c r="J805" s="11"/>
      <c r="K805" s="11"/>
      <c r="L805" s="11"/>
      <c r="M805" s="13"/>
      <c r="N805" s="11"/>
      <c r="O805" s="11"/>
      <c r="P805" s="11"/>
      <c r="Q805" s="11"/>
      <c r="R805" s="11"/>
      <c r="S805" s="11"/>
      <c r="T805" s="11"/>
    </row>
    <row r="806">
      <c r="B806" s="11"/>
      <c r="C806" s="13"/>
      <c r="D806" s="11"/>
      <c r="E806" s="11"/>
      <c r="F806" s="11"/>
      <c r="G806" s="11"/>
      <c r="H806" s="11"/>
      <c r="I806" s="11"/>
      <c r="J806" s="11"/>
      <c r="K806" s="11"/>
      <c r="L806" s="11"/>
      <c r="M806" s="13"/>
      <c r="N806" s="11"/>
      <c r="O806" s="11"/>
      <c r="P806" s="11"/>
      <c r="Q806" s="11"/>
      <c r="R806" s="11"/>
      <c r="S806" s="11"/>
      <c r="T806" s="11"/>
    </row>
    <row r="807">
      <c r="B807" s="11"/>
      <c r="C807" s="13"/>
      <c r="D807" s="11"/>
      <c r="E807" s="11"/>
      <c r="F807" s="11"/>
      <c r="G807" s="11"/>
      <c r="H807" s="11"/>
      <c r="I807" s="11"/>
      <c r="J807" s="11"/>
      <c r="K807" s="11"/>
      <c r="L807" s="11"/>
      <c r="M807" s="13"/>
      <c r="N807" s="11"/>
      <c r="O807" s="11"/>
      <c r="P807" s="11"/>
      <c r="Q807" s="11"/>
      <c r="R807" s="11"/>
      <c r="S807" s="11"/>
      <c r="T807" s="11"/>
    </row>
    <row r="808">
      <c r="B808" s="11"/>
      <c r="C808" s="13"/>
      <c r="D808" s="11"/>
      <c r="E808" s="11"/>
      <c r="F808" s="11"/>
      <c r="G808" s="11"/>
      <c r="H808" s="11"/>
      <c r="I808" s="11"/>
      <c r="J808" s="11"/>
      <c r="K808" s="11"/>
      <c r="L808" s="11"/>
      <c r="M808" s="13"/>
      <c r="N808" s="11"/>
      <c r="O808" s="11"/>
      <c r="P808" s="11"/>
      <c r="Q808" s="11"/>
      <c r="R808" s="11"/>
      <c r="S808" s="11"/>
      <c r="T808" s="11"/>
    </row>
    <row r="809">
      <c r="B809" s="11"/>
      <c r="C809" s="13"/>
      <c r="D809" s="11"/>
      <c r="E809" s="11"/>
      <c r="F809" s="11"/>
      <c r="G809" s="11"/>
      <c r="H809" s="11"/>
      <c r="I809" s="11"/>
      <c r="J809" s="11"/>
      <c r="K809" s="11"/>
      <c r="L809" s="11"/>
      <c r="M809" s="13"/>
      <c r="N809" s="11"/>
      <c r="O809" s="11"/>
      <c r="P809" s="11"/>
      <c r="Q809" s="11"/>
      <c r="R809" s="11"/>
      <c r="S809" s="11"/>
      <c r="T809" s="11"/>
    </row>
    <row r="810">
      <c r="B810" s="11"/>
      <c r="C810" s="13"/>
      <c r="D810" s="11"/>
      <c r="E810" s="11"/>
      <c r="F810" s="11"/>
      <c r="G810" s="11"/>
      <c r="H810" s="11"/>
      <c r="I810" s="11"/>
      <c r="J810" s="11"/>
      <c r="K810" s="11"/>
      <c r="L810" s="11"/>
      <c r="M810" s="13"/>
      <c r="N810" s="11"/>
      <c r="O810" s="11"/>
      <c r="P810" s="11"/>
      <c r="Q810" s="11"/>
      <c r="R810" s="11"/>
      <c r="S810" s="11"/>
      <c r="T810" s="11"/>
    </row>
    <row r="811">
      <c r="B811" s="11"/>
      <c r="C811" s="13"/>
      <c r="D811" s="11"/>
      <c r="E811" s="11"/>
      <c r="F811" s="11"/>
      <c r="G811" s="11"/>
      <c r="H811" s="11"/>
      <c r="I811" s="11"/>
      <c r="J811" s="11"/>
      <c r="K811" s="11"/>
      <c r="L811" s="11"/>
      <c r="M811" s="13"/>
      <c r="N811" s="11"/>
      <c r="O811" s="11"/>
      <c r="P811" s="11"/>
      <c r="Q811" s="11"/>
      <c r="R811" s="11"/>
      <c r="S811" s="11"/>
      <c r="T811" s="11"/>
    </row>
    <row r="812">
      <c r="B812" s="11"/>
      <c r="C812" s="13"/>
      <c r="D812" s="11"/>
      <c r="E812" s="11"/>
      <c r="F812" s="11"/>
      <c r="G812" s="11"/>
      <c r="H812" s="11"/>
      <c r="I812" s="11"/>
      <c r="J812" s="11"/>
      <c r="K812" s="11"/>
      <c r="L812" s="11"/>
      <c r="M812" s="13"/>
      <c r="N812" s="11"/>
      <c r="O812" s="11"/>
      <c r="P812" s="11"/>
      <c r="Q812" s="11"/>
      <c r="R812" s="11"/>
      <c r="S812" s="11"/>
      <c r="T812" s="11"/>
    </row>
    <row r="813">
      <c r="B813" s="11"/>
      <c r="C813" s="13"/>
      <c r="D813" s="11"/>
      <c r="E813" s="11"/>
      <c r="F813" s="11"/>
      <c r="G813" s="11"/>
      <c r="H813" s="11"/>
      <c r="I813" s="11"/>
      <c r="J813" s="11"/>
      <c r="K813" s="11"/>
      <c r="L813" s="11"/>
      <c r="M813" s="13"/>
      <c r="N813" s="11"/>
      <c r="O813" s="11"/>
      <c r="P813" s="11"/>
      <c r="Q813" s="11"/>
      <c r="R813" s="11"/>
      <c r="S813" s="11"/>
      <c r="T813" s="11"/>
    </row>
    <row r="814">
      <c r="B814" s="11"/>
      <c r="C814" s="13"/>
      <c r="D814" s="11"/>
      <c r="E814" s="11"/>
      <c r="F814" s="11"/>
      <c r="G814" s="11"/>
      <c r="H814" s="11"/>
      <c r="I814" s="11"/>
      <c r="J814" s="11"/>
      <c r="K814" s="11"/>
      <c r="L814" s="11"/>
      <c r="M814" s="13"/>
      <c r="N814" s="11"/>
      <c r="O814" s="11"/>
      <c r="P814" s="11"/>
      <c r="Q814" s="11"/>
      <c r="R814" s="11"/>
      <c r="S814" s="11"/>
      <c r="T814" s="11"/>
    </row>
    <row r="815">
      <c r="B815" s="11"/>
      <c r="C815" s="13"/>
      <c r="D815" s="11"/>
      <c r="E815" s="11"/>
      <c r="F815" s="11"/>
      <c r="G815" s="11"/>
      <c r="H815" s="11"/>
      <c r="I815" s="11"/>
      <c r="J815" s="11"/>
      <c r="K815" s="11"/>
      <c r="L815" s="11"/>
      <c r="M815" s="13"/>
      <c r="N815" s="11"/>
      <c r="O815" s="11"/>
      <c r="P815" s="11"/>
      <c r="Q815" s="11"/>
      <c r="R815" s="11"/>
      <c r="S815" s="11"/>
      <c r="T815" s="11"/>
    </row>
    <row r="816">
      <c r="B816" s="11"/>
      <c r="C816" s="13"/>
      <c r="D816" s="11"/>
      <c r="E816" s="11"/>
      <c r="F816" s="11"/>
      <c r="G816" s="11"/>
      <c r="H816" s="11"/>
      <c r="I816" s="11"/>
      <c r="J816" s="11"/>
      <c r="K816" s="11"/>
      <c r="L816" s="11"/>
      <c r="M816" s="13"/>
      <c r="N816" s="11"/>
      <c r="O816" s="11"/>
      <c r="P816" s="11"/>
      <c r="Q816" s="11"/>
      <c r="R816" s="11"/>
      <c r="S816" s="11"/>
      <c r="T816" s="11"/>
    </row>
    <row r="817">
      <c r="B817" s="11"/>
      <c r="C817" s="13"/>
      <c r="D817" s="11"/>
      <c r="E817" s="11"/>
      <c r="F817" s="11"/>
      <c r="G817" s="11"/>
      <c r="H817" s="11"/>
      <c r="I817" s="11"/>
      <c r="J817" s="11"/>
      <c r="K817" s="11"/>
      <c r="L817" s="11"/>
      <c r="M817" s="13"/>
      <c r="N817" s="11"/>
      <c r="O817" s="11"/>
      <c r="P817" s="11"/>
      <c r="Q817" s="11"/>
      <c r="R817" s="11"/>
      <c r="S817" s="11"/>
      <c r="T817" s="11"/>
    </row>
    <row r="818">
      <c r="B818" s="11"/>
      <c r="C818" s="13"/>
      <c r="D818" s="11"/>
      <c r="E818" s="11"/>
      <c r="F818" s="11"/>
      <c r="G818" s="11"/>
      <c r="H818" s="11"/>
      <c r="I818" s="11"/>
      <c r="J818" s="11"/>
      <c r="K818" s="11"/>
      <c r="L818" s="11"/>
      <c r="M818" s="13"/>
      <c r="N818" s="11"/>
      <c r="O818" s="11"/>
      <c r="P818" s="11"/>
      <c r="Q818" s="11"/>
      <c r="R818" s="11"/>
      <c r="S818" s="11"/>
      <c r="T818" s="11"/>
    </row>
    <row r="819">
      <c r="B819" s="11"/>
      <c r="C819" s="13"/>
      <c r="D819" s="11"/>
      <c r="E819" s="11"/>
      <c r="F819" s="11"/>
      <c r="G819" s="11"/>
      <c r="H819" s="11"/>
      <c r="I819" s="11"/>
      <c r="J819" s="11"/>
      <c r="K819" s="11"/>
      <c r="L819" s="11"/>
      <c r="M819" s="13"/>
      <c r="N819" s="11"/>
      <c r="O819" s="11"/>
      <c r="P819" s="11"/>
      <c r="Q819" s="11"/>
      <c r="R819" s="11"/>
      <c r="S819" s="11"/>
      <c r="T819" s="11"/>
    </row>
    <row r="820">
      <c r="B820" s="11"/>
      <c r="C820" s="13"/>
      <c r="D820" s="11"/>
      <c r="E820" s="11"/>
      <c r="F820" s="11"/>
      <c r="G820" s="11"/>
      <c r="H820" s="11"/>
      <c r="I820" s="11"/>
      <c r="J820" s="11"/>
      <c r="K820" s="11"/>
      <c r="L820" s="11"/>
      <c r="M820" s="13"/>
      <c r="N820" s="11"/>
      <c r="O820" s="11"/>
      <c r="P820" s="11"/>
      <c r="Q820" s="11"/>
      <c r="R820" s="11"/>
      <c r="S820" s="11"/>
      <c r="T820" s="11"/>
    </row>
    <row r="821">
      <c r="B821" s="11"/>
      <c r="C821" s="13"/>
      <c r="D821" s="11"/>
      <c r="E821" s="11"/>
      <c r="F821" s="11"/>
      <c r="G821" s="11"/>
      <c r="H821" s="11"/>
      <c r="I821" s="11"/>
      <c r="J821" s="11"/>
      <c r="K821" s="11"/>
      <c r="L821" s="11"/>
      <c r="M821" s="13"/>
      <c r="N821" s="11"/>
      <c r="O821" s="11"/>
      <c r="P821" s="11"/>
      <c r="Q821" s="11"/>
      <c r="R821" s="11"/>
      <c r="S821" s="11"/>
      <c r="T821" s="11"/>
    </row>
    <row r="822">
      <c r="B822" s="11"/>
      <c r="C822" s="13"/>
      <c r="D822" s="11"/>
      <c r="E822" s="11"/>
      <c r="F822" s="11"/>
      <c r="G822" s="11"/>
      <c r="H822" s="11"/>
      <c r="I822" s="11"/>
      <c r="J822" s="11"/>
      <c r="K822" s="11"/>
      <c r="L822" s="11"/>
      <c r="M822" s="13"/>
      <c r="N822" s="11"/>
      <c r="O822" s="11"/>
      <c r="P822" s="11"/>
      <c r="Q822" s="11"/>
      <c r="R822" s="11"/>
      <c r="S822" s="11"/>
      <c r="T822" s="11"/>
    </row>
    <row r="823">
      <c r="B823" s="11"/>
      <c r="C823" s="13"/>
      <c r="D823" s="11"/>
      <c r="E823" s="11"/>
      <c r="F823" s="11"/>
      <c r="G823" s="11"/>
      <c r="H823" s="11"/>
      <c r="I823" s="11"/>
      <c r="J823" s="11"/>
      <c r="K823" s="11"/>
      <c r="L823" s="11"/>
      <c r="M823" s="13"/>
      <c r="N823" s="11"/>
      <c r="O823" s="11"/>
      <c r="P823" s="11"/>
      <c r="Q823" s="11"/>
      <c r="R823" s="11"/>
      <c r="S823" s="11"/>
      <c r="T823" s="11"/>
    </row>
    <row r="824">
      <c r="B824" s="11"/>
      <c r="C824" s="13"/>
      <c r="D824" s="11"/>
      <c r="E824" s="11"/>
      <c r="F824" s="11"/>
      <c r="G824" s="11"/>
      <c r="H824" s="11"/>
      <c r="I824" s="11"/>
      <c r="J824" s="11"/>
      <c r="K824" s="11"/>
      <c r="L824" s="11"/>
      <c r="M824" s="13"/>
      <c r="N824" s="11"/>
      <c r="O824" s="11"/>
      <c r="P824" s="11"/>
      <c r="Q824" s="11"/>
      <c r="R824" s="11"/>
      <c r="S824" s="11"/>
      <c r="T824" s="11"/>
    </row>
    <row r="825">
      <c r="B825" s="11"/>
      <c r="C825" s="13"/>
      <c r="D825" s="11"/>
      <c r="E825" s="11"/>
      <c r="F825" s="11"/>
      <c r="G825" s="11"/>
      <c r="H825" s="11"/>
      <c r="I825" s="11"/>
      <c r="J825" s="11"/>
      <c r="K825" s="11"/>
      <c r="L825" s="11"/>
      <c r="M825" s="13"/>
      <c r="N825" s="11"/>
      <c r="O825" s="11"/>
      <c r="P825" s="11"/>
      <c r="Q825" s="11"/>
      <c r="R825" s="11"/>
      <c r="S825" s="11"/>
      <c r="T825" s="11"/>
    </row>
    <row r="826">
      <c r="B826" s="11"/>
      <c r="C826" s="13"/>
      <c r="D826" s="11"/>
      <c r="E826" s="11"/>
      <c r="F826" s="11"/>
      <c r="G826" s="11"/>
      <c r="H826" s="11"/>
      <c r="I826" s="11"/>
      <c r="J826" s="11"/>
      <c r="K826" s="11"/>
      <c r="L826" s="11"/>
      <c r="M826" s="13"/>
      <c r="N826" s="11"/>
      <c r="O826" s="11"/>
      <c r="P826" s="11"/>
      <c r="Q826" s="11"/>
      <c r="R826" s="11"/>
      <c r="S826" s="11"/>
      <c r="T826" s="11"/>
    </row>
    <row r="827">
      <c r="B827" s="11"/>
      <c r="C827" s="13"/>
      <c r="D827" s="11"/>
      <c r="E827" s="11"/>
      <c r="F827" s="11"/>
      <c r="G827" s="11"/>
      <c r="H827" s="11"/>
      <c r="I827" s="11"/>
      <c r="J827" s="11"/>
      <c r="K827" s="11"/>
      <c r="L827" s="11"/>
      <c r="M827" s="13"/>
      <c r="N827" s="11"/>
      <c r="O827" s="11"/>
      <c r="P827" s="11"/>
      <c r="Q827" s="11"/>
      <c r="R827" s="11"/>
      <c r="S827" s="11"/>
      <c r="T827" s="11"/>
    </row>
    <row r="828">
      <c r="B828" s="11"/>
      <c r="C828" s="13"/>
      <c r="D828" s="11"/>
      <c r="E828" s="11"/>
      <c r="F828" s="11"/>
      <c r="G828" s="11"/>
      <c r="H828" s="11"/>
      <c r="I828" s="11"/>
      <c r="J828" s="11"/>
      <c r="K828" s="11"/>
      <c r="L828" s="11"/>
      <c r="M828" s="13"/>
      <c r="N828" s="11"/>
      <c r="O828" s="11"/>
      <c r="P828" s="11"/>
      <c r="Q828" s="11"/>
      <c r="R828" s="11"/>
      <c r="S828" s="11"/>
      <c r="T828" s="11"/>
    </row>
    <row r="829">
      <c r="B829" s="11"/>
      <c r="C829" s="13"/>
      <c r="D829" s="11"/>
      <c r="E829" s="11"/>
      <c r="F829" s="11"/>
      <c r="G829" s="11"/>
      <c r="H829" s="11"/>
      <c r="I829" s="11"/>
      <c r="J829" s="11"/>
      <c r="K829" s="11"/>
      <c r="L829" s="11"/>
      <c r="M829" s="13"/>
      <c r="N829" s="11"/>
      <c r="O829" s="11"/>
      <c r="P829" s="11"/>
      <c r="Q829" s="11"/>
      <c r="R829" s="11"/>
      <c r="S829" s="11"/>
      <c r="T829" s="11"/>
    </row>
    <row r="830">
      <c r="B830" s="11"/>
      <c r="C830" s="13"/>
      <c r="D830" s="11"/>
      <c r="E830" s="11"/>
      <c r="F830" s="11"/>
      <c r="G830" s="11"/>
      <c r="H830" s="11"/>
      <c r="I830" s="11"/>
      <c r="J830" s="11"/>
      <c r="K830" s="11"/>
      <c r="L830" s="11"/>
      <c r="M830" s="13"/>
      <c r="N830" s="11"/>
      <c r="O830" s="11"/>
      <c r="P830" s="11"/>
      <c r="Q830" s="11"/>
      <c r="R830" s="11"/>
      <c r="S830" s="11"/>
      <c r="T830" s="11"/>
    </row>
    <row r="831">
      <c r="B831" s="11"/>
      <c r="C831" s="13"/>
      <c r="D831" s="11"/>
      <c r="E831" s="11"/>
      <c r="F831" s="11"/>
      <c r="G831" s="11"/>
      <c r="H831" s="11"/>
      <c r="I831" s="11"/>
      <c r="J831" s="11"/>
      <c r="K831" s="11"/>
      <c r="L831" s="11"/>
      <c r="M831" s="13"/>
      <c r="N831" s="11"/>
      <c r="O831" s="11"/>
      <c r="P831" s="11"/>
      <c r="Q831" s="11"/>
      <c r="R831" s="11"/>
      <c r="S831" s="11"/>
      <c r="T831" s="11"/>
    </row>
    <row r="832">
      <c r="B832" s="11"/>
      <c r="C832" s="13"/>
      <c r="D832" s="11"/>
      <c r="E832" s="11"/>
      <c r="F832" s="11"/>
      <c r="G832" s="11"/>
      <c r="H832" s="11"/>
      <c r="I832" s="11"/>
      <c r="J832" s="11"/>
      <c r="K832" s="11"/>
      <c r="L832" s="11"/>
      <c r="M832" s="13"/>
      <c r="N832" s="11"/>
      <c r="O832" s="11"/>
      <c r="P832" s="11"/>
      <c r="Q832" s="11"/>
      <c r="R832" s="11"/>
      <c r="S832" s="11"/>
      <c r="T832" s="11"/>
    </row>
    <row r="833">
      <c r="B833" s="11"/>
      <c r="C833" s="13"/>
      <c r="D833" s="11"/>
      <c r="E833" s="11"/>
      <c r="F833" s="11"/>
      <c r="G833" s="11"/>
      <c r="H833" s="11"/>
      <c r="I833" s="11"/>
      <c r="J833" s="11"/>
      <c r="K833" s="11"/>
      <c r="L833" s="11"/>
      <c r="M833" s="13"/>
      <c r="N833" s="11"/>
      <c r="O833" s="11"/>
      <c r="P833" s="11"/>
      <c r="Q833" s="11"/>
      <c r="R833" s="11"/>
      <c r="S833" s="11"/>
      <c r="T833" s="11"/>
    </row>
    <row r="834">
      <c r="B834" s="11"/>
      <c r="C834" s="13"/>
      <c r="D834" s="11"/>
      <c r="E834" s="11"/>
      <c r="F834" s="11"/>
      <c r="G834" s="11"/>
      <c r="H834" s="11"/>
      <c r="I834" s="11"/>
      <c r="J834" s="11"/>
      <c r="K834" s="11"/>
      <c r="L834" s="11"/>
      <c r="M834" s="13"/>
      <c r="N834" s="11"/>
      <c r="O834" s="11"/>
      <c r="P834" s="11"/>
      <c r="Q834" s="11"/>
      <c r="R834" s="11"/>
      <c r="S834" s="11"/>
      <c r="T834" s="11"/>
    </row>
    <row r="835">
      <c r="B835" s="11"/>
      <c r="C835" s="13"/>
      <c r="D835" s="11"/>
      <c r="E835" s="11"/>
      <c r="F835" s="11"/>
      <c r="G835" s="11"/>
      <c r="H835" s="11"/>
      <c r="I835" s="11"/>
      <c r="J835" s="11"/>
      <c r="K835" s="11"/>
      <c r="L835" s="11"/>
      <c r="M835" s="13"/>
      <c r="N835" s="11"/>
      <c r="O835" s="11"/>
      <c r="P835" s="11"/>
      <c r="Q835" s="11"/>
      <c r="R835" s="11"/>
      <c r="S835" s="11"/>
      <c r="T835" s="11"/>
    </row>
    <row r="836">
      <c r="B836" s="11"/>
      <c r="C836" s="13"/>
      <c r="D836" s="11"/>
      <c r="E836" s="11"/>
      <c r="F836" s="11"/>
      <c r="G836" s="11"/>
      <c r="H836" s="11"/>
      <c r="I836" s="11"/>
      <c r="J836" s="11"/>
      <c r="K836" s="11"/>
      <c r="L836" s="11"/>
      <c r="M836" s="13"/>
      <c r="N836" s="11"/>
      <c r="O836" s="11"/>
      <c r="P836" s="11"/>
      <c r="Q836" s="11"/>
      <c r="R836" s="11"/>
      <c r="S836" s="11"/>
      <c r="T836" s="11"/>
    </row>
    <row r="837">
      <c r="B837" s="11"/>
      <c r="C837" s="13"/>
      <c r="D837" s="11"/>
      <c r="E837" s="11"/>
      <c r="F837" s="11"/>
      <c r="G837" s="11"/>
      <c r="H837" s="11"/>
      <c r="I837" s="11"/>
      <c r="J837" s="11"/>
      <c r="K837" s="11"/>
      <c r="L837" s="11"/>
      <c r="M837" s="13"/>
      <c r="N837" s="11"/>
      <c r="O837" s="11"/>
      <c r="P837" s="11"/>
      <c r="Q837" s="11"/>
      <c r="R837" s="11"/>
      <c r="S837" s="11"/>
      <c r="T837" s="11"/>
    </row>
    <row r="838">
      <c r="B838" s="11"/>
      <c r="C838" s="13"/>
      <c r="D838" s="11"/>
      <c r="E838" s="11"/>
      <c r="F838" s="11"/>
      <c r="G838" s="11"/>
      <c r="H838" s="11"/>
      <c r="I838" s="11"/>
      <c r="J838" s="11"/>
      <c r="K838" s="11"/>
      <c r="L838" s="11"/>
      <c r="M838" s="13"/>
      <c r="N838" s="11"/>
      <c r="O838" s="11"/>
      <c r="P838" s="11"/>
      <c r="Q838" s="11"/>
      <c r="R838" s="11"/>
      <c r="S838" s="11"/>
      <c r="T838" s="11"/>
    </row>
    <row r="839">
      <c r="B839" s="11"/>
      <c r="C839" s="13"/>
      <c r="D839" s="11"/>
      <c r="E839" s="11"/>
      <c r="F839" s="11"/>
      <c r="G839" s="11"/>
      <c r="H839" s="11"/>
      <c r="I839" s="11"/>
      <c r="J839" s="11"/>
      <c r="K839" s="11"/>
      <c r="L839" s="11"/>
      <c r="M839" s="13"/>
      <c r="N839" s="11"/>
      <c r="O839" s="11"/>
      <c r="P839" s="11"/>
      <c r="Q839" s="11"/>
      <c r="R839" s="11"/>
      <c r="S839" s="11"/>
      <c r="T839" s="11"/>
    </row>
    <row r="840">
      <c r="B840" s="11"/>
      <c r="C840" s="13"/>
      <c r="D840" s="11"/>
      <c r="E840" s="11"/>
      <c r="F840" s="11"/>
      <c r="G840" s="11"/>
      <c r="H840" s="11"/>
      <c r="I840" s="11"/>
      <c r="J840" s="11"/>
      <c r="K840" s="11"/>
      <c r="L840" s="11"/>
      <c r="M840" s="13"/>
      <c r="N840" s="11"/>
      <c r="O840" s="11"/>
      <c r="P840" s="11"/>
      <c r="Q840" s="11"/>
      <c r="R840" s="11"/>
      <c r="S840" s="11"/>
      <c r="T840" s="11"/>
    </row>
    <row r="841">
      <c r="B841" s="11"/>
      <c r="C841" s="13"/>
      <c r="D841" s="11"/>
      <c r="E841" s="11"/>
      <c r="F841" s="11"/>
      <c r="G841" s="11"/>
      <c r="H841" s="11"/>
      <c r="I841" s="11"/>
      <c r="J841" s="11"/>
      <c r="K841" s="11"/>
      <c r="L841" s="11"/>
      <c r="M841" s="13"/>
      <c r="N841" s="11"/>
      <c r="O841" s="11"/>
      <c r="P841" s="11"/>
      <c r="Q841" s="11"/>
      <c r="R841" s="11"/>
      <c r="S841" s="11"/>
      <c r="T841" s="11"/>
    </row>
    <row r="842">
      <c r="B842" s="11"/>
      <c r="C842" s="13"/>
      <c r="D842" s="11"/>
      <c r="E842" s="11"/>
      <c r="F842" s="11"/>
      <c r="G842" s="11"/>
      <c r="H842" s="11"/>
      <c r="I842" s="11"/>
      <c r="J842" s="11"/>
      <c r="K842" s="11"/>
      <c r="L842" s="11"/>
      <c r="M842" s="13"/>
      <c r="N842" s="11"/>
      <c r="O842" s="11"/>
      <c r="P842" s="11"/>
      <c r="Q842" s="11"/>
      <c r="R842" s="11"/>
      <c r="S842" s="11"/>
      <c r="T842" s="11"/>
    </row>
    <row r="843">
      <c r="B843" s="11"/>
      <c r="C843" s="13"/>
      <c r="D843" s="11"/>
      <c r="E843" s="11"/>
      <c r="F843" s="11"/>
      <c r="G843" s="11"/>
      <c r="H843" s="11"/>
      <c r="I843" s="11"/>
      <c r="J843" s="11"/>
      <c r="K843" s="11"/>
      <c r="L843" s="11"/>
      <c r="M843" s="13"/>
      <c r="N843" s="11"/>
      <c r="O843" s="11"/>
      <c r="P843" s="11"/>
      <c r="Q843" s="11"/>
      <c r="R843" s="11"/>
      <c r="S843" s="11"/>
      <c r="T843" s="11"/>
    </row>
    <row r="844">
      <c r="B844" s="11"/>
      <c r="C844" s="13"/>
      <c r="D844" s="11"/>
      <c r="E844" s="11"/>
      <c r="F844" s="11"/>
      <c r="G844" s="11"/>
      <c r="H844" s="11"/>
      <c r="I844" s="11"/>
      <c r="J844" s="11"/>
      <c r="K844" s="11"/>
      <c r="L844" s="11"/>
      <c r="M844" s="13"/>
      <c r="N844" s="11"/>
      <c r="O844" s="11"/>
      <c r="P844" s="11"/>
      <c r="Q844" s="11"/>
      <c r="R844" s="11"/>
      <c r="S844" s="11"/>
      <c r="T844" s="11"/>
    </row>
    <row r="845">
      <c r="B845" s="11"/>
      <c r="C845" s="13"/>
      <c r="D845" s="11"/>
      <c r="E845" s="11"/>
      <c r="F845" s="11"/>
      <c r="G845" s="11"/>
      <c r="H845" s="11"/>
      <c r="I845" s="11"/>
      <c r="J845" s="11"/>
      <c r="K845" s="11"/>
      <c r="L845" s="11"/>
      <c r="M845" s="13"/>
      <c r="N845" s="11"/>
      <c r="O845" s="11"/>
      <c r="P845" s="11"/>
      <c r="Q845" s="11"/>
      <c r="R845" s="11"/>
      <c r="S845" s="11"/>
      <c r="T845" s="11"/>
    </row>
    <row r="846">
      <c r="B846" s="11"/>
      <c r="C846" s="13"/>
      <c r="D846" s="11"/>
      <c r="E846" s="11"/>
      <c r="F846" s="11"/>
      <c r="G846" s="11"/>
      <c r="H846" s="11"/>
      <c r="I846" s="11"/>
      <c r="J846" s="11"/>
      <c r="K846" s="11"/>
      <c r="L846" s="11"/>
      <c r="M846" s="13"/>
      <c r="N846" s="11"/>
      <c r="O846" s="11"/>
      <c r="P846" s="11"/>
      <c r="Q846" s="11"/>
      <c r="R846" s="11"/>
      <c r="S846" s="11"/>
      <c r="T846" s="11"/>
    </row>
    <row r="847">
      <c r="B847" s="11"/>
      <c r="C847" s="13"/>
      <c r="D847" s="11"/>
      <c r="E847" s="11"/>
      <c r="F847" s="11"/>
      <c r="G847" s="11"/>
      <c r="H847" s="11"/>
      <c r="I847" s="11"/>
      <c r="J847" s="11"/>
      <c r="K847" s="11"/>
      <c r="L847" s="11"/>
      <c r="M847" s="13"/>
      <c r="N847" s="11"/>
      <c r="O847" s="11"/>
      <c r="P847" s="11"/>
      <c r="Q847" s="11"/>
      <c r="R847" s="11"/>
      <c r="S847" s="11"/>
      <c r="T847" s="11"/>
    </row>
    <row r="848">
      <c r="B848" s="11"/>
      <c r="C848" s="13"/>
      <c r="D848" s="11"/>
      <c r="E848" s="11"/>
      <c r="F848" s="11"/>
      <c r="G848" s="11"/>
      <c r="H848" s="11"/>
      <c r="I848" s="11"/>
      <c r="J848" s="11"/>
      <c r="K848" s="11"/>
      <c r="L848" s="11"/>
      <c r="M848" s="13"/>
      <c r="N848" s="11"/>
      <c r="O848" s="11"/>
      <c r="P848" s="11"/>
      <c r="Q848" s="11"/>
      <c r="R848" s="11"/>
      <c r="S848" s="11"/>
      <c r="T848" s="11"/>
    </row>
    <row r="849">
      <c r="B849" s="11"/>
      <c r="C849" s="13"/>
      <c r="D849" s="11"/>
      <c r="E849" s="11"/>
      <c r="F849" s="11"/>
      <c r="G849" s="11"/>
      <c r="H849" s="11"/>
      <c r="I849" s="11"/>
      <c r="J849" s="11"/>
      <c r="K849" s="11"/>
      <c r="L849" s="11"/>
      <c r="M849" s="13"/>
      <c r="N849" s="11"/>
      <c r="O849" s="11"/>
      <c r="P849" s="11"/>
      <c r="Q849" s="11"/>
      <c r="R849" s="11"/>
      <c r="S849" s="11"/>
      <c r="T849" s="11"/>
    </row>
    <row r="850">
      <c r="B850" s="11"/>
      <c r="C850" s="13"/>
      <c r="D850" s="11"/>
      <c r="E850" s="11"/>
      <c r="F850" s="11"/>
      <c r="G850" s="11"/>
      <c r="H850" s="11"/>
      <c r="I850" s="11"/>
      <c r="J850" s="11"/>
      <c r="K850" s="11"/>
      <c r="L850" s="11"/>
      <c r="M850" s="13"/>
      <c r="N850" s="11"/>
      <c r="O850" s="11"/>
      <c r="P850" s="11"/>
      <c r="Q850" s="11"/>
      <c r="R850" s="11"/>
      <c r="S850" s="11"/>
      <c r="T850" s="11"/>
    </row>
    <row r="851">
      <c r="B851" s="11"/>
      <c r="C851" s="13"/>
      <c r="D851" s="11"/>
      <c r="E851" s="11"/>
      <c r="F851" s="11"/>
      <c r="G851" s="11"/>
      <c r="H851" s="11"/>
      <c r="I851" s="11"/>
      <c r="J851" s="11"/>
      <c r="K851" s="11"/>
      <c r="L851" s="11"/>
      <c r="M851" s="13"/>
      <c r="N851" s="11"/>
      <c r="O851" s="11"/>
      <c r="P851" s="11"/>
      <c r="Q851" s="11"/>
      <c r="R851" s="11"/>
      <c r="S851" s="11"/>
      <c r="T851" s="11"/>
    </row>
    <row r="852">
      <c r="B852" s="11"/>
      <c r="C852" s="13"/>
      <c r="D852" s="11"/>
      <c r="E852" s="11"/>
      <c r="F852" s="11"/>
      <c r="G852" s="11"/>
      <c r="H852" s="11"/>
      <c r="I852" s="11"/>
      <c r="J852" s="11"/>
      <c r="K852" s="11"/>
      <c r="L852" s="11"/>
      <c r="M852" s="13"/>
      <c r="N852" s="11"/>
      <c r="O852" s="11"/>
      <c r="P852" s="11"/>
      <c r="Q852" s="11"/>
      <c r="R852" s="11"/>
      <c r="S852" s="11"/>
      <c r="T852" s="11"/>
    </row>
    <row r="853">
      <c r="B853" s="11"/>
      <c r="C853" s="13"/>
      <c r="D853" s="11"/>
      <c r="E853" s="11"/>
      <c r="F853" s="11"/>
      <c r="G853" s="11"/>
      <c r="H853" s="11"/>
      <c r="I853" s="11"/>
      <c r="J853" s="11"/>
      <c r="K853" s="11"/>
      <c r="L853" s="11"/>
      <c r="M853" s="13"/>
      <c r="N853" s="11"/>
      <c r="O853" s="11"/>
      <c r="P853" s="11"/>
      <c r="Q853" s="11"/>
      <c r="R853" s="11"/>
      <c r="S853" s="11"/>
      <c r="T853" s="11"/>
    </row>
    <row r="854">
      <c r="B854" s="11"/>
      <c r="C854" s="13"/>
      <c r="D854" s="11"/>
      <c r="E854" s="11"/>
      <c r="F854" s="11"/>
      <c r="G854" s="11"/>
      <c r="H854" s="11"/>
      <c r="I854" s="11"/>
      <c r="J854" s="11"/>
      <c r="K854" s="11"/>
      <c r="L854" s="11"/>
      <c r="M854" s="13"/>
      <c r="N854" s="11"/>
      <c r="O854" s="11"/>
      <c r="P854" s="11"/>
      <c r="Q854" s="11"/>
      <c r="R854" s="11"/>
      <c r="S854" s="11"/>
      <c r="T854" s="11"/>
    </row>
    <row r="855">
      <c r="B855" s="11"/>
      <c r="C855" s="13"/>
      <c r="D855" s="11"/>
      <c r="E855" s="11"/>
      <c r="F855" s="11"/>
      <c r="G855" s="11"/>
      <c r="H855" s="11"/>
      <c r="I855" s="11"/>
      <c r="J855" s="11"/>
      <c r="K855" s="11"/>
      <c r="L855" s="11"/>
      <c r="M855" s="13"/>
      <c r="N855" s="11"/>
      <c r="O855" s="11"/>
      <c r="P855" s="11"/>
      <c r="Q855" s="11"/>
      <c r="R855" s="11"/>
      <c r="S855" s="11"/>
      <c r="T855" s="11"/>
    </row>
    <row r="856">
      <c r="B856" s="11"/>
      <c r="C856" s="13"/>
      <c r="D856" s="11"/>
      <c r="E856" s="11"/>
      <c r="F856" s="11"/>
      <c r="G856" s="11"/>
      <c r="H856" s="11"/>
      <c r="I856" s="11"/>
      <c r="J856" s="11"/>
      <c r="K856" s="11"/>
      <c r="L856" s="11"/>
      <c r="M856" s="13"/>
      <c r="N856" s="11"/>
      <c r="O856" s="11"/>
      <c r="P856" s="11"/>
      <c r="Q856" s="11"/>
      <c r="R856" s="11"/>
      <c r="S856" s="11"/>
      <c r="T856" s="11"/>
    </row>
    <row r="857">
      <c r="B857" s="11"/>
      <c r="C857" s="13"/>
      <c r="D857" s="11"/>
      <c r="E857" s="11"/>
      <c r="F857" s="11"/>
      <c r="G857" s="11"/>
      <c r="H857" s="11"/>
      <c r="I857" s="11"/>
      <c r="J857" s="11"/>
      <c r="K857" s="11"/>
      <c r="L857" s="11"/>
      <c r="M857" s="13"/>
      <c r="N857" s="11"/>
      <c r="O857" s="11"/>
      <c r="P857" s="11"/>
      <c r="Q857" s="11"/>
      <c r="R857" s="11"/>
      <c r="S857" s="11"/>
      <c r="T857" s="11"/>
    </row>
    <row r="858">
      <c r="B858" s="11"/>
      <c r="C858" s="13"/>
      <c r="D858" s="11"/>
      <c r="E858" s="11"/>
      <c r="F858" s="11"/>
      <c r="G858" s="11"/>
      <c r="H858" s="11"/>
      <c r="I858" s="11"/>
      <c r="J858" s="11"/>
      <c r="K858" s="11"/>
      <c r="L858" s="11"/>
      <c r="M858" s="13"/>
      <c r="N858" s="11"/>
      <c r="O858" s="11"/>
      <c r="P858" s="11"/>
      <c r="Q858" s="11"/>
      <c r="R858" s="11"/>
      <c r="S858" s="11"/>
      <c r="T858" s="11"/>
    </row>
    <row r="859">
      <c r="B859" s="11"/>
      <c r="C859" s="13"/>
      <c r="D859" s="11"/>
      <c r="E859" s="11"/>
      <c r="F859" s="11"/>
      <c r="G859" s="11"/>
      <c r="H859" s="11"/>
      <c r="I859" s="11"/>
      <c r="J859" s="11"/>
      <c r="K859" s="11"/>
      <c r="L859" s="11"/>
      <c r="M859" s="13"/>
      <c r="N859" s="11"/>
      <c r="O859" s="11"/>
      <c r="P859" s="11"/>
      <c r="Q859" s="11"/>
      <c r="R859" s="11"/>
      <c r="S859" s="11"/>
      <c r="T859" s="11"/>
    </row>
    <row r="860">
      <c r="B860" s="11"/>
      <c r="C860" s="13"/>
      <c r="D860" s="11"/>
      <c r="E860" s="11"/>
      <c r="F860" s="11"/>
      <c r="G860" s="11"/>
      <c r="H860" s="11"/>
      <c r="I860" s="11"/>
      <c r="J860" s="11"/>
      <c r="K860" s="11"/>
      <c r="L860" s="11"/>
      <c r="M860" s="13"/>
      <c r="N860" s="11"/>
      <c r="O860" s="11"/>
      <c r="P860" s="11"/>
      <c r="Q860" s="11"/>
      <c r="R860" s="11"/>
      <c r="S860" s="11"/>
      <c r="T860" s="11"/>
    </row>
    <row r="861">
      <c r="B861" s="11"/>
      <c r="C861" s="13"/>
      <c r="D861" s="11"/>
      <c r="E861" s="11"/>
      <c r="F861" s="11"/>
      <c r="G861" s="11"/>
      <c r="H861" s="11"/>
      <c r="I861" s="11"/>
      <c r="J861" s="11"/>
      <c r="K861" s="11"/>
      <c r="L861" s="11"/>
      <c r="M861" s="13"/>
      <c r="N861" s="11"/>
      <c r="O861" s="11"/>
      <c r="P861" s="11"/>
      <c r="Q861" s="11"/>
      <c r="R861" s="11"/>
      <c r="S861" s="11"/>
      <c r="T861" s="11"/>
    </row>
    <row r="862">
      <c r="B862" s="11"/>
      <c r="C862" s="13"/>
      <c r="D862" s="11"/>
      <c r="E862" s="11"/>
      <c r="F862" s="11"/>
      <c r="G862" s="11"/>
      <c r="H862" s="11"/>
      <c r="I862" s="11"/>
      <c r="J862" s="11"/>
      <c r="K862" s="11"/>
      <c r="L862" s="11"/>
      <c r="M862" s="13"/>
      <c r="N862" s="11"/>
      <c r="O862" s="11"/>
      <c r="P862" s="11"/>
      <c r="Q862" s="11"/>
      <c r="R862" s="11"/>
      <c r="S862" s="11"/>
      <c r="T862" s="11"/>
    </row>
    <row r="863">
      <c r="B863" s="11"/>
      <c r="C863" s="13"/>
      <c r="D863" s="11"/>
      <c r="E863" s="11"/>
      <c r="F863" s="11"/>
      <c r="G863" s="11"/>
      <c r="H863" s="11"/>
      <c r="I863" s="11"/>
      <c r="J863" s="11"/>
      <c r="K863" s="11"/>
      <c r="L863" s="11"/>
      <c r="M863" s="13"/>
      <c r="N863" s="11"/>
      <c r="O863" s="11"/>
      <c r="P863" s="11"/>
      <c r="Q863" s="11"/>
      <c r="R863" s="11"/>
      <c r="S863" s="11"/>
      <c r="T863" s="11"/>
    </row>
    <row r="864">
      <c r="B864" s="11"/>
      <c r="C864" s="13"/>
      <c r="D864" s="11"/>
      <c r="E864" s="11"/>
      <c r="F864" s="11"/>
      <c r="G864" s="11"/>
      <c r="H864" s="11"/>
      <c r="I864" s="11"/>
      <c r="J864" s="11"/>
      <c r="K864" s="11"/>
      <c r="L864" s="11"/>
      <c r="M864" s="13"/>
      <c r="N864" s="11"/>
      <c r="O864" s="11"/>
      <c r="P864" s="11"/>
      <c r="Q864" s="11"/>
      <c r="R864" s="11"/>
      <c r="S864" s="11"/>
      <c r="T864" s="11"/>
    </row>
    <row r="865">
      <c r="B865" s="11"/>
      <c r="C865" s="13"/>
      <c r="D865" s="11"/>
      <c r="E865" s="11"/>
      <c r="F865" s="11"/>
      <c r="G865" s="11"/>
      <c r="H865" s="11"/>
      <c r="I865" s="11"/>
      <c r="J865" s="11"/>
      <c r="K865" s="11"/>
      <c r="L865" s="11"/>
      <c r="M865" s="13"/>
      <c r="N865" s="11"/>
      <c r="O865" s="11"/>
      <c r="P865" s="11"/>
      <c r="Q865" s="11"/>
      <c r="R865" s="11"/>
      <c r="S865" s="11"/>
      <c r="T865" s="11"/>
    </row>
    <row r="866">
      <c r="B866" s="11"/>
      <c r="C866" s="13"/>
      <c r="D866" s="11"/>
      <c r="E866" s="11"/>
      <c r="F866" s="11"/>
      <c r="G866" s="11"/>
      <c r="H866" s="11"/>
      <c r="I866" s="11"/>
      <c r="J866" s="11"/>
      <c r="K866" s="11"/>
      <c r="L866" s="11"/>
      <c r="M866" s="13"/>
      <c r="N866" s="11"/>
      <c r="O866" s="11"/>
      <c r="P866" s="11"/>
      <c r="Q866" s="11"/>
      <c r="R866" s="11"/>
      <c r="S866" s="11"/>
      <c r="T866" s="11"/>
    </row>
    <row r="867">
      <c r="B867" s="11"/>
      <c r="C867" s="13"/>
      <c r="D867" s="11"/>
      <c r="E867" s="11"/>
      <c r="F867" s="11"/>
      <c r="G867" s="11"/>
      <c r="H867" s="11"/>
      <c r="I867" s="11"/>
      <c r="J867" s="11"/>
      <c r="K867" s="11"/>
      <c r="L867" s="11"/>
      <c r="M867" s="13"/>
      <c r="N867" s="11"/>
      <c r="O867" s="11"/>
      <c r="P867" s="11"/>
      <c r="Q867" s="11"/>
      <c r="R867" s="11"/>
      <c r="S867" s="11"/>
      <c r="T867" s="11"/>
    </row>
    <row r="868">
      <c r="B868" s="11"/>
      <c r="C868" s="13"/>
      <c r="D868" s="11"/>
      <c r="E868" s="11"/>
      <c r="F868" s="11"/>
      <c r="G868" s="11"/>
      <c r="H868" s="11"/>
      <c r="I868" s="11"/>
      <c r="J868" s="11"/>
      <c r="K868" s="11"/>
      <c r="L868" s="11"/>
      <c r="M868" s="13"/>
      <c r="N868" s="11"/>
      <c r="O868" s="11"/>
      <c r="P868" s="11"/>
      <c r="Q868" s="11"/>
      <c r="R868" s="11"/>
      <c r="S868" s="11"/>
      <c r="T868" s="11"/>
    </row>
    <row r="869">
      <c r="B869" s="11"/>
      <c r="C869" s="13"/>
      <c r="D869" s="11"/>
      <c r="E869" s="11"/>
      <c r="F869" s="11"/>
      <c r="G869" s="11"/>
      <c r="H869" s="11"/>
      <c r="I869" s="11"/>
      <c r="J869" s="11"/>
      <c r="K869" s="11"/>
      <c r="L869" s="11"/>
      <c r="M869" s="13"/>
      <c r="N869" s="11"/>
      <c r="O869" s="11"/>
      <c r="P869" s="11"/>
      <c r="Q869" s="11"/>
      <c r="R869" s="11"/>
      <c r="S869" s="11"/>
      <c r="T869" s="11"/>
    </row>
    <row r="870">
      <c r="B870" s="11"/>
      <c r="C870" s="13"/>
      <c r="D870" s="11"/>
      <c r="E870" s="11"/>
      <c r="F870" s="11"/>
      <c r="G870" s="11"/>
      <c r="H870" s="11"/>
      <c r="I870" s="11"/>
      <c r="J870" s="11"/>
      <c r="K870" s="11"/>
      <c r="L870" s="11"/>
      <c r="M870" s="13"/>
      <c r="N870" s="11"/>
      <c r="O870" s="11"/>
      <c r="P870" s="11"/>
      <c r="Q870" s="11"/>
      <c r="R870" s="11"/>
      <c r="S870" s="11"/>
      <c r="T870" s="11"/>
    </row>
    <row r="871">
      <c r="B871" s="11"/>
      <c r="C871" s="13"/>
      <c r="D871" s="11"/>
      <c r="E871" s="11"/>
      <c r="F871" s="11"/>
      <c r="G871" s="11"/>
      <c r="H871" s="11"/>
      <c r="I871" s="11"/>
      <c r="J871" s="11"/>
      <c r="K871" s="11"/>
      <c r="L871" s="11"/>
      <c r="M871" s="13"/>
      <c r="N871" s="11"/>
      <c r="O871" s="11"/>
      <c r="P871" s="11"/>
      <c r="Q871" s="11"/>
      <c r="R871" s="11"/>
      <c r="S871" s="11"/>
      <c r="T871" s="11"/>
    </row>
    <row r="872">
      <c r="B872" s="11"/>
      <c r="C872" s="13"/>
      <c r="D872" s="11"/>
      <c r="E872" s="11"/>
      <c r="F872" s="11"/>
      <c r="G872" s="11"/>
      <c r="H872" s="11"/>
      <c r="I872" s="11"/>
      <c r="J872" s="11"/>
      <c r="K872" s="11"/>
      <c r="L872" s="11"/>
      <c r="M872" s="13"/>
      <c r="N872" s="11"/>
      <c r="O872" s="11"/>
      <c r="P872" s="11"/>
      <c r="Q872" s="11"/>
      <c r="R872" s="11"/>
      <c r="S872" s="11"/>
      <c r="T872" s="11"/>
    </row>
    <row r="873">
      <c r="B873" s="11"/>
      <c r="C873" s="13"/>
      <c r="D873" s="11"/>
      <c r="E873" s="11"/>
      <c r="F873" s="11"/>
      <c r="G873" s="11"/>
      <c r="H873" s="11"/>
      <c r="I873" s="11"/>
      <c r="J873" s="11"/>
      <c r="K873" s="11"/>
      <c r="L873" s="11"/>
      <c r="M873" s="13"/>
      <c r="N873" s="11"/>
      <c r="O873" s="11"/>
      <c r="P873" s="11"/>
      <c r="Q873" s="11"/>
      <c r="R873" s="11"/>
      <c r="S873" s="11"/>
      <c r="T873" s="11"/>
    </row>
    <row r="874">
      <c r="B874" s="11"/>
      <c r="C874" s="13"/>
      <c r="D874" s="11"/>
      <c r="E874" s="11"/>
      <c r="F874" s="11"/>
      <c r="G874" s="11"/>
      <c r="H874" s="11"/>
      <c r="I874" s="11"/>
      <c r="J874" s="11"/>
      <c r="K874" s="11"/>
      <c r="L874" s="11"/>
      <c r="M874" s="13"/>
      <c r="N874" s="11"/>
      <c r="O874" s="11"/>
      <c r="P874" s="11"/>
      <c r="Q874" s="11"/>
      <c r="R874" s="11"/>
      <c r="S874" s="11"/>
      <c r="T874" s="11"/>
    </row>
    <row r="875">
      <c r="B875" s="11"/>
      <c r="C875" s="13"/>
      <c r="D875" s="11"/>
      <c r="E875" s="11"/>
      <c r="F875" s="11"/>
      <c r="G875" s="11"/>
      <c r="H875" s="11"/>
      <c r="I875" s="11"/>
      <c r="J875" s="11"/>
      <c r="K875" s="11"/>
      <c r="L875" s="11"/>
      <c r="M875" s="13"/>
      <c r="N875" s="11"/>
      <c r="O875" s="11"/>
      <c r="P875" s="11"/>
      <c r="Q875" s="11"/>
      <c r="R875" s="11"/>
      <c r="S875" s="11"/>
      <c r="T875" s="11"/>
    </row>
    <row r="876">
      <c r="B876" s="11"/>
      <c r="C876" s="13"/>
      <c r="D876" s="11"/>
      <c r="E876" s="11"/>
      <c r="F876" s="11"/>
      <c r="G876" s="11"/>
      <c r="H876" s="11"/>
      <c r="I876" s="11"/>
      <c r="J876" s="11"/>
      <c r="K876" s="11"/>
      <c r="L876" s="11"/>
      <c r="M876" s="13"/>
      <c r="N876" s="11"/>
      <c r="O876" s="11"/>
      <c r="P876" s="11"/>
      <c r="Q876" s="11"/>
      <c r="R876" s="11"/>
      <c r="S876" s="11"/>
      <c r="T876" s="11"/>
    </row>
    <row r="877">
      <c r="B877" s="11"/>
      <c r="C877" s="13"/>
      <c r="D877" s="11"/>
      <c r="E877" s="11"/>
      <c r="F877" s="11"/>
      <c r="G877" s="11"/>
      <c r="H877" s="11"/>
      <c r="I877" s="11"/>
      <c r="J877" s="11"/>
      <c r="K877" s="11"/>
      <c r="L877" s="11"/>
      <c r="M877" s="13"/>
      <c r="N877" s="11"/>
      <c r="O877" s="11"/>
      <c r="P877" s="11"/>
      <c r="Q877" s="11"/>
      <c r="R877" s="11"/>
      <c r="S877" s="11"/>
      <c r="T877" s="11"/>
    </row>
    <row r="878">
      <c r="B878" s="11"/>
      <c r="C878" s="13"/>
      <c r="D878" s="11"/>
      <c r="E878" s="11"/>
      <c r="F878" s="11"/>
      <c r="G878" s="11"/>
      <c r="H878" s="11"/>
      <c r="I878" s="11"/>
      <c r="J878" s="11"/>
      <c r="K878" s="11"/>
      <c r="L878" s="11"/>
      <c r="M878" s="13"/>
      <c r="N878" s="11"/>
      <c r="O878" s="11"/>
      <c r="P878" s="11"/>
      <c r="Q878" s="11"/>
      <c r="R878" s="11"/>
      <c r="S878" s="11"/>
      <c r="T878" s="11"/>
    </row>
    <row r="879">
      <c r="B879" s="11"/>
      <c r="C879" s="13"/>
      <c r="D879" s="11"/>
      <c r="E879" s="11"/>
      <c r="F879" s="11"/>
      <c r="G879" s="11"/>
      <c r="H879" s="11"/>
      <c r="I879" s="11"/>
      <c r="J879" s="11"/>
      <c r="K879" s="11"/>
      <c r="L879" s="11"/>
      <c r="M879" s="13"/>
      <c r="N879" s="11"/>
      <c r="O879" s="11"/>
      <c r="P879" s="11"/>
      <c r="Q879" s="11"/>
      <c r="R879" s="11"/>
      <c r="S879" s="11"/>
      <c r="T879" s="11"/>
    </row>
    <row r="880">
      <c r="B880" s="11"/>
      <c r="C880" s="13"/>
      <c r="D880" s="11"/>
      <c r="E880" s="11"/>
      <c r="F880" s="11"/>
      <c r="G880" s="11"/>
      <c r="H880" s="11"/>
      <c r="I880" s="11"/>
      <c r="J880" s="11"/>
      <c r="K880" s="11"/>
      <c r="L880" s="11"/>
      <c r="M880" s="13"/>
      <c r="N880" s="11"/>
      <c r="O880" s="11"/>
      <c r="P880" s="11"/>
      <c r="Q880" s="11"/>
      <c r="R880" s="11"/>
      <c r="S880" s="11"/>
      <c r="T880" s="11"/>
    </row>
    <row r="881">
      <c r="B881" s="11"/>
      <c r="C881" s="13"/>
      <c r="D881" s="11"/>
      <c r="E881" s="11"/>
      <c r="F881" s="11"/>
      <c r="G881" s="11"/>
      <c r="H881" s="11"/>
      <c r="I881" s="11"/>
      <c r="J881" s="11"/>
      <c r="K881" s="11"/>
      <c r="L881" s="11"/>
      <c r="M881" s="13"/>
      <c r="N881" s="11"/>
      <c r="O881" s="11"/>
      <c r="P881" s="11"/>
      <c r="Q881" s="11"/>
      <c r="R881" s="11"/>
      <c r="S881" s="11"/>
      <c r="T881" s="11"/>
    </row>
    <row r="882">
      <c r="B882" s="11"/>
      <c r="C882" s="13"/>
      <c r="D882" s="11"/>
      <c r="E882" s="11"/>
      <c r="F882" s="11"/>
      <c r="G882" s="11"/>
      <c r="H882" s="11"/>
      <c r="I882" s="11"/>
      <c r="J882" s="11"/>
      <c r="K882" s="11"/>
      <c r="L882" s="11"/>
      <c r="M882" s="13"/>
      <c r="N882" s="11"/>
      <c r="O882" s="11"/>
      <c r="P882" s="11"/>
      <c r="Q882" s="11"/>
      <c r="R882" s="11"/>
      <c r="S882" s="11"/>
      <c r="T882" s="11"/>
    </row>
    <row r="883">
      <c r="B883" s="11"/>
      <c r="C883" s="13"/>
      <c r="D883" s="11"/>
      <c r="E883" s="11"/>
      <c r="F883" s="11"/>
      <c r="G883" s="11"/>
      <c r="H883" s="11"/>
      <c r="I883" s="11"/>
      <c r="J883" s="11"/>
      <c r="K883" s="11"/>
      <c r="L883" s="11"/>
      <c r="M883" s="13"/>
      <c r="N883" s="11"/>
      <c r="O883" s="11"/>
      <c r="P883" s="11"/>
      <c r="Q883" s="11"/>
      <c r="R883" s="11"/>
      <c r="S883" s="11"/>
      <c r="T883" s="11"/>
    </row>
    <row r="884">
      <c r="B884" s="11"/>
      <c r="C884" s="13"/>
      <c r="D884" s="11"/>
      <c r="E884" s="11"/>
      <c r="F884" s="11"/>
      <c r="G884" s="11"/>
      <c r="H884" s="11"/>
      <c r="I884" s="11"/>
      <c r="J884" s="11"/>
      <c r="K884" s="11"/>
      <c r="L884" s="11"/>
      <c r="M884" s="13"/>
      <c r="N884" s="11"/>
      <c r="O884" s="11"/>
      <c r="P884" s="11"/>
      <c r="Q884" s="11"/>
      <c r="R884" s="11"/>
      <c r="S884" s="11"/>
      <c r="T884" s="11"/>
    </row>
    <row r="885">
      <c r="B885" s="11"/>
      <c r="C885" s="13"/>
      <c r="D885" s="11"/>
      <c r="E885" s="11"/>
      <c r="F885" s="11"/>
      <c r="G885" s="11"/>
      <c r="H885" s="11"/>
      <c r="I885" s="11"/>
      <c r="J885" s="11"/>
      <c r="K885" s="11"/>
      <c r="L885" s="11"/>
      <c r="M885" s="13"/>
      <c r="N885" s="11"/>
      <c r="O885" s="11"/>
      <c r="P885" s="11"/>
      <c r="Q885" s="11"/>
      <c r="R885" s="11"/>
      <c r="S885" s="11"/>
      <c r="T885" s="11"/>
    </row>
    <row r="886">
      <c r="B886" s="11"/>
      <c r="C886" s="13"/>
      <c r="D886" s="11"/>
      <c r="E886" s="11"/>
      <c r="F886" s="11"/>
      <c r="G886" s="11"/>
      <c r="H886" s="11"/>
      <c r="I886" s="11"/>
      <c r="J886" s="11"/>
      <c r="K886" s="11"/>
      <c r="L886" s="11"/>
      <c r="M886" s="13"/>
      <c r="N886" s="11"/>
      <c r="O886" s="11"/>
      <c r="P886" s="11"/>
      <c r="Q886" s="11"/>
      <c r="R886" s="11"/>
      <c r="S886" s="11"/>
      <c r="T886" s="11"/>
    </row>
    <row r="887">
      <c r="B887" s="11"/>
      <c r="C887" s="13"/>
      <c r="D887" s="11"/>
      <c r="E887" s="11"/>
      <c r="F887" s="11"/>
      <c r="G887" s="11"/>
      <c r="H887" s="11"/>
      <c r="I887" s="11"/>
      <c r="J887" s="11"/>
      <c r="K887" s="11"/>
      <c r="L887" s="11"/>
      <c r="M887" s="13"/>
      <c r="N887" s="11"/>
      <c r="O887" s="11"/>
      <c r="P887" s="11"/>
      <c r="Q887" s="11"/>
      <c r="R887" s="11"/>
      <c r="S887" s="11"/>
      <c r="T887" s="11"/>
    </row>
    <row r="888">
      <c r="B888" s="11"/>
      <c r="C888" s="13"/>
      <c r="D888" s="11"/>
      <c r="E888" s="11"/>
      <c r="F888" s="11"/>
      <c r="G888" s="11"/>
      <c r="H888" s="11"/>
      <c r="I888" s="11"/>
      <c r="J888" s="11"/>
      <c r="K888" s="11"/>
      <c r="L888" s="11"/>
      <c r="M888" s="13"/>
      <c r="N888" s="11"/>
      <c r="O888" s="11"/>
      <c r="P888" s="11"/>
      <c r="Q888" s="11"/>
      <c r="R888" s="11"/>
      <c r="S888" s="11"/>
      <c r="T888" s="11"/>
    </row>
    <row r="889">
      <c r="B889" s="11"/>
      <c r="C889" s="13"/>
      <c r="D889" s="11"/>
      <c r="E889" s="11"/>
      <c r="F889" s="11"/>
      <c r="G889" s="11"/>
      <c r="H889" s="11"/>
      <c r="I889" s="11"/>
      <c r="J889" s="11"/>
      <c r="K889" s="11"/>
      <c r="L889" s="11"/>
      <c r="M889" s="13"/>
      <c r="N889" s="11"/>
      <c r="O889" s="11"/>
      <c r="P889" s="11"/>
      <c r="Q889" s="11"/>
      <c r="R889" s="11"/>
      <c r="S889" s="11"/>
      <c r="T889" s="11"/>
    </row>
    <row r="890">
      <c r="B890" s="11"/>
      <c r="C890" s="13"/>
      <c r="D890" s="11"/>
      <c r="E890" s="11"/>
      <c r="F890" s="11"/>
      <c r="G890" s="11"/>
      <c r="H890" s="11"/>
      <c r="I890" s="11"/>
      <c r="J890" s="11"/>
      <c r="K890" s="11"/>
      <c r="L890" s="11"/>
      <c r="M890" s="13"/>
      <c r="N890" s="11"/>
      <c r="O890" s="11"/>
      <c r="P890" s="11"/>
      <c r="Q890" s="11"/>
      <c r="R890" s="11"/>
      <c r="S890" s="11"/>
      <c r="T890" s="11"/>
    </row>
    <row r="891">
      <c r="B891" s="11"/>
      <c r="C891" s="13"/>
      <c r="D891" s="11"/>
      <c r="E891" s="11"/>
      <c r="F891" s="11"/>
      <c r="G891" s="11"/>
      <c r="H891" s="11"/>
      <c r="I891" s="11"/>
      <c r="J891" s="11"/>
      <c r="K891" s="11"/>
      <c r="L891" s="11"/>
      <c r="M891" s="13"/>
      <c r="N891" s="11"/>
      <c r="O891" s="11"/>
      <c r="P891" s="11"/>
      <c r="Q891" s="11"/>
      <c r="R891" s="11"/>
      <c r="S891" s="11"/>
      <c r="T891" s="11"/>
    </row>
    <row r="892">
      <c r="B892" s="11"/>
      <c r="C892" s="13"/>
      <c r="D892" s="11"/>
      <c r="E892" s="11"/>
      <c r="F892" s="11"/>
      <c r="G892" s="11"/>
      <c r="H892" s="11"/>
      <c r="I892" s="11"/>
      <c r="J892" s="11"/>
      <c r="K892" s="11"/>
      <c r="L892" s="11"/>
      <c r="M892" s="13"/>
      <c r="N892" s="11"/>
      <c r="O892" s="11"/>
      <c r="P892" s="11"/>
      <c r="Q892" s="11"/>
      <c r="R892" s="11"/>
      <c r="S892" s="11"/>
      <c r="T892" s="11"/>
    </row>
    <row r="893">
      <c r="B893" s="11"/>
      <c r="C893" s="13"/>
      <c r="D893" s="11"/>
      <c r="E893" s="11"/>
      <c r="F893" s="11"/>
      <c r="G893" s="11"/>
      <c r="H893" s="11"/>
      <c r="I893" s="11"/>
      <c r="J893" s="11"/>
      <c r="K893" s="11"/>
      <c r="L893" s="11"/>
      <c r="M893" s="13"/>
      <c r="N893" s="11"/>
      <c r="O893" s="11"/>
      <c r="P893" s="11"/>
      <c r="Q893" s="11"/>
      <c r="R893" s="11"/>
      <c r="S893" s="11"/>
      <c r="T893" s="11"/>
    </row>
    <row r="894">
      <c r="B894" s="11"/>
      <c r="C894" s="13"/>
      <c r="D894" s="11"/>
      <c r="E894" s="11"/>
      <c r="F894" s="11"/>
      <c r="G894" s="11"/>
      <c r="H894" s="11"/>
      <c r="I894" s="11"/>
      <c r="J894" s="11"/>
      <c r="K894" s="11"/>
      <c r="L894" s="11"/>
      <c r="M894" s="13"/>
      <c r="N894" s="11"/>
      <c r="O894" s="11"/>
      <c r="P894" s="11"/>
      <c r="Q894" s="11"/>
      <c r="R894" s="11"/>
      <c r="S894" s="11"/>
      <c r="T894" s="11"/>
    </row>
    <row r="895">
      <c r="B895" s="11"/>
      <c r="C895" s="13"/>
      <c r="D895" s="11"/>
      <c r="E895" s="11"/>
      <c r="F895" s="11"/>
      <c r="G895" s="11"/>
      <c r="H895" s="11"/>
      <c r="I895" s="11"/>
      <c r="J895" s="11"/>
      <c r="K895" s="11"/>
      <c r="L895" s="11"/>
      <c r="M895" s="13"/>
      <c r="N895" s="11"/>
      <c r="O895" s="11"/>
      <c r="P895" s="11"/>
      <c r="Q895" s="11"/>
      <c r="R895" s="11"/>
      <c r="S895" s="11"/>
      <c r="T895" s="11"/>
    </row>
    <row r="896">
      <c r="B896" s="11"/>
      <c r="C896" s="13"/>
      <c r="D896" s="11"/>
      <c r="E896" s="11"/>
      <c r="F896" s="11"/>
      <c r="G896" s="11"/>
      <c r="H896" s="11"/>
      <c r="I896" s="11"/>
      <c r="J896" s="11"/>
      <c r="K896" s="11"/>
      <c r="L896" s="11"/>
      <c r="M896" s="13"/>
      <c r="N896" s="11"/>
      <c r="O896" s="11"/>
      <c r="P896" s="11"/>
      <c r="Q896" s="11"/>
      <c r="R896" s="11"/>
      <c r="S896" s="11"/>
      <c r="T896" s="11"/>
    </row>
    <row r="897">
      <c r="B897" s="11"/>
      <c r="C897" s="13"/>
      <c r="D897" s="11"/>
      <c r="E897" s="11"/>
      <c r="F897" s="11"/>
      <c r="G897" s="11"/>
      <c r="H897" s="11"/>
      <c r="I897" s="11"/>
      <c r="J897" s="11"/>
      <c r="K897" s="11"/>
      <c r="L897" s="11"/>
      <c r="M897" s="13"/>
      <c r="N897" s="11"/>
      <c r="O897" s="11"/>
      <c r="P897" s="11"/>
      <c r="Q897" s="11"/>
      <c r="R897" s="11"/>
      <c r="S897" s="11"/>
      <c r="T897" s="11"/>
    </row>
    <row r="898">
      <c r="B898" s="11"/>
      <c r="C898" s="13"/>
      <c r="D898" s="11"/>
      <c r="E898" s="11"/>
      <c r="F898" s="11"/>
      <c r="G898" s="11"/>
      <c r="H898" s="11"/>
      <c r="I898" s="11"/>
      <c r="J898" s="11"/>
      <c r="K898" s="11"/>
      <c r="L898" s="11"/>
      <c r="M898" s="13"/>
      <c r="N898" s="11"/>
      <c r="O898" s="11"/>
      <c r="P898" s="11"/>
      <c r="Q898" s="11"/>
      <c r="R898" s="11"/>
      <c r="S898" s="11"/>
      <c r="T898" s="11"/>
    </row>
    <row r="899">
      <c r="B899" s="11"/>
      <c r="C899" s="13"/>
      <c r="D899" s="11"/>
      <c r="E899" s="11"/>
      <c r="F899" s="11"/>
      <c r="G899" s="11"/>
      <c r="H899" s="11"/>
      <c r="I899" s="11"/>
      <c r="J899" s="11"/>
      <c r="K899" s="11"/>
      <c r="L899" s="11"/>
      <c r="M899" s="13"/>
      <c r="N899" s="11"/>
      <c r="O899" s="11"/>
      <c r="P899" s="11"/>
      <c r="Q899" s="11"/>
      <c r="R899" s="11"/>
      <c r="S899" s="11"/>
      <c r="T899" s="11"/>
    </row>
    <row r="900">
      <c r="B900" s="11"/>
      <c r="C900" s="13"/>
      <c r="D900" s="11"/>
      <c r="E900" s="11"/>
      <c r="F900" s="11"/>
      <c r="G900" s="11"/>
      <c r="H900" s="11"/>
      <c r="I900" s="11"/>
      <c r="J900" s="11"/>
      <c r="K900" s="11"/>
      <c r="L900" s="11"/>
      <c r="M900" s="13"/>
      <c r="N900" s="11"/>
      <c r="O900" s="11"/>
      <c r="P900" s="11"/>
      <c r="Q900" s="11"/>
      <c r="R900" s="11"/>
      <c r="S900" s="11"/>
      <c r="T900" s="11"/>
    </row>
    <row r="901">
      <c r="B901" s="11"/>
      <c r="C901" s="13"/>
      <c r="D901" s="11"/>
      <c r="E901" s="11"/>
      <c r="F901" s="11"/>
      <c r="G901" s="11"/>
      <c r="H901" s="11"/>
      <c r="I901" s="11"/>
      <c r="J901" s="11"/>
      <c r="K901" s="11"/>
      <c r="L901" s="11"/>
      <c r="M901" s="13"/>
      <c r="N901" s="11"/>
      <c r="O901" s="11"/>
      <c r="P901" s="11"/>
      <c r="Q901" s="11"/>
      <c r="R901" s="11"/>
      <c r="S901" s="11"/>
      <c r="T901" s="11"/>
    </row>
    <row r="902">
      <c r="B902" s="11"/>
      <c r="C902" s="13"/>
      <c r="D902" s="11"/>
      <c r="E902" s="11"/>
      <c r="F902" s="11"/>
      <c r="G902" s="11"/>
      <c r="H902" s="11"/>
      <c r="I902" s="11"/>
      <c r="J902" s="11"/>
      <c r="K902" s="11"/>
      <c r="L902" s="11"/>
      <c r="M902" s="13"/>
      <c r="N902" s="11"/>
      <c r="O902" s="11"/>
      <c r="P902" s="11"/>
      <c r="Q902" s="11"/>
      <c r="R902" s="11"/>
      <c r="S902" s="11"/>
      <c r="T902" s="11"/>
    </row>
    <row r="903">
      <c r="B903" s="11"/>
      <c r="C903" s="13"/>
      <c r="D903" s="11"/>
      <c r="E903" s="11"/>
      <c r="F903" s="11"/>
      <c r="G903" s="11"/>
      <c r="H903" s="11"/>
      <c r="I903" s="11"/>
      <c r="J903" s="11"/>
      <c r="K903" s="11"/>
      <c r="L903" s="11"/>
      <c r="M903" s="13"/>
      <c r="N903" s="11"/>
      <c r="O903" s="11"/>
      <c r="P903" s="11"/>
      <c r="Q903" s="11"/>
      <c r="R903" s="11"/>
      <c r="S903" s="11"/>
      <c r="T903" s="11"/>
    </row>
    <row r="904">
      <c r="B904" s="11"/>
      <c r="C904" s="13"/>
      <c r="D904" s="11"/>
      <c r="E904" s="11"/>
      <c r="F904" s="11"/>
      <c r="G904" s="11"/>
      <c r="H904" s="11"/>
      <c r="I904" s="11"/>
      <c r="J904" s="11"/>
      <c r="K904" s="11"/>
      <c r="L904" s="11"/>
      <c r="M904" s="13"/>
      <c r="N904" s="11"/>
      <c r="O904" s="11"/>
      <c r="P904" s="11"/>
      <c r="Q904" s="11"/>
      <c r="R904" s="11"/>
      <c r="S904" s="11"/>
      <c r="T904" s="11"/>
    </row>
    <row r="905">
      <c r="B905" s="11"/>
      <c r="C905" s="13"/>
      <c r="D905" s="11"/>
      <c r="E905" s="11"/>
      <c r="F905" s="11"/>
      <c r="G905" s="11"/>
      <c r="H905" s="11"/>
      <c r="I905" s="11"/>
      <c r="J905" s="11"/>
      <c r="K905" s="11"/>
      <c r="L905" s="11"/>
      <c r="M905" s="13"/>
      <c r="N905" s="11"/>
      <c r="O905" s="11"/>
      <c r="P905" s="11"/>
      <c r="Q905" s="11"/>
      <c r="R905" s="11"/>
      <c r="S905" s="11"/>
      <c r="T905" s="11"/>
    </row>
    <row r="906">
      <c r="B906" s="11"/>
      <c r="C906" s="13"/>
      <c r="D906" s="11"/>
      <c r="E906" s="11"/>
      <c r="F906" s="11"/>
      <c r="G906" s="11"/>
      <c r="H906" s="11"/>
      <c r="I906" s="11"/>
      <c r="J906" s="11"/>
      <c r="K906" s="11"/>
      <c r="L906" s="11"/>
      <c r="M906" s="13"/>
      <c r="N906" s="11"/>
      <c r="O906" s="11"/>
      <c r="P906" s="11"/>
      <c r="Q906" s="11"/>
      <c r="R906" s="11"/>
      <c r="S906" s="11"/>
      <c r="T906" s="11"/>
    </row>
    <row r="907">
      <c r="B907" s="11"/>
      <c r="C907" s="13"/>
      <c r="D907" s="11"/>
      <c r="E907" s="11"/>
      <c r="F907" s="11"/>
      <c r="G907" s="11"/>
      <c r="H907" s="11"/>
      <c r="I907" s="11"/>
      <c r="J907" s="11"/>
      <c r="K907" s="11"/>
      <c r="L907" s="11"/>
      <c r="M907" s="13"/>
      <c r="N907" s="11"/>
      <c r="O907" s="11"/>
      <c r="P907" s="11"/>
      <c r="Q907" s="11"/>
      <c r="R907" s="11"/>
      <c r="S907" s="11"/>
      <c r="T907" s="11"/>
    </row>
    <row r="908">
      <c r="B908" s="11"/>
      <c r="C908" s="13"/>
      <c r="D908" s="11"/>
      <c r="E908" s="11"/>
      <c r="F908" s="11"/>
      <c r="G908" s="11"/>
      <c r="H908" s="11"/>
      <c r="I908" s="11"/>
      <c r="J908" s="11"/>
      <c r="K908" s="11"/>
      <c r="L908" s="11"/>
      <c r="M908" s="13"/>
      <c r="N908" s="11"/>
      <c r="O908" s="11"/>
      <c r="P908" s="11"/>
      <c r="Q908" s="11"/>
      <c r="R908" s="11"/>
      <c r="S908" s="11"/>
      <c r="T908" s="11"/>
    </row>
    <row r="909">
      <c r="B909" s="11"/>
      <c r="C909" s="13"/>
      <c r="D909" s="11"/>
      <c r="E909" s="11"/>
      <c r="F909" s="11"/>
      <c r="G909" s="11"/>
      <c r="H909" s="11"/>
      <c r="I909" s="11"/>
      <c r="J909" s="11"/>
      <c r="K909" s="11"/>
      <c r="L909" s="11"/>
      <c r="M909" s="13"/>
      <c r="N909" s="11"/>
      <c r="O909" s="11"/>
      <c r="P909" s="11"/>
      <c r="Q909" s="11"/>
      <c r="R909" s="11"/>
      <c r="S909" s="11"/>
      <c r="T909" s="11"/>
    </row>
    <row r="910">
      <c r="B910" s="11"/>
      <c r="C910" s="13"/>
      <c r="D910" s="11"/>
      <c r="E910" s="11"/>
      <c r="F910" s="11"/>
      <c r="G910" s="11"/>
      <c r="H910" s="11"/>
      <c r="I910" s="11"/>
      <c r="J910" s="11"/>
      <c r="K910" s="11"/>
      <c r="L910" s="11"/>
      <c r="M910" s="13"/>
      <c r="N910" s="11"/>
      <c r="O910" s="11"/>
      <c r="P910" s="11"/>
      <c r="Q910" s="11"/>
      <c r="R910" s="11"/>
      <c r="S910" s="11"/>
      <c r="T910" s="11"/>
    </row>
    <row r="911">
      <c r="B911" s="11"/>
      <c r="C911" s="13"/>
      <c r="D911" s="11"/>
      <c r="E911" s="11"/>
      <c r="F911" s="11"/>
      <c r="G911" s="11"/>
      <c r="H911" s="11"/>
      <c r="I911" s="11"/>
      <c r="J911" s="11"/>
      <c r="K911" s="11"/>
      <c r="L911" s="11"/>
      <c r="M911" s="13"/>
      <c r="N911" s="11"/>
      <c r="O911" s="11"/>
      <c r="P911" s="11"/>
      <c r="Q911" s="11"/>
      <c r="R911" s="11"/>
      <c r="S911" s="11"/>
      <c r="T911" s="11"/>
    </row>
    <row r="912">
      <c r="B912" s="11"/>
      <c r="C912" s="13"/>
      <c r="D912" s="11"/>
      <c r="E912" s="11"/>
      <c r="F912" s="11"/>
      <c r="G912" s="11"/>
      <c r="H912" s="11"/>
      <c r="I912" s="11"/>
      <c r="J912" s="11"/>
      <c r="K912" s="11"/>
      <c r="L912" s="11"/>
      <c r="M912" s="13"/>
      <c r="N912" s="11"/>
      <c r="O912" s="11"/>
      <c r="P912" s="11"/>
      <c r="Q912" s="11"/>
      <c r="R912" s="11"/>
      <c r="S912" s="11"/>
      <c r="T912" s="11"/>
    </row>
    <row r="913">
      <c r="B913" s="11"/>
      <c r="C913" s="13"/>
      <c r="D913" s="11"/>
      <c r="E913" s="11"/>
      <c r="F913" s="11"/>
      <c r="G913" s="11"/>
      <c r="H913" s="11"/>
      <c r="I913" s="11"/>
      <c r="J913" s="11"/>
      <c r="K913" s="11"/>
      <c r="L913" s="11"/>
      <c r="M913" s="13"/>
      <c r="N913" s="11"/>
      <c r="O913" s="11"/>
      <c r="P913" s="11"/>
      <c r="Q913" s="11"/>
      <c r="R913" s="11"/>
      <c r="S913" s="11"/>
      <c r="T913" s="11"/>
    </row>
    <row r="914">
      <c r="B914" s="11"/>
      <c r="C914" s="13"/>
      <c r="D914" s="11"/>
      <c r="E914" s="11"/>
      <c r="F914" s="11"/>
      <c r="G914" s="11"/>
      <c r="H914" s="11"/>
      <c r="I914" s="11"/>
      <c r="J914" s="11"/>
      <c r="K914" s="11"/>
      <c r="L914" s="11"/>
      <c r="M914" s="13"/>
      <c r="N914" s="11"/>
      <c r="O914" s="11"/>
      <c r="P914" s="11"/>
      <c r="Q914" s="11"/>
      <c r="R914" s="11"/>
      <c r="S914" s="11"/>
      <c r="T914" s="11"/>
    </row>
    <row r="915">
      <c r="B915" s="11"/>
      <c r="C915" s="13"/>
      <c r="D915" s="11"/>
      <c r="E915" s="11"/>
      <c r="F915" s="11"/>
      <c r="G915" s="11"/>
      <c r="H915" s="11"/>
      <c r="I915" s="11"/>
      <c r="J915" s="11"/>
      <c r="K915" s="11"/>
      <c r="L915" s="11"/>
      <c r="M915" s="13"/>
      <c r="N915" s="11"/>
      <c r="O915" s="11"/>
      <c r="P915" s="11"/>
      <c r="Q915" s="11"/>
      <c r="R915" s="11"/>
      <c r="S915" s="11"/>
      <c r="T915" s="11"/>
    </row>
    <row r="916">
      <c r="B916" s="11"/>
      <c r="C916" s="13"/>
      <c r="D916" s="11"/>
      <c r="E916" s="11"/>
      <c r="F916" s="11"/>
      <c r="G916" s="11"/>
      <c r="H916" s="11"/>
      <c r="I916" s="11"/>
      <c r="J916" s="11"/>
      <c r="K916" s="11"/>
      <c r="L916" s="11"/>
      <c r="M916" s="13"/>
      <c r="N916" s="11"/>
      <c r="O916" s="11"/>
      <c r="P916" s="11"/>
      <c r="Q916" s="11"/>
      <c r="R916" s="11"/>
      <c r="S916" s="11"/>
      <c r="T916" s="11"/>
    </row>
    <row r="917">
      <c r="B917" s="11"/>
      <c r="C917" s="13"/>
      <c r="D917" s="11"/>
      <c r="E917" s="11"/>
      <c r="F917" s="11"/>
      <c r="G917" s="11"/>
      <c r="H917" s="11"/>
      <c r="I917" s="11"/>
      <c r="J917" s="11"/>
      <c r="K917" s="11"/>
      <c r="L917" s="11"/>
      <c r="M917" s="13"/>
      <c r="N917" s="11"/>
      <c r="O917" s="11"/>
      <c r="P917" s="11"/>
      <c r="Q917" s="11"/>
      <c r="R917" s="11"/>
      <c r="S917" s="11"/>
      <c r="T917" s="11"/>
    </row>
    <row r="918">
      <c r="B918" s="11"/>
      <c r="C918" s="13"/>
      <c r="D918" s="11"/>
      <c r="E918" s="11"/>
      <c r="F918" s="11"/>
      <c r="G918" s="11"/>
      <c r="H918" s="11"/>
      <c r="I918" s="11"/>
      <c r="J918" s="11"/>
      <c r="K918" s="11"/>
      <c r="L918" s="11"/>
      <c r="M918" s="13"/>
      <c r="N918" s="11"/>
      <c r="O918" s="11"/>
      <c r="P918" s="11"/>
      <c r="Q918" s="11"/>
      <c r="R918" s="11"/>
      <c r="S918" s="11"/>
      <c r="T918" s="11"/>
    </row>
    <row r="919">
      <c r="B919" s="11"/>
      <c r="C919" s="13"/>
      <c r="D919" s="11"/>
      <c r="E919" s="11"/>
      <c r="F919" s="11"/>
      <c r="G919" s="11"/>
      <c r="H919" s="11"/>
      <c r="I919" s="11"/>
      <c r="J919" s="11"/>
      <c r="K919" s="11"/>
      <c r="L919" s="11"/>
      <c r="M919" s="13"/>
      <c r="N919" s="11"/>
      <c r="O919" s="11"/>
      <c r="P919" s="11"/>
      <c r="Q919" s="11"/>
      <c r="R919" s="11"/>
      <c r="S919" s="11"/>
      <c r="T919" s="11"/>
    </row>
    <row r="920">
      <c r="B920" s="11"/>
      <c r="C920" s="13"/>
      <c r="D920" s="11"/>
      <c r="E920" s="11"/>
      <c r="F920" s="11"/>
      <c r="G920" s="11"/>
      <c r="H920" s="11"/>
      <c r="I920" s="11"/>
      <c r="J920" s="11"/>
      <c r="K920" s="11"/>
      <c r="L920" s="11"/>
      <c r="M920" s="13"/>
      <c r="N920" s="11"/>
      <c r="O920" s="11"/>
      <c r="P920" s="11"/>
      <c r="Q920" s="11"/>
      <c r="R920" s="11"/>
      <c r="S920" s="11"/>
      <c r="T920" s="11"/>
    </row>
  </sheetData>
  <autoFilter ref="$A$1:$P$438">
    <sortState ref="A1:P438">
      <sortCondition descending="1" ref="C1:C438"/>
    </sortState>
  </autoFilter>
  <conditionalFormatting sqref="C1:C920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38"/>
    <col customWidth="1" min="2" max="2" width="7.63"/>
    <col customWidth="1" min="3" max="16" width="8.25"/>
  </cols>
  <sheetData>
    <row r="1">
      <c r="A1" s="7" t="str">
        <f>HitterProj!A1</f>
        <v>Player</v>
      </c>
      <c r="B1" s="8" t="str">
        <f>HitterProj!B1</f>
        <v>Team</v>
      </c>
      <c r="C1" s="9" t="s">
        <v>3</v>
      </c>
      <c r="D1" s="9" t="s">
        <v>15</v>
      </c>
      <c r="E1" s="9" t="s">
        <v>5</v>
      </c>
      <c r="F1" s="9" t="s">
        <v>21</v>
      </c>
      <c r="G1" s="9" t="s">
        <v>18</v>
      </c>
      <c r="H1" s="9" t="s">
        <v>25</v>
      </c>
      <c r="I1" s="9" t="s">
        <v>13</v>
      </c>
      <c r="J1" s="9" t="s">
        <v>19</v>
      </c>
      <c r="K1" s="9" t="s">
        <v>7</v>
      </c>
      <c r="L1" s="9" t="s">
        <v>22</v>
      </c>
      <c r="M1" s="9" t="s">
        <v>26</v>
      </c>
      <c r="N1" s="9" t="s">
        <v>9</v>
      </c>
      <c r="O1" s="9" t="s">
        <v>16</v>
      </c>
      <c r="P1" s="11"/>
    </row>
    <row r="2">
      <c r="A2" s="12" t="str">
        <f>PitcherProj!A552</f>
        <v/>
      </c>
      <c r="B2" s="11" t="str">
        <f>PitcherProj!B552</f>
        <v/>
      </c>
      <c r="C2" s="13" t="str">
        <f>(D2*Settings!$E$8)+(E2*Settings!$E$3)+(F2*Settings!$E$12)+(G2*Settings!$E$10)+(H2*Settings!$E$6)+(I2*Settings!$E$7)+(J2*Settings!$E$11)+(K2*Settings!$E$4)+(L2*Settings!$E$13)+(M2*Settings!$E$14)+(N2*Settings!$E$5)+(O2*Settings!$E$9)</f>
        <v>#N/A</v>
      </c>
      <c r="D2" s="11" t="str">
        <f>VLOOKUP(A2,PitcherProj!A:Z,4,false)</f>
        <v>#N/A</v>
      </c>
      <c r="E2" s="11" t="str">
        <f>VLOOKUP(A2,PitcherProj!A:Z,5,false)</f>
        <v>#N/A</v>
      </c>
      <c r="F2" s="11" t="str">
        <f>VLOOKUP(A2,PitcherProj!A:Z,6,false)</f>
        <v>#N/A</v>
      </c>
      <c r="G2" s="11" t="str">
        <f>VLOOKUP(A2,PitcherProj!A:Z,7,false)</f>
        <v>#N/A</v>
      </c>
      <c r="H2" s="11" t="str">
        <f>VLOOKUP(A2,PitcherProj!A:Z,8,false)</f>
        <v>#N/A</v>
      </c>
      <c r="I2" s="11" t="str">
        <f>VLOOKUP(A2,PitcherProj!A:Z,9,false)</f>
        <v>#N/A</v>
      </c>
      <c r="J2" s="11" t="str">
        <f>VLOOKUP(A2,PitcherProj!A:Z,10,false)</f>
        <v>#N/A</v>
      </c>
      <c r="K2" s="11" t="str">
        <f>VLOOKUP(A2,PitcherProj!A:Z,11,false)</f>
        <v>#N/A</v>
      </c>
      <c r="L2" s="11" t="str">
        <f>VLOOKUP(A2,PitcherProj!A:Z,12,false)</f>
        <v>#N/A</v>
      </c>
      <c r="M2" s="11" t="str">
        <f>VLOOKUP(A2,PitcherProj!A:AA,13,false)</f>
        <v>#N/A</v>
      </c>
      <c r="N2" s="11" t="str">
        <f>VLOOKUP(A2,PitcherProj!A:AA,14,false)</f>
        <v>#N/A</v>
      </c>
      <c r="O2" s="11" t="str">
        <f>VLOOKUP(A2,PitcherProj!A:AA,15,false)</f>
        <v>#N/A</v>
      </c>
      <c r="P2" s="11"/>
    </row>
    <row r="3">
      <c r="A3" s="12" t="str">
        <f>PitcherProj!A565</f>
        <v/>
      </c>
      <c r="B3" s="11" t="str">
        <f>PitcherProj!B565</f>
        <v/>
      </c>
      <c r="C3" s="13" t="str">
        <f>(D3*Settings!$E$8)+(E3*Settings!$E$3)+(F3*Settings!$E$12)+(G3*Settings!$E$10)+(H3*Settings!$E$6)+(I3*Settings!$E$7)+(J3*Settings!$E$11)+(K3*Settings!$E$4)+(L3*Settings!$E$13)+(M3*Settings!$E$14)+(N3*Settings!$E$5)+(O3*Settings!$E$9)</f>
        <v>#N/A</v>
      </c>
      <c r="D3" s="11" t="str">
        <f>VLOOKUP(A3,PitcherProj!A:Z,4,false)</f>
        <v>#N/A</v>
      </c>
      <c r="E3" s="11" t="str">
        <f>VLOOKUP(A3,PitcherProj!A:Z,5,false)</f>
        <v>#N/A</v>
      </c>
      <c r="F3" s="11" t="str">
        <f>VLOOKUP(A3,PitcherProj!A:Z,6,false)</f>
        <v>#N/A</v>
      </c>
      <c r="G3" s="11" t="str">
        <f>VLOOKUP(A3,PitcherProj!A:Z,7,false)</f>
        <v>#N/A</v>
      </c>
      <c r="H3" s="11" t="str">
        <f>VLOOKUP(A3,PitcherProj!A:Z,8,false)</f>
        <v>#N/A</v>
      </c>
      <c r="I3" s="11" t="str">
        <f>VLOOKUP(A3,PitcherProj!A:Z,9,false)</f>
        <v>#N/A</v>
      </c>
      <c r="J3" s="11" t="str">
        <f>VLOOKUP(A3,PitcherProj!A:Z,10,false)</f>
        <v>#N/A</v>
      </c>
      <c r="K3" s="11" t="str">
        <f>VLOOKUP(A3,PitcherProj!A:Z,11,false)</f>
        <v>#N/A</v>
      </c>
      <c r="L3" s="11" t="str">
        <f>VLOOKUP(A3,PitcherProj!A:Z,12,false)</f>
        <v>#N/A</v>
      </c>
      <c r="M3" s="11" t="str">
        <f>VLOOKUP(A3,PitcherProj!A:AA,13,false)</f>
        <v>#N/A</v>
      </c>
      <c r="N3" s="11" t="str">
        <f>VLOOKUP(A3,PitcherProj!A:AA,14,false)</f>
        <v>#N/A</v>
      </c>
      <c r="O3" s="11" t="str">
        <f>VLOOKUP(A3,PitcherProj!A:AA,15,false)</f>
        <v>#N/A</v>
      </c>
      <c r="P3" s="11"/>
    </row>
    <row r="4">
      <c r="A4" s="12" t="str">
        <f>PitcherProj!A560</f>
        <v/>
      </c>
      <c r="B4" s="11" t="str">
        <f>PitcherProj!B560</f>
        <v/>
      </c>
      <c r="C4" s="13" t="str">
        <f>(D4*Settings!$E$8)+(E4*Settings!$E$3)+(F4*Settings!$E$12)+(G4*Settings!$E$10)+(H4*Settings!$E$6)+(I4*Settings!$E$7)+(J4*Settings!$E$11)+(K4*Settings!$E$4)+(L4*Settings!$E$13)+(M4*Settings!$E$14)+(N4*Settings!$E$5)+(O4*Settings!$E$9)</f>
        <v>#N/A</v>
      </c>
      <c r="D4" s="11" t="str">
        <f>VLOOKUP(A4,PitcherProj!A:Z,4,false)</f>
        <v>#N/A</v>
      </c>
      <c r="E4" s="11" t="str">
        <f>VLOOKUP(A4,PitcherProj!A:Z,5,false)</f>
        <v>#N/A</v>
      </c>
      <c r="F4" s="11" t="str">
        <f>VLOOKUP(A4,PitcherProj!A:Z,6,false)</f>
        <v>#N/A</v>
      </c>
      <c r="G4" s="11" t="str">
        <f>VLOOKUP(A4,PitcherProj!A:Z,7,false)</f>
        <v>#N/A</v>
      </c>
      <c r="H4" s="11" t="str">
        <f>VLOOKUP(A4,PitcherProj!A:Z,8,false)</f>
        <v>#N/A</v>
      </c>
      <c r="I4" s="11" t="str">
        <f>VLOOKUP(A4,PitcherProj!A:Z,9,false)</f>
        <v>#N/A</v>
      </c>
      <c r="J4" s="11" t="str">
        <f>VLOOKUP(A4,PitcherProj!A:Z,10,false)</f>
        <v>#N/A</v>
      </c>
      <c r="K4" s="11" t="str">
        <f>VLOOKUP(A4,PitcherProj!A:Z,11,false)</f>
        <v>#N/A</v>
      </c>
      <c r="L4" s="11" t="str">
        <f>VLOOKUP(A4,PitcherProj!A:Z,12,false)</f>
        <v>#N/A</v>
      </c>
      <c r="M4" s="11" t="str">
        <f>VLOOKUP(A4,PitcherProj!A:AA,13,false)</f>
        <v>#N/A</v>
      </c>
      <c r="N4" s="11" t="str">
        <f>VLOOKUP(A4,PitcherProj!A:AA,14,false)</f>
        <v>#N/A</v>
      </c>
      <c r="O4" s="11" t="str">
        <f>VLOOKUP(A4,PitcherProj!A:AA,15,false)</f>
        <v>#N/A</v>
      </c>
      <c r="P4" s="11"/>
    </row>
    <row r="5">
      <c r="A5" s="12" t="str">
        <f>PitcherProj!A563</f>
        <v/>
      </c>
      <c r="B5" s="11" t="str">
        <f>PitcherProj!B563</f>
        <v/>
      </c>
      <c r="C5" s="13" t="str">
        <f>(D5*Settings!$E$8)+(E5*Settings!$E$3)+(F5*Settings!$E$12)+(G5*Settings!$E$10)+(H5*Settings!$E$6)+(I5*Settings!$E$7)+(J5*Settings!$E$11)+(K5*Settings!$E$4)+(L5*Settings!$E$13)+(M5*Settings!$E$14)+(N5*Settings!$E$5)+(O5*Settings!$E$9)</f>
        <v>#N/A</v>
      </c>
      <c r="D5" s="11" t="str">
        <f>VLOOKUP(A5,PitcherProj!A:Z,4,false)</f>
        <v>#N/A</v>
      </c>
      <c r="E5" s="11" t="str">
        <f>VLOOKUP(A5,PitcherProj!A:Z,5,false)</f>
        <v>#N/A</v>
      </c>
      <c r="F5" s="11" t="str">
        <f>VLOOKUP(A5,PitcherProj!A:Z,6,false)</f>
        <v>#N/A</v>
      </c>
      <c r="G5" s="11" t="str">
        <f>VLOOKUP(A5,PitcherProj!A:Z,7,false)</f>
        <v>#N/A</v>
      </c>
      <c r="H5" s="11" t="str">
        <f>VLOOKUP(A5,PitcherProj!A:Z,8,false)</f>
        <v>#N/A</v>
      </c>
      <c r="I5" s="11" t="str">
        <f>VLOOKUP(A5,PitcherProj!A:Z,9,false)</f>
        <v>#N/A</v>
      </c>
      <c r="J5" s="11" t="str">
        <f>VLOOKUP(A5,PitcherProj!A:Z,10,false)</f>
        <v>#N/A</v>
      </c>
      <c r="K5" s="11" t="str">
        <f>VLOOKUP(A5,PitcherProj!A:Z,11,false)</f>
        <v>#N/A</v>
      </c>
      <c r="L5" s="11" t="str">
        <f>VLOOKUP(A5,PitcherProj!A:Z,12,false)</f>
        <v>#N/A</v>
      </c>
      <c r="M5" s="11" t="str">
        <f>VLOOKUP(A5,PitcherProj!A:AA,13,false)</f>
        <v>#N/A</v>
      </c>
      <c r="N5" s="11" t="str">
        <f>VLOOKUP(A5,PitcherProj!A:AA,14,false)</f>
        <v>#N/A</v>
      </c>
      <c r="O5" s="11" t="str">
        <f>VLOOKUP(A5,PitcherProj!A:AA,15,false)</f>
        <v>#N/A</v>
      </c>
      <c r="P5" s="11"/>
    </row>
    <row r="6">
      <c r="A6" s="12" t="str">
        <f>PitcherProj!A548</f>
        <v/>
      </c>
      <c r="B6" s="11" t="str">
        <f>PitcherProj!B548</f>
        <v/>
      </c>
      <c r="C6" s="13" t="str">
        <f>(D6*Settings!$E$8)+(E6*Settings!$E$3)+(F6*Settings!$E$12)+(G6*Settings!$E$10)+(H6*Settings!$E$6)+(I6*Settings!$E$7)+(J6*Settings!$E$11)+(K6*Settings!$E$4)+(L6*Settings!$E$13)+(M6*Settings!$E$14)+(N6*Settings!$E$5)+(O6*Settings!$E$9)</f>
        <v>#N/A</v>
      </c>
      <c r="D6" s="11" t="str">
        <f>VLOOKUP(A6,PitcherProj!A:Z,4,false)</f>
        <v>#N/A</v>
      </c>
      <c r="E6" s="11" t="str">
        <f>VLOOKUP(A6,PitcherProj!A:Z,5,false)</f>
        <v>#N/A</v>
      </c>
      <c r="F6" s="11" t="str">
        <f>VLOOKUP(A6,PitcherProj!A:Z,6,false)</f>
        <v>#N/A</v>
      </c>
      <c r="G6" s="11" t="str">
        <f>VLOOKUP(A6,PitcherProj!A:Z,7,false)</f>
        <v>#N/A</v>
      </c>
      <c r="H6" s="11" t="str">
        <f>VLOOKUP(A6,PitcherProj!A:Z,8,false)</f>
        <v>#N/A</v>
      </c>
      <c r="I6" s="11" t="str">
        <f>VLOOKUP(A6,PitcherProj!A:Z,9,false)</f>
        <v>#N/A</v>
      </c>
      <c r="J6" s="11" t="str">
        <f>VLOOKUP(A6,PitcherProj!A:Z,10,false)</f>
        <v>#N/A</v>
      </c>
      <c r="K6" s="11" t="str">
        <f>VLOOKUP(A6,PitcherProj!A:Z,11,false)</f>
        <v>#N/A</v>
      </c>
      <c r="L6" s="11" t="str">
        <f>VLOOKUP(A6,PitcherProj!A:Z,12,false)</f>
        <v>#N/A</v>
      </c>
      <c r="M6" s="11" t="str">
        <f>VLOOKUP(A6,PitcherProj!A:AA,13,false)</f>
        <v>#N/A</v>
      </c>
      <c r="N6" s="11" t="str">
        <f>VLOOKUP(A6,PitcherProj!A:AA,14,false)</f>
        <v>#N/A</v>
      </c>
      <c r="O6" s="11" t="str">
        <f>VLOOKUP(A6,PitcherProj!A:AA,15,false)</f>
        <v>#N/A</v>
      </c>
      <c r="P6" s="11"/>
    </row>
    <row r="7">
      <c r="A7" s="12" t="str">
        <f>PitcherProj!A564</f>
        <v/>
      </c>
      <c r="B7" s="11" t="str">
        <f>PitcherProj!B564</f>
        <v/>
      </c>
      <c r="C7" s="13" t="str">
        <f>(D7*Settings!$E$8)+(E7*Settings!$E$3)+(F7*Settings!$E$12)+(G7*Settings!$E$10)+(H7*Settings!$E$6)+(I7*Settings!$E$7)+(J7*Settings!$E$11)+(K7*Settings!$E$4)+(L7*Settings!$E$13)+(M7*Settings!$E$14)+(N7*Settings!$E$5)+(O7*Settings!$E$9)</f>
        <v>#N/A</v>
      </c>
      <c r="D7" s="11" t="str">
        <f>VLOOKUP(A7,PitcherProj!A:Z,4,false)</f>
        <v>#N/A</v>
      </c>
      <c r="E7" s="11" t="str">
        <f>VLOOKUP(A7,PitcherProj!A:Z,5,false)</f>
        <v>#N/A</v>
      </c>
      <c r="F7" s="11" t="str">
        <f>VLOOKUP(A7,PitcherProj!A:Z,6,false)</f>
        <v>#N/A</v>
      </c>
      <c r="G7" s="11" t="str">
        <f>VLOOKUP(A7,PitcherProj!A:Z,7,false)</f>
        <v>#N/A</v>
      </c>
      <c r="H7" s="11" t="str">
        <f>VLOOKUP(A7,PitcherProj!A:Z,8,false)</f>
        <v>#N/A</v>
      </c>
      <c r="I7" s="11" t="str">
        <f>VLOOKUP(A7,PitcherProj!A:Z,9,false)</f>
        <v>#N/A</v>
      </c>
      <c r="J7" s="11" t="str">
        <f>VLOOKUP(A7,PitcherProj!A:Z,10,false)</f>
        <v>#N/A</v>
      </c>
      <c r="K7" s="11" t="str">
        <f>VLOOKUP(A7,PitcherProj!A:Z,11,false)</f>
        <v>#N/A</v>
      </c>
      <c r="L7" s="11" t="str">
        <f>VLOOKUP(A7,PitcherProj!A:Z,12,false)</f>
        <v>#N/A</v>
      </c>
      <c r="M7" s="11" t="str">
        <f>VLOOKUP(A7,PitcherProj!A:AA,13,false)</f>
        <v>#N/A</v>
      </c>
      <c r="N7" s="11" t="str">
        <f>VLOOKUP(A7,PitcherProj!A:AA,14,false)</f>
        <v>#N/A</v>
      </c>
      <c r="O7" s="11" t="str">
        <f>VLOOKUP(A7,PitcherProj!A:AA,15,false)</f>
        <v>#N/A</v>
      </c>
      <c r="P7" s="11"/>
    </row>
    <row r="8">
      <c r="A8" s="12" t="str">
        <f>PitcherProj!A551</f>
        <v/>
      </c>
      <c r="B8" s="11" t="str">
        <f>PitcherProj!B551</f>
        <v/>
      </c>
      <c r="C8" s="13" t="str">
        <f>(D8*Settings!$E$8)+(E8*Settings!$E$3)+(F8*Settings!$E$12)+(G8*Settings!$E$10)+(H8*Settings!$E$6)+(I8*Settings!$E$7)+(J8*Settings!$E$11)+(K8*Settings!$E$4)+(L8*Settings!$E$13)+(M8*Settings!$E$14)+(N8*Settings!$E$5)+(O8*Settings!$E$9)</f>
        <v>#N/A</v>
      </c>
      <c r="D8" s="11" t="str">
        <f>VLOOKUP(A8,PitcherProj!A:Z,4,false)</f>
        <v>#N/A</v>
      </c>
      <c r="E8" s="11" t="str">
        <f>VLOOKUP(A8,PitcherProj!A:Z,5,false)</f>
        <v>#N/A</v>
      </c>
      <c r="F8" s="11" t="str">
        <f>VLOOKUP(A8,PitcherProj!A:Z,6,false)</f>
        <v>#N/A</v>
      </c>
      <c r="G8" s="11" t="str">
        <f>VLOOKUP(A8,PitcherProj!A:Z,7,false)</f>
        <v>#N/A</v>
      </c>
      <c r="H8" s="11" t="str">
        <f>VLOOKUP(A8,PitcherProj!A:Z,8,false)</f>
        <v>#N/A</v>
      </c>
      <c r="I8" s="11" t="str">
        <f>VLOOKUP(A8,PitcherProj!A:Z,9,false)</f>
        <v>#N/A</v>
      </c>
      <c r="J8" s="11" t="str">
        <f>VLOOKUP(A8,PitcherProj!A:Z,10,false)</f>
        <v>#N/A</v>
      </c>
      <c r="K8" s="11" t="str">
        <f>VLOOKUP(A8,PitcherProj!A:Z,11,false)</f>
        <v>#N/A</v>
      </c>
      <c r="L8" s="11" t="str">
        <f>VLOOKUP(A8,PitcherProj!A:Z,12,false)</f>
        <v>#N/A</v>
      </c>
      <c r="M8" s="11" t="str">
        <f>VLOOKUP(A8,PitcherProj!A:AA,13,false)</f>
        <v>#N/A</v>
      </c>
      <c r="N8" s="11" t="str">
        <f>VLOOKUP(A8,PitcherProj!A:AA,14,false)</f>
        <v>#N/A</v>
      </c>
      <c r="O8" s="11" t="str">
        <f>VLOOKUP(A8,PitcherProj!A:AA,15,false)</f>
        <v>#N/A</v>
      </c>
      <c r="P8" s="11"/>
    </row>
    <row r="9">
      <c r="A9" s="12" t="str">
        <f>PitcherProj!A568</f>
        <v/>
      </c>
      <c r="B9" s="11" t="str">
        <f>PitcherProj!B568</f>
        <v/>
      </c>
      <c r="C9" s="13" t="str">
        <f>(D9*Settings!$E$8)+(E9*Settings!$E$3)+(F9*Settings!$E$12)+(G9*Settings!$E$10)+(H9*Settings!$E$6)+(I9*Settings!$E$7)+(J9*Settings!$E$11)+(K9*Settings!$E$4)+(L9*Settings!$E$13)+(M9*Settings!$E$14)+(N9*Settings!$E$5)+(O9*Settings!$E$9)</f>
        <v>#N/A</v>
      </c>
      <c r="D9" s="11" t="str">
        <f>VLOOKUP(A9,PitcherProj!A:Z,4,false)</f>
        <v>#N/A</v>
      </c>
      <c r="E9" s="11" t="str">
        <f>VLOOKUP(A9,PitcherProj!A:Z,5,false)</f>
        <v>#N/A</v>
      </c>
      <c r="F9" s="11" t="str">
        <f>VLOOKUP(A9,PitcherProj!A:Z,6,false)</f>
        <v>#N/A</v>
      </c>
      <c r="G9" s="11" t="str">
        <f>VLOOKUP(A9,PitcherProj!A:Z,7,false)</f>
        <v>#N/A</v>
      </c>
      <c r="H9" s="11" t="str">
        <f>VLOOKUP(A9,PitcherProj!A:Z,8,false)</f>
        <v>#N/A</v>
      </c>
      <c r="I9" s="11" t="str">
        <f>VLOOKUP(A9,PitcherProj!A:Z,9,false)</f>
        <v>#N/A</v>
      </c>
      <c r="J9" s="11" t="str">
        <f>VLOOKUP(A9,PitcherProj!A:Z,10,false)</f>
        <v>#N/A</v>
      </c>
      <c r="K9" s="11" t="str">
        <f>VLOOKUP(A9,PitcherProj!A:Z,11,false)</f>
        <v>#N/A</v>
      </c>
      <c r="L9" s="11" t="str">
        <f>VLOOKUP(A9,PitcherProj!A:Z,12,false)</f>
        <v>#N/A</v>
      </c>
      <c r="M9" s="11" t="str">
        <f>VLOOKUP(A9,PitcherProj!A:AA,13,false)</f>
        <v>#N/A</v>
      </c>
      <c r="N9" s="11" t="str">
        <f>VLOOKUP(A9,PitcherProj!A:AA,14,false)</f>
        <v>#N/A</v>
      </c>
      <c r="O9" s="11" t="str">
        <f>VLOOKUP(A9,PitcherProj!A:AA,15,false)</f>
        <v>#N/A</v>
      </c>
      <c r="P9" s="11"/>
    </row>
    <row r="10">
      <c r="A10" s="12" t="str">
        <f>PitcherProj!A573</f>
        <v/>
      </c>
      <c r="B10" s="11" t="str">
        <f>PitcherProj!B573</f>
        <v/>
      </c>
      <c r="C10" s="13" t="str">
        <f>(D10*Settings!$E$8)+(E10*Settings!$E$3)+(F10*Settings!$E$12)+(G10*Settings!$E$10)+(H10*Settings!$E$6)+(I10*Settings!$E$7)+(J10*Settings!$E$11)+(K10*Settings!$E$4)+(L10*Settings!$E$13)+(M10*Settings!$E$14)+(N10*Settings!$E$5)+(O10*Settings!$E$9)</f>
        <v>#N/A</v>
      </c>
      <c r="D10" s="11" t="str">
        <f>VLOOKUP(A10,PitcherProj!A:Z,4,false)</f>
        <v>#N/A</v>
      </c>
      <c r="E10" s="11" t="str">
        <f>VLOOKUP(A10,PitcherProj!A:Z,5,false)</f>
        <v>#N/A</v>
      </c>
      <c r="F10" s="11" t="str">
        <f>VLOOKUP(A10,PitcherProj!A:Z,6,false)</f>
        <v>#N/A</v>
      </c>
      <c r="G10" s="11" t="str">
        <f>VLOOKUP(A10,PitcherProj!A:Z,7,false)</f>
        <v>#N/A</v>
      </c>
      <c r="H10" s="11" t="str">
        <f>VLOOKUP(A10,PitcherProj!A:Z,8,false)</f>
        <v>#N/A</v>
      </c>
      <c r="I10" s="11" t="str">
        <f>VLOOKUP(A10,PitcherProj!A:Z,9,false)</f>
        <v>#N/A</v>
      </c>
      <c r="J10" s="11" t="str">
        <f>VLOOKUP(A10,PitcherProj!A:Z,10,false)</f>
        <v>#N/A</v>
      </c>
      <c r="K10" s="11" t="str">
        <f>VLOOKUP(A10,PitcherProj!A:Z,11,false)</f>
        <v>#N/A</v>
      </c>
      <c r="L10" s="11" t="str">
        <f>VLOOKUP(A10,PitcherProj!A:Z,12,false)</f>
        <v>#N/A</v>
      </c>
      <c r="M10" s="11" t="str">
        <f>VLOOKUP(A10,PitcherProj!A:AA,13,false)</f>
        <v>#N/A</v>
      </c>
      <c r="N10" s="11" t="str">
        <f>VLOOKUP(A10,PitcherProj!A:AA,14,false)</f>
        <v>#N/A</v>
      </c>
      <c r="O10" s="11" t="str">
        <f>VLOOKUP(A10,PitcherProj!A:AA,15,false)</f>
        <v>#N/A</v>
      </c>
      <c r="P10" s="11"/>
    </row>
    <row r="11">
      <c r="A11" s="12" t="str">
        <f>PitcherProj!A556</f>
        <v/>
      </c>
      <c r="B11" s="11" t="str">
        <f>PitcherProj!B556</f>
        <v/>
      </c>
      <c r="C11" s="13" t="str">
        <f>(D11*Settings!$E$8)+(E11*Settings!$E$3)+(F11*Settings!$E$12)+(G11*Settings!$E$10)+(H11*Settings!$E$6)+(I11*Settings!$E$7)+(J11*Settings!$E$11)+(K11*Settings!$E$4)+(L11*Settings!$E$13)+(M11*Settings!$E$14)+(N11*Settings!$E$5)+(O11*Settings!$E$9)</f>
        <v>#N/A</v>
      </c>
      <c r="D11" s="11" t="str">
        <f>VLOOKUP(A11,PitcherProj!A:Z,4,false)</f>
        <v>#N/A</v>
      </c>
      <c r="E11" s="11" t="str">
        <f>VLOOKUP(A11,PitcherProj!A:Z,5,false)</f>
        <v>#N/A</v>
      </c>
      <c r="F11" s="11" t="str">
        <f>VLOOKUP(A11,PitcherProj!A:Z,6,false)</f>
        <v>#N/A</v>
      </c>
      <c r="G11" s="11" t="str">
        <f>VLOOKUP(A11,PitcherProj!A:Z,7,false)</f>
        <v>#N/A</v>
      </c>
      <c r="H11" s="11" t="str">
        <f>VLOOKUP(A11,PitcherProj!A:Z,8,false)</f>
        <v>#N/A</v>
      </c>
      <c r="I11" s="11" t="str">
        <f>VLOOKUP(A11,PitcherProj!A:Z,9,false)</f>
        <v>#N/A</v>
      </c>
      <c r="J11" s="11" t="str">
        <f>VLOOKUP(A11,PitcherProj!A:Z,10,false)</f>
        <v>#N/A</v>
      </c>
      <c r="K11" s="11" t="str">
        <f>VLOOKUP(A11,PitcherProj!A:Z,11,false)</f>
        <v>#N/A</v>
      </c>
      <c r="L11" s="11" t="str">
        <f>VLOOKUP(A11,PitcherProj!A:Z,12,false)</f>
        <v>#N/A</v>
      </c>
      <c r="M11" s="11" t="str">
        <f>VLOOKUP(A11,PitcherProj!A:AA,13,false)</f>
        <v>#N/A</v>
      </c>
      <c r="N11" s="11" t="str">
        <f>VLOOKUP(A11,PitcherProj!A:AA,14,false)</f>
        <v>#N/A</v>
      </c>
      <c r="O11" s="11" t="str">
        <f>VLOOKUP(A11,PitcherProj!A:AA,15,false)</f>
        <v>#N/A</v>
      </c>
      <c r="P11" s="11"/>
    </row>
    <row r="12">
      <c r="A12" s="12" t="str">
        <f>PitcherProj!A567</f>
        <v/>
      </c>
      <c r="B12" s="11" t="str">
        <f>PitcherProj!B567</f>
        <v/>
      </c>
      <c r="C12" s="13" t="str">
        <f>(D12*Settings!$E$8)+(E12*Settings!$E$3)+(F12*Settings!$E$12)+(G12*Settings!$E$10)+(H12*Settings!$E$6)+(I12*Settings!$E$7)+(J12*Settings!$E$11)+(K12*Settings!$E$4)+(L12*Settings!$E$13)+(M12*Settings!$E$14)+(N12*Settings!$E$5)+(O12*Settings!$E$9)</f>
        <v>#N/A</v>
      </c>
      <c r="D12" s="11" t="str">
        <f>VLOOKUP(A12,PitcherProj!A:Z,4,false)</f>
        <v>#N/A</v>
      </c>
      <c r="E12" s="11" t="str">
        <f>VLOOKUP(A12,PitcherProj!A:Z,5,false)</f>
        <v>#N/A</v>
      </c>
      <c r="F12" s="11" t="str">
        <f>VLOOKUP(A12,PitcherProj!A:Z,6,false)</f>
        <v>#N/A</v>
      </c>
      <c r="G12" s="11" t="str">
        <f>VLOOKUP(A12,PitcherProj!A:Z,7,false)</f>
        <v>#N/A</v>
      </c>
      <c r="H12" s="11" t="str">
        <f>VLOOKUP(A12,PitcherProj!A:Z,8,false)</f>
        <v>#N/A</v>
      </c>
      <c r="I12" s="11" t="str">
        <f>VLOOKUP(A12,PitcherProj!A:Z,9,false)</f>
        <v>#N/A</v>
      </c>
      <c r="J12" s="11" t="str">
        <f>VLOOKUP(A12,PitcherProj!A:Z,10,false)</f>
        <v>#N/A</v>
      </c>
      <c r="K12" s="11" t="str">
        <f>VLOOKUP(A12,PitcherProj!A:Z,11,false)</f>
        <v>#N/A</v>
      </c>
      <c r="L12" s="11" t="str">
        <f>VLOOKUP(A12,PitcherProj!A:Z,12,false)</f>
        <v>#N/A</v>
      </c>
      <c r="M12" s="11" t="str">
        <f>VLOOKUP(A12,PitcherProj!A:AA,13,false)</f>
        <v>#N/A</v>
      </c>
      <c r="N12" s="11" t="str">
        <f>VLOOKUP(A12,PitcherProj!A:AA,14,false)</f>
        <v>#N/A</v>
      </c>
      <c r="O12" s="11" t="str">
        <f>VLOOKUP(A12,PitcherProj!A:AA,15,false)</f>
        <v>#N/A</v>
      </c>
      <c r="P12" s="11"/>
    </row>
    <row r="13">
      <c r="A13" s="12" t="str">
        <f>PitcherProj!A569</f>
        <v/>
      </c>
      <c r="B13" s="11" t="str">
        <f>PitcherProj!B569</f>
        <v/>
      </c>
      <c r="C13" s="13" t="str">
        <f>(D13*Settings!$E$8)+(E13*Settings!$E$3)+(F13*Settings!$E$12)+(G13*Settings!$E$10)+(H13*Settings!$E$6)+(I13*Settings!$E$7)+(J13*Settings!$E$11)+(K13*Settings!$E$4)+(L13*Settings!$E$13)+(M13*Settings!$E$14)+(N13*Settings!$E$5)+(O13*Settings!$E$9)</f>
        <v>#N/A</v>
      </c>
      <c r="D13" s="11" t="str">
        <f>VLOOKUP(A13,PitcherProj!A:Z,4,false)</f>
        <v>#N/A</v>
      </c>
      <c r="E13" s="11" t="str">
        <f>VLOOKUP(A13,PitcherProj!A:Z,5,false)</f>
        <v>#N/A</v>
      </c>
      <c r="F13" s="11" t="str">
        <f>VLOOKUP(A13,PitcherProj!A:Z,6,false)</f>
        <v>#N/A</v>
      </c>
      <c r="G13" s="11" t="str">
        <f>VLOOKUP(A13,PitcherProj!A:Z,7,false)</f>
        <v>#N/A</v>
      </c>
      <c r="H13" s="11" t="str">
        <f>VLOOKUP(A13,PitcherProj!A:Z,8,false)</f>
        <v>#N/A</v>
      </c>
      <c r="I13" s="11" t="str">
        <f>VLOOKUP(A13,PitcherProj!A:Z,9,false)</f>
        <v>#N/A</v>
      </c>
      <c r="J13" s="11" t="str">
        <f>VLOOKUP(A13,PitcherProj!A:Z,10,false)</f>
        <v>#N/A</v>
      </c>
      <c r="K13" s="11" t="str">
        <f>VLOOKUP(A13,PitcherProj!A:Z,11,false)</f>
        <v>#N/A</v>
      </c>
      <c r="L13" s="11" t="str">
        <f>VLOOKUP(A13,PitcherProj!A:Z,12,false)</f>
        <v>#N/A</v>
      </c>
      <c r="M13" s="11" t="str">
        <f>VLOOKUP(A13,PitcherProj!A:AA,13,false)</f>
        <v>#N/A</v>
      </c>
      <c r="N13" s="11" t="str">
        <f>VLOOKUP(A13,PitcherProj!A:AA,14,false)</f>
        <v>#N/A</v>
      </c>
      <c r="O13" s="11" t="str">
        <f>VLOOKUP(A13,PitcherProj!A:AA,15,false)</f>
        <v>#N/A</v>
      </c>
      <c r="P13" s="11"/>
    </row>
    <row r="14">
      <c r="A14" s="12" t="str">
        <f>PitcherProj!A545</f>
        <v/>
      </c>
      <c r="B14" s="11" t="str">
        <f>PitcherProj!B545</f>
        <v/>
      </c>
      <c r="C14" s="13" t="str">
        <f>(D14*Settings!$E$8)+(E14*Settings!$E$3)+(F14*Settings!$E$12)+(G14*Settings!$E$10)+(H14*Settings!$E$6)+(I14*Settings!$E$7)+(J14*Settings!$E$11)+(K14*Settings!$E$4)+(L14*Settings!$E$13)+(M14*Settings!$E$14)+(N14*Settings!$E$5)+(O14*Settings!$E$9)</f>
        <v>#N/A</v>
      </c>
      <c r="D14" s="11" t="str">
        <f>VLOOKUP(A14,PitcherProj!A:Z,4,false)</f>
        <v>#N/A</v>
      </c>
      <c r="E14" s="11" t="str">
        <f>VLOOKUP(A14,PitcherProj!A:Z,5,false)</f>
        <v>#N/A</v>
      </c>
      <c r="F14" s="11" t="str">
        <f>VLOOKUP(A14,PitcherProj!A:Z,6,false)</f>
        <v>#N/A</v>
      </c>
      <c r="G14" s="11" t="str">
        <f>VLOOKUP(A14,PitcherProj!A:Z,7,false)</f>
        <v>#N/A</v>
      </c>
      <c r="H14" s="11" t="str">
        <f>VLOOKUP(A14,PitcherProj!A:Z,8,false)</f>
        <v>#N/A</v>
      </c>
      <c r="I14" s="11" t="str">
        <f>VLOOKUP(A14,PitcherProj!A:Z,9,false)</f>
        <v>#N/A</v>
      </c>
      <c r="J14" s="11" t="str">
        <f>VLOOKUP(A14,PitcherProj!A:Z,10,false)</f>
        <v>#N/A</v>
      </c>
      <c r="K14" s="11" t="str">
        <f>VLOOKUP(A14,PitcherProj!A:Z,11,false)</f>
        <v>#N/A</v>
      </c>
      <c r="L14" s="11" t="str">
        <f>VLOOKUP(A14,PitcherProj!A:Z,12,false)</f>
        <v>#N/A</v>
      </c>
      <c r="M14" s="11" t="str">
        <f>VLOOKUP(A14,PitcherProj!A:AA,13,false)</f>
        <v>#N/A</v>
      </c>
      <c r="N14" s="11" t="str">
        <f>VLOOKUP(A14,PitcherProj!A:AA,14,false)</f>
        <v>#N/A</v>
      </c>
      <c r="O14" s="11" t="str">
        <f>VLOOKUP(A14,PitcherProj!A:AA,15,false)</f>
        <v>#N/A</v>
      </c>
      <c r="P14" s="11"/>
    </row>
    <row r="15">
      <c r="A15" s="12" t="str">
        <f>PitcherProj!A550</f>
        <v/>
      </c>
      <c r="B15" s="11" t="str">
        <f>PitcherProj!B550</f>
        <v/>
      </c>
      <c r="C15" s="13" t="str">
        <f>(D15*Settings!$E$8)+(E15*Settings!$E$3)+(F15*Settings!$E$12)+(G15*Settings!$E$10)+(H15*Settings!$E$6)+(I15*Settings!$E$7)+(J15*Settings!$E$11)+(K15*Settings!$E$4)+(L15*Settings!$E$13)+(M15*Settings!$E$14)+(N15*Settings!$E$5)+(O15*Settings!$E$9)</f>
        <v>#N/A</v>
      </c>
      <c r="D15" s="11" t="str">
        <f>VLOOKUP(A15,PitcherProj!A:Z,4,false)</f>
        <v>#N/A</v>
      </c>
      <c r="E15" s="11" t="str">
        <f>VLOOKUP(A15,PitcherProj!A:Z,5,false)</f>
        <v>#N/A</v>
      </c>
      <c r="F15" s="11" t="str">
        <f>VLOOKUP(A15,PitcherProj!A:Z,6,false)</f>
        <v>#N/A</v>
      </c>
      <c r="G15" s="11" t="str">
        <f>VLOOKUP(A15,PitcherProj!A:Z,7,false)</f>
        <v>#N/A</v>
      </c>
      <c r="H15" s="11" t="str">
        <f>VLOOKUP(A15,PitcherProj!A:Z,8,false)</f>
        <v>#N/A</v>
      </c>
      <c r="I15" s="11" t="str">
        <f>VLOOKUP(A15,PitcherProj!A:Z,9,false)</f>
        <v>#N/A</v>
      </c>
      <c r="J15" s="11" t="str">
        <f>VLOOKUP(A15,PitcherProj!A:Z,10,false)</f>
        <v>#N/A</v>
      </c>
      <c r="K15" s="11" t="str">
        <f>VLOOKUP(A15,PitcherProj!A:Z,11,false)</f>
        <v>#N/A</v>
      </c>
      <c r="L15" s="11" t="str">
        <f>VLOOKUP(A15,PitcherProj!A:Z,12,false)</f>
        <v>#N/A</v>
      </c>
      <c r="M15" s="11" t="str">
        <f>VLOOKUP(A15,PitcherProj!A:AA,13,false)</f>
        <v>#N/A</v>
      </c>
      <c r="N15" s="11" t="str">
        <f>VLOOKUP(A15,PitcherProj!A:AA,14,false)</f>
        <v>#N/A</v>
      </c>
      <c r="O15" s="11" t="str">
        <f>VLOOKUP(A15,PitcherProj!A:AA,15,false)</f>
        <v>#N/A</v>
      </c>
      <c r="P15" s="11"/>
    </row>
    <row r="16">
      <c r="A16" s="12" t="str">
        <f>PitcherProj!A546</f>
        <v/>
      </c>
      <c r="B16" s="11" t="str">
        <f>PitcherProj!B546</f>
        <v/>
      </c>
      <c r="C16" s="13" t="str">
        <f>(D16*Settings!$E$8)+(E16*Settings!$E$3)+(F16*Settings!$E$12)+(G16*Settings!$E$10)+(H16*Settings!$E$6)+(I16*Settings!$E$7)+(J16*Settings!$E$11)+(K16*Settings!$E$4)+(L16*Settings!$E$13)+(M16*Settings!$E$14)+(N16*Settings!$E$5)+(O16*Settings!$E$9)</f>
        <v>#N/A</v>
      </c>
      <c r="D16" s="11" t="str">
        <f>VLOOKUP(A16,PitcherProj!A:Z,4,false)</f>
        <v>#N/A</v>
      </c>
      <c r="E16" s="11" t="str">
        <f>VLOOKUP(A16,PitcherProj!A:Z,5,false)</f>
        <v>#N/A</v>
      </c>
      <c r="F16" s="11" t="str">
        <f>VLOOKUP(A16,PitcherProj!A:Z,6,false)</f>
        <v>#N/A</v>
      </c>
      <c r="G16" s="11" t="str">
        <f>VLOOKUP(A16,PitcherProj!A:Z,7,false)</f>
        <v>#N/A</v>
      </c>
      <c r="H16" s="11" t="str">
        <f>VLOOKUP(A16,PitcherProj!A:Z,8,false)</f>
        <v>#N/A</v>
      </c>
      <c r="I16" s="11" t="str">
        <f>VLOOKUP(A16,PitcherProj!A:Z,9,false)</f>
        <v>#N/A</v>
      </c>
      <c r="J16" s="11" t="str">
        <f>VLOOKUP(A16,PitcherProj!A:Z,10,false)</f>
        <v>#N/A</v>
      </c>
      <c r="K16" s="11" t="str">
        <f>VLOOKUP(A16,PitcherProj!A:Z,11,false)</f>
        <v>#N/A</v>
      </c>
      <c r="L16" s="11" t="str">
        <f>VLOOKUP(A16,PitcherProj!A:Z,12,false)</f>
        <v>#N/A</v>
      </c>
      <c r="M16" s="11" t="str">
        <f>VLOOKUP(A16,PitcherProj!A:AA,13,false)</f>
        <v>#N/A</v>
      </c>
      <c r="N16" s="11" t="str">
        <f>VLOOKUP(A16,PitcherProj!A:AA,14,false)</f>
        <v>#N/A</v>
      </c>
      <c r="O16" s="11" t="str">
        <f>VLOOKUP(A16,PitcherProj!A:AA,15,false)</f>
        <v>#N/A</v>
      </c>
      <c r="P16" s="11"/>
    </row>
    <row r="17">
      <c r="A17" s="12" t="str">
        <f>PitcherProj!A562</f>
        <v/>
      </c>
      <c r="B17" s="11" t="str">
        <f>PitcherProj!B562</f>
        <v/>
      </c>
      <c r="C17" s="13" t="str">
        <f>(D17*Settings!$E$8)+(E17*Settings!$E$3)+(F17*Settings!$E$12)+(G17*Settings!$E$10)+(H17*Settings!$E$6)+(I17*Settings!$E$7)+(J17*Settings!$E$11)+(K17*Settings!$E$4)+(L17*Settings!$E$13)+(M17*Settings!$E$14)+(N17*Settings!$E$5)+(O17*Settings!$E$9)</f>
        <v>#N/A</v>
      </c>
      <c r="D17" s="11" t="str">
        <f>VLOOKUP(A17,PitcherProj!A:Z,4,false)</f>
        <v>#N/A</v>
      </c>
      <c r="E17" s="11" t="str">
        <f>VLOOKUP(A17,PitcherProj!A:Z,5,false)</f>
        <v>#N/A</v>
      </c>
      <c r="F17" s="11" t="str">
        <f>VLOOKUP(A17,PitcherProj!A:Z,6,false)</f>
        <v>#N/A</v>
      </c>
      <c r="G17" s="11" t="str">
        <f>VLOOKUP(A17,PitcherProj!A:Z,7,false)</f>
        <v>#N/A</v>
      </c>
      <c r="H17" s="11" t="str">
        <f>VLOOKUP(A17,PitcherProj!A:Z,8,false)</f>
        <v>#N/A</v>
      </c>
      <c r="I17" s="11" t="str">
        <f>VLOOKUP(A17,PitcherProj!A:Z,9,false)</f>
        <v>#N/A</v>
      </c>
      <c r="J17" s="11" t="str">
        <f>VLOOKUP(A17,PitcherProj!A:Z,10,false)</f>
        <v>#N/A</v>
      </c>
      <c r="K17" s="11" t="str">
        <f>VLOOKUP(A17,PitcherProj!A:Z,11,false)</f>
        <v>#N/A</v>
      </c>
      <c r="L17" s="11" t="str">
        <f>VLOOKUP(A17,PitcherProj!A:Z,12,false)</f>
        <v>#N/A</v>
      </c>
      <c r="M17" s="11" t="str">
        <f>VLOOKUP(A17,PitcherProj!A:AA,13,false)</f>
        <v>#N/A</v>
      </c>
      <c r="N17" s="11" t="str">
        <f>VLOOKUP(A17,PitcherProj!A:AA,14,false)</f>
        <v>#N/A</v>
      </c>
      <c r="O17" s="11" t="str">
        <f>VLOOKUP(A17,PitcherProj!A:AA,15,false)</f>
        <v>#N/A</v>
      </c>
      <c r="P17" s="11"/>
    </row>
    <row r="18">
      <c r="A18" s="12" t="str">
        <f>PitcherProj!A558</f>
        <v/>
      </c>
      <c r="B18" s="11" t="str">
        <f>PitcherProj!B558</f>
        <v/>
      </c>
      <c r="C18" s="13" t="str">
        <f>(D18*Settings!$E$8)+(E18*Settings!$E$3)+(F18*Settings!$E$12)+(G18*Settings!$E$10)+(H18*Settings!$E$6)+(I18*Settings!$E$7)+(J18*Settings!$E$11)+(K18*Settings!$E$4)+(L18*Settings!$E$13)+(M18*Settings!$E$14)+(N18*Settings!$E$5)+(O18*Settings!$E$9)</f>
        <v>#N/A</v>
      </c>
      <c r="D18" s="11" t="str">
        <f>VLOOKUP(A18,PitcherProj!A:Z,4,false)</f>
        <v>#N/A</v>
      </c>
      <c r="E18" s="11" t="str">
        <f>VLOOKUP(A18,PitcherProj!A:Z,5,false)</f>
        <v>#N/A</v>
      </c>
      <c r="F18" s="11" t="str">
        <f>VLOOKUP(A18,PitcherProj!A:Z,6,false)</f>
        <v>#N/A</v>
      </c>
      <c r="G18" s="11" t="str">
        <f>VLOOKUP(A18,PitcherProj!A:Z,7,false)</f>
        <v>#N/A</v>
      </c>
      <c r="H18" s="11" t="str">
        <f>VLOOKUP(A18,PitcherProj!A:Z,8,false)</f>
        <v>#N/A</v>
      </c>
      <c r="I18" s="11" t="str">
        <f>VLOOKUP(A18,PitcherProj!A:Z,9,false)</f>
        <v>#N/A</v>
      </c>
      <c r="J18" s="11" t="str">
        <f>VLOOKUP(A18,PitcherProj!A:Z,10,false)</f>
        <v>#N/A</v>
      </c>
      <c r="K18" s="11" t="str">
        <f>VLOOKUP(A18,PitcherProj!A:Z,11,false)</f>
        <v>#N/A</v>
      </c>
      <c r="L18" s="11" t="str">
        <f>VLOOKUP(A18,PitcherProj!A:Z,12,false)</f>
        <v>#N/A</v>
      </c>
      <c r="M18" s="11" t="str">
        <f>VLOOKUP(A18,PitcherProj!A:AA,13,false)</f>
        <v>#N/A</v>
      </c>
      <c r="N18" s="11" t="str">
        <f>VLOOKUP(A18,PitcherProj!A:AA,14,false)</f>
        <v>#N/A</v>
      </c>
      <c r="O18" s="11" t="str">
        <f>VLOOKUP(A18,PitcherProj!A:AA,15,false)</f>
        <v>#N/A</v>
      </c>
      <c r="P18" s="11"/>
    </row>
    <row r="19">
      <c r="A19" s="12" t="str">
        <f>PitcherProj!A553</f>
        <v/>
      </c>
      <c r="B19" s="11" t="str">
        <f>PitcherProj!B553</f>
        <v/>
      </c>
      <c r="C19" s="13" t="str">
        <f>(D19*Settings!$E$8)+(E19*Settings!$E$3)+(F19*Settings!$E$12)+(G19*Settings!$E$10)+(H19*Settings!$E$6)+(I19*Settings!$E$7)+(J19*Settings!$E$11)+(K19*Settings!$E$4)+(L19*Settings!$E$13)+(M19*Settings!$E$14)+(N19*Settings!$E$5)+(O19*Settings!$E$9)</f>
        <v>#N/A</v>
      </c>
      <c r="D19" s="11" t="str">
        <f>VLOOKUP(A19,PitcherProj!A:Z,4,false)</f>
        <v>#N/A</v>
      </c>
      <c r="E19" s="11" t="str">
        <f>VLOOKUP(A19,PitcherProj!A:Z,5,false)</f>
        <v>#N/A</v>
      </c>
      <c r="F19" s="11" t="str">
        <f>VLOOKUP(A19,PitcherProj!A:Z,6,false)</f>
        <v>#N/A</v>
      </c>
      <c r="G19" s="11" t="str">
        <f>VLOOKUP(A19,PitcherProj!A:Z,7,false)</f>
        <v>#N/A</v>
      </c>
      <c r="H19" s="11" t="str">
        <f>VLOOKUP(A19,PitcherProj!A:Z,8,false)</f>
        <v>#N/A</v>
      </c>
      <c r="I19" s="11" t="str">
        <f>VLOOKUP(A19,PitcherProj!A:Z,9,false)</f>
        <v>#N/A</v>
      </c>
      <c r="J19" s="11" t="str">
        <f>VLOOKUP(A19,PitcherProj!A:Z,10,false)</f>
        <v>#N/A</v>
      </c>
      <c r="K19" s="11" t="str">
        <f>VLOOKUP(A19,PitcherProj!A:Z,11,false)</f>
        <v>#N/A</v>
      </c>
      <c r="L19" s="11" t="str">
        <f>VLOOKUP(A19,PitcherProj!A:Z,12,false)</f>
        <v>#N/A</v>
      </c>
      <c r="M19" s="11" t="str">
        <f>VLOOKUP(A19,PitcherProj!A:AA,13,false)</f>
        <v>#N/A</v>
      </c>
      <c r="N19" s="11" t="str">
        <f>VLOOKUP(A19,PitcherProj!A:AA,14,false)</f>
        <v>#N/A</v>
      </c>
      <c r="O19" s="11" t="str">
        <f>VLOOKUP(A19,PitcherProj!A:AA,15,false)</f>
        <v>#N/A</v>
      </c>
      <c r="P19" s="11"/>
    </row>
    <row r="20">
      <c r="A20" s="12" t="str">
        <f>PitcherProj!A547</f>
        <v/>
      </c>
      <c r="B20" s="11" t="str">
        <f>PitcherProj!B547</f>
        <v/>
      </c>
      <c r="C20" s="13" t="str">
        <f>(D20*Settings!$E$8)+(E20*Settings!$E$3)+(F20*Settings!$E$12)+(G20*Settings!$E$10)+(H20*Settings!$E$6)+(I20*Settings!$E$7)+(J20*Settings!$E$11)+(K20*Settings!$E$4)+(L20*Settings!$E$13)+(M20*Settings!$E$14)+(N20*Settings!$E$5)+(O20*Settings!$E$9)</f>
        <v>#N/A</v>
      </c>
      <c r="D20" s="11" t="str">
        <f>VLOOKUP(A20,PitcherProj!A:Z,4,false)</f>
        <v>#N/A</v>
      </c>
      <c r="E20" s="11" t="str">
        <f>VLOOKUP(A20,PitcherProj!A:Z,5,false)</f>
        <v>#N/A</v>
      </c>
      <c r="F20" s="11" t="str">
        <f>VLOOKUP(A20,PitcherProj!A:Z,6,false)</f>
        <v>#N/A</v>
      </c>
      <c r="G20" s="11" t="str">
        <f>VLOOKUP(A20,PitcherProj!A:Z,7,false)</f>
        <v>#N/A</v>
      </c>
      <c r="H20" s="11" t="str">
        <f>VLOOKUP(A20,PitcherProj!A:Z,8,false)</f>
        <v>#N/A</v>
      </c>
      <c r="I20" s="11" t="str">
        <f>VLOOKUP(A20,PitcherProj!A:Z,9,false)</f>
        <v>#N/A</v>
      </c>
      <c r="J20" s="11" t="str">
        <f>VLOOKUP(A20,PitcherProj!A:Z,10,false)</f>
        <v>#N/A</v>
      </c>
      <c r="K20" s="11" t="str">
        <f>VLOOKUP(A20,PitcherProj!A:Z,11,false)</f>
        <v>#N/A</v>
      </c>
      <c r="L20" s="11" t="str">
        <f>VLOOKUP(A20,PitcherProj!A:Z,12,false)</f>
        <v>#N/A</v>
      </c>
      <c r="M20" s="11" t="str">
        <f>VLOOKUP(A20,PitcherProj!A:AA,13,false)</f>
        <v>#N/A</v>
      </c>
      <c r="N20" s="11" t="str">
        <f>VLOOKUP(A20,PitcherProj!A:AA,14,false)</f>
        <v>#N/A</v>
      </c>
      <c r="O20" s="11" t="str">
        <f>VLOOKUP(A20,PitcherProj!A:AA,15,false)</f>
        <v>#N/A</v>
      </c>
      <c r="P20" s="11"/>
    </row>
    <row r="21">
      <c r="A21" s="12" t="str">
        <f>PitcherProj!A549</f>
        <v/>
      </c>
      <c r="B21" s="11" t="str">
        <f>PitcherProj!B549</f>
        <v/>
      </c>
      <c r="C21" s="13" t="str">
        <f>(D21*Settings!$E$8)+(E21*Settings!$E$3)+(F21*Settings!$E$12)+(G21*Settings!$E$10)+(H21*Settings!$E$6)+(I21*Settings!$E$7)+(J21*Settings!$E$11)+(K21*Settings!$E$4)+(L21*Settings!$E$13)+(M21*Settings!$E$14)+(N21*Settings!$E$5)+(O21*Settings!$E$9)</f>
        <v>#N/A</v>
      </c>
      <c r="D21" s="11" t="str">
        <f>VLOOKUP(A21,PitcherProj!A:Z,4,false)</f>
        <v>#N/A</v>
      </c>
      <c r="E21" s="11" t="str">
        <f>VLOOKUP(A21,PitcherProj!A:Z,5,false)</f>
        <v>#N/A</v>
      </c>
      <c r="F21" s="11" t="str">
        <f>VLOOKUP(A21,PitcherProj!A:Z,6,false)</f>
        <v>#N/A</v>
      </c>
      <c r="G21" s="11" t="str">
        <f>VLOOKUP(A21,PitcherProj!A:Z,7,false)</f>
        <v>#N/A</v>
      </c>
      <c r="H21" s="11" t="str">
        <f>VLOOKUP(A21,PitcherProj!A:Z,8,false)</f>
        <v>#N/A</v>
      </c>
      <c r="I21" s="11" t="str">
        <f>VLOOKUP(A21,PitcherProj!A:Z,9,false)</f>
        <v>#N/A</v>
      </c>
      <c r="J21" s="11" t="str">
        <f>VLOOKUP(A21,PitcherProj!A:Z,10,false)</f>
        <v>#N/A</v>
      </c>
      <c r="K21" s="11" t="str">
        <f>VLOOKUP(A21,PitcherProj!A:Z,11,false)</f>
        <v>#N/A</v>
      </c>
      <c r="L21" s="11" t="str">
        <f>VLOOKUP(A21,PitcherProj!A:Z,12,false)</f>
        <v>#N/A</v>
      </c>
      <c r="M21" s="11" t="str">
        <f>VLOOKUP(A21,PitcherProj!A:AA,13,false)</f>
        <v>#N/A</v>
      </c>
      <c r="N21" s="11" t="str">
        <f>VLOOKUP(A21,PitcherProj!A:AA,14,false)</f>
        <v>#N/A</v>
      </c>
      <c r="O21" s="11" t="str">
        <f>VLOOKUP(A21,PitcherProj!A:AA,15,false)</f>
        <v>#N/A</v>
      </c>
      <c r="P21" s="11"/>
    </row>
    <row r="22">
      <c r="A22" s="12" t="str">
        <f>PitcherProj!A543</f>
        <v/>
      </c>
      <c r="B22" s="11" t="str">
        <f>PitcherProj!B543</f>
        <v/>
      </c>
      <c r="C22" s="13" t="str">
        <f>(D22*Settings!$E$8)+(E22*Settings!$E$3)+(F22*Settings!$E$12)+(G22*Settings!$E$10)+(H22*Settings!$E$6)+(I22*Settings!$E$7)+(J22*Settings!$E$11)+(K22*Settings!$E$4)+(L22*Settings!$E$13)+(M22*Settings!$E$14)+(N22*Settings!$E$5)+(O22*Settings!$E$9)</f>
        <v>#N/A</v>
      </c>
      <c r="D22" s="11" t="str">
        <f>VLOOKUP(A22,PitcherProj!A:Z,4,false)</f>
        <v>#N/A</v>
      </c>
      <c r="E22" s="11" t="str">
        <f>VLOOKUP(A22,PitcherProj!A:Z,5,false)</f>
        <v>#N/A</v>
      </c>
      <c r="F22" s="11" t="str">
        <f>VLOOKUP(A22,PitcherProj!A:Z,6,false)</f>
        <v>#N/A</v>
      </c>
      <c r="G22" s="11" t="str">
        <f>VLOOKUP(A22,PitcherProj!A:Z,7,false)</f>
        <v>#N/A</v>
      </c>
      <c r="H22" s="11" t="str">
        <f>VLOOKUP(A22,PitcherProj!A:Z,8,false)</f>
        <v>#N/A</v>
      </c>
      <c r="I22" s="11" t="str">
        <f>VLOOKUP(A22,PitcherProj!A:Z,9,false)</f>
        <v>#N/A</v>
      </c>
      <c r="J22" s="11" t="str">
        <f>VLOOKUP(A22,PitcherProj!A:Z,10,false)</f>
        <v>#N/A</v>
      </c>
      <c r="K22" s="11" t="str">
        <f>VLOOKUP(A22,PitcherProj!A:Z,11,false)</f>
        <v>#N/A</v>
      </c>
      <c r="L22" s="11" t="str">
        <f>VLOOKUP(A22,PitcherProj!A:Z,12,false)</f>
        <v>#N/A</v>
      </c>
      <c r="M22" s="11" t="str">
        <f>VLOOKUP(A22,PitcherProj!A:AA,13,false)</f>
        <v>#N/A</v>
      </c>
      <c r="N22" s="11" t="str">
        <f>VLOOKUP(A22,PitcherProj!A:AA,14,false)</f>
        <v>#N/A</v>
      </c>
      <c r="O22" s="11" t="str">
        <f>VLOOKUP(A22,PitcherProj!A:AA,15,false)</f>
        <v>#N/A</v>
      </c>
      <c r="P22" s="11"/>
    </row>
    <row r="23">
      <c r="A23" s="12" t="str">
        <f>PitcherProj!A572</f>
        <v/>
      </c>
      <c r="B23" s="11" t="str">
        <f>PitcherProj!B572</f>
        <v/>
      </c>
      <c r="C23" s="13" t="str">
        <f>(D23*Settings!$E$8)+(E23*Settings!$E$3)+(F23*Settings!$E$12)+(G23*Settings!$E$10)+(H23*Settings!$E$6)+(I23*Settings!$E$7)+(J23*Settings!$E$11)+(K23*Settings!$E$4)+(L23*Settings!$E$13)+(M23*Settings!$E$14)+(N23*Settings!$E$5)+(O23*Settings!$E$9)</f>
        <v>#N/A</v>
      </c>
      <c r="D23" s="11" t="str">
        <f>VLOOKUP(A23,PitcherProj!A:Z,4,false)</f>
        <v>#N/A</v>
      </c>
      <c r="E23" s="11" t="str">
        <f>VLOOKUP(A23,PitcherProj!A:Z,5,false)</f>
        <v>#N/A</v>
      </c>
      <c r="F23" s="11" t="str">
        <f>VLOOKUP(A23,PitcherProj!A:Z,6,false)</f>
        <v>#N/A</v>
      </c>
      <c r="G23" s="11" t="str">
        <f>VLOOKUP(A23,PitcherProj!A:Z,7,false)</f>
        <v>#N/A</v>
      </c>
      <c r="H23" s="11" t="str">
        <f>VLOOKUP(A23,PitcherProj!A:Z,8,false)</f>
        <v>#N/A</v>
      </c>
      <c r="I23" s="11" t="str">
        <f>VLOOKUP(A23,PitcherProj!A:Z,9,false)</f>
        <v>#N/A</v>
      </c>
      <c r="J23" s="11" t="str">
        <f>VLOOKUP(A23,PitcherProj!A:Z,10,false)</f>
        <v>#N/A</v>
      </c>
      <c r="K23" s="11" t="str">
        <f>VLOOKUP(A23,PitcherProj!A:Z,11,false)</f>
        <v>#N/A</v>
      </c>
      <c r="L23" s="11" t="str">
        <f>VLOOKUP(A23,PitcherProj!A:Z,12,false)</f>
        <v>#N/A</v>
      </c>
      <c r="M23" s="11" t="str">
        <f>VLOOKUP(A23,PitcherProj!A:AA,13,false)</f>
        <v>#N/A</v>
      </c>
      <c r="N23" s="11" t="str">
        <f>VLOOKUP(A23,PitcherProj!A:AA,14,false)</f>
        <v>#N/A</v>
      </c>
      <c r="O23" s="11" t="str">
        <f>VLOOKUP(A23,PitcherProj!A:AA,15,false)</f>
        <v>#N/A</v>
      </c>
      <c r="P23" s="11"/>
    </row>
    <row r="24">
      <c r="A24" s="12" t="str">
        <f>PitcherProj!A561</f>
        <v/>
      </c>
      <c r="B24" s="11" t="str">
        <f>PitcherProj!B561</f>
        <v/>
      </c>
      <c r="C24" s="13" t="str">
        <f>(D24*Settings!$E$8)+(E24*Settings!$E$3)+(F24*Settings!$E$12)+(G24*Settings!$E$10)+(H24*Settings!$E$6)+(I24*Settings!$E$7)+(J24*Settings!$E$11)+(K24*Settings!$E$4)+(L24*Settings!$E$13)+(M24*Settings!$E$14)+(N24*Settings!$E$5)+(O24*Settings!$E$9)</f>
        <v>#N/A</v>
      </c>
      <c r="D24" s="11" t="str">
        <f>VLOOKUP(A24,PitcherProj!A:Z,4,false)</f>
        <v>#N/A</v>
      </c>
      <c r="E24" s="11" t="str">
        <f>VLOOKUP(A24,PitcherProj!A:Z,5,false)</f>
        <v>#N/A</v>
      </c>
      <c r="F24" s="11" t="str">
        <f>VLOOKUP(A24,PitcherProj!A:Z,6,false)</f>
        <v>#N/A</v>
      </c>
      <c r="G24" s="11" t="str">
        <f>VLOOKUP(A24,PitcherProj!A:Z,7,false)</f>
        <v>#N/A</v>
      </c>
      <c r="H24" s="11" t="str">
        <f>VLOOKUP(A24,PitcherProj!A:Z,8,false)</f>
        <v>#N/A</v>
      </c>
      <c r="I24" s="11" t="str">
        <f>VLOOKUP(A24,PitcherProj!A:Z,9,false)</f>
        <v>#N/A</v>
      </c>
      <c r="J24" s="11" t="str">
        <f>VLOOKUP(A24,PitcherProj!A:Z,10,false)</f>
        <v>#N/A</v>
      </c>
      <c r="K24" s="11" t="str">
        <f>VLOOKUP(A24,PitcherProj!A:Z,11,false)</f>
        <v>#N/A</v>
      </c>
      <c r="L24" s="11" t="str">
        <f>VLOOKUP(A24,PitcherProj!A:Z,12,false)</f>
        <v>#N/A</v>
      </c>
      <c r="M24" s="11" t="str">
        <f>VLOOKUP(A24,PitcherProj!A:AA,13,false)</f>
        <v>#N/A</v>
      </c>
      <c r="N24" s="11" t="str">
        <f>VLOOKUP(A24,PitcherProj!A:AA,14,false)</f>
        <v>#N/A</v>
      </c>
      <c r="O24" s="11" t="str">
        <f>VLOOKUP(A24,PitcherProj!A:AA,15,false)</f>
        <v>#N/A</v>
      </c>
      <c r="P24" s="11"/>
    </row>
    <row r="25">
      <c r="A25" s="12" t="str">
        <f>PitcherProj!A555</f>
        <v/>
      </c>
      <c r="B25" s="11" t="str">
        <f>PitcherProj!B555</f>
        <v/>
      </c>
      <c r="C25" s="13" t="str">
        <f>(D25*Settings!$E$8)+(E25*Settings!$E$3)+(F25*Settings!$E$12)+(G25*Settings!$E$10)+(H25*Settings!$E$6)+(I25*Settings!$E$7)+(J25*Settings!$E$11)+(K25*Settings!$E$4)+(L25*Settings!$E$13)+(M25*Settings!$E$14)+(N25*Settings!$E$5)+(O25*Settings!$E$9)</f>
        <v>#N/A</v>
      </c>
      <c r="D25" s="11" t="str">
        <f>VLOOKUP(A25,PitcherProj!A:Z,4,false)</f>
        <v>#N/A</v>
      </c>
      <c r="E25" s="11" t="str">
        <f>VLOOKUP(A25,PitcherProj!A:Z,5,false)</f>
        <v>#N/A</v>
      </c>
      <c r="F25" s="11" t="str">
        <f>VLOOKUP(A25,PitcherProj!A:Z,6,false)</f>
        <v>#N/A</v>
      </c>
      <c r="G25" s="11" t="str">
        <f>VLOOKUP(A25,PitcherProj!A:Z,7,false)</f>
        <v>#N/A</v>
      </c>
      <c r="H25" s="11" t="str">
        <f>VLOOKUP(A25,PitcherProj!A:Z,8,false)</f>
        <v>#N/A</v>
      </c>
      <c r="I25" s="11" t="str">
        <f>VLOOKUP(A25,PitcherProj!A:Z,9,false)</f>
        <v>#N/A</v>
      </c>
      <c r="J25" s="11" t="str">
        <f>VLOOKUP(A25,PitcherProj!A:Z,10,false)</f>
        <v>#N/A</v>
      </c>
      <c r="K25" s="11" t="str">
        <f>VLOOKUP(A25,PitcherProj!A:Z,11,false)</f>
        <v>#N/A</v>
      </c>
      <c r="L25" s="11" t="str">
        <f>VLOOKUP(A25,PitcherProj!A:Z,12,false)</f>
        <v>#N/A</v>
      </c>
      <c r="M25" s="11" t="str">
        <f>VLOOKUP(A25,PitcherProj!A:AA,13,false)</f>
        <v>#N/A</v>
      </c>
      <c r="N25" s="11" t="str">
        <f>VLOOKUP(A25,PitcherProj!A:AA,14,false)</f>
        <v>#N/A</v>
      </c>
      <c r="O25" s="11" t="str">
        <f>VLOOKUP(A25,PitcherProj!A:AA,15,false)</f>
        <v>#N/A</v>
      </c>
      <c r="P25" s="11"/>
    </row>
    <row r="26">
      <c r="A26" s="12" t="str">
        <f>PitcherProj!A557</f>
        <v/>
      </c>
      <c r="B26" s="11" t="str">
        <f>PitcherProj!B557</f>
        <v/>
      </c>
      <c r="C26" s="13" t="str">
        <f>(D26*Settings!$E$8)+(E26*Settings!$E$3)+(F26*Settings!$E$12)+(G26*Settings!$E$10)+(H26*Settings!$E$6)+(I26*Settings!$E$7)+(J26*Settings!$E$11)+(K26*Settings!$E$4)+(L26*Settings!$E$13)+(M26*Settings!$E$14)+(N26*Settings!$E$5)+(O26*Settings!$E$9)</f>
        <v>#N/A</v>
      </c>
      <c r="D26" s="11" t="str">
        <f>VLOOKUP(A26,PitcherProj!A:Z,4,false)</f>
        <v>#N/A</v>
      </c>
      <c r="E26" s="11" t="str">
        <f>VLOOKUP(A26,PitcherProj!A:Z,5,false)</f>
        <v>#N/A</v>
      </c>
      <c r="F26" s="11" t="str">
        <f>VLOOKUP(A26,PitcherProj!A:Z,6,false)</f>
        <v>#N/A</v>
      </c>
      <c r="G26" s="11" t="str">
        <f>VLOOKUP(A26,PitcherProj!A:Z,7,false)</f>
        <v>#N/A</v>
      </c>
      <c r="H26" s="11" t="str">
        <f>VLOOKUP(A26,PitcherProj!A:Z,8,false)</f>
        <v>#N/A</v>
      </c>
      <c r="I26" s="11" t="str">
        <f>VLOOKUP(A26,PitcherProj!A:Z,9,false)</f>
        <v>#N/A</v>
      </c>
      <c r="J26" s="11" t="str">
        <f>VLOOKUP(A26,PitcherProj!A:Z,10,false)</f>
        <v>#N/A</v>
      </c>
      <c r="K26" s="11" t="str">
        <f>VLOOKUP(A26,PitcherProj!A:Z,11,false)</f>
        <v>#N/A</v>
      </c>
      <c r="L26" s="11" t="str">
        <f>VLOOKUP(A26,PitcherProj!A:Z,12,false)</f>
        <v>#N/A</v>
      </c>
      <c r="M26" s="11" t="str">
        <f>VLOOKUP(A26,PitcherProj!A:AA,13,false)</f>
        <v>#N/A</v>
      </c>
      <c r="N26" s="11" t="str">
        <f>VLOOKUP(A26,PitcherProj!A:AA,14,false)</f>
        <v>#N/A</v>
      </c>
      <c r="O26" s="11" t="str">
        <f>VLOOKUP(A26,PitcherProj!A:AA,15,false)</f>
        <v>#N/A</v>
      </c>
      <c r="P26" s="11"/>
    </row>
    <row r="27">
      <c r="A27" s="12" t="str">
        <f>PitcherProj!A571</f>
        <v/>
      </c>
      <c r="B27" s="11" t="str">
        <f>PitcherProj!B571</f>
        <v/>
      </c>
      <c r="C27" s="13" t="str">
        <f>(D27*Settings!$E$8)+(E27*Settings!$E$3)+(F27*Settings!$E$12)+(G27*Settings!$E$10)+(H27*Settings!$E$6)+(I27*Settings!$E$7)+(J27*Settings!$E$11)+(K27*Settings!$E$4)+(L27*Settings!$E$13)+(M27*Settings!$E$14)+(N27*Settings!$E$5)+(O27*Settings!$E$9)</f>
        <v>#N/A</v>
      </c>
      <c r="D27" s="11" t="str">
        <f>VLOOKUP(A27,PitcherProj!A:Z,4,false)</f>
        <v>#N/A</v>
      </c>
      <c r="E27" s="11" t="str">
        <f>VLOOKUP(A27,PitcherProj!A:Z,5,false)</f>
        <v>#N/A</v>
      </c>
      <c r="F27" s="11" t="str">
        <f>VLOOKUP(A27,PitcherProj!A:Z,6,false)</f>
        <v>#N/A</v>
      </c>
      <c r="G27" s="11" t="str">
        <f>VLOOKUP(A27,PitcherProj!A:Z,7,false)</f>
        <v>#N/A</v>
      </c>
      <c r="H27" s="11" t="str">
        <f>VLOOKUP(A27,PitcherProj!A:Z,8,false)</f>
        <v>#N/A</v>
      </c>
      <c r="I27" s="11" t="str">
        <f>VLOOKUP(A27,PitcherProj!A:Z,9,false)</f>
        <v>#N/A</v>
      </c>
      <c r="J27" s="11" t="str">
        <f>VLOOKUP(A27,PitcherProj!A:Z,10,false)</f>
        <v>#N/A</v>
      </c>
      <c r="K27" s="11" t="str">
        <f>VLOOKUP(A27,PitcherProj!A:Z,11,false)</f>
        <v>#N/A</v>
      </c>
      <c r="L27" s="11" t="str">
        <f>VLOOKUP(A27,PitcherProj!A:Z,12,false)</f>
        <v>#N/A</v>
      </c>
      <c r="M27" s="11" t="str">
        <f>VLOOKUP(A27,PitcherProj!A:AA,13,false)</f>
        <v>#N/A</v>
      </c>
      <c r="N27" s="11" t="str">
        <f>VLOOKUP(A27,PitcherProj!A:AA,14,false)</f>
        <v>#N/A</v>
      </c>
      <c r="O27" s="11" t="str">
        <f>VLOOKUP(A27,PitcherProj!A:AA,15,false)</f>
        <v>#N/A</v>
      </c>
      <c r="P27" s="11"/>
    </row>
    <row r="28">
      <c r="A28" s="12" t="str">
        <f>PitcherProj!A559</f>
        <v/>
      </c>
      <c r="B28" s="11" t="str">
        <f>PitcherProj!B559</f>
        <v/>
      </c>
      <c r="C28" s="13" t="str">
        <f>(D28*Settings!$E$8)+(E28*Settings!$E$3)+(F28*Settings!$E$12)+(G28*Settings!$E$10)+(H28*Settings!$E$6)+(I28*Settings!$E$7)+(J28*Settings!$E$11)+(K28*Settings!$E$4)+(L28*Settings!$E$13)+(M28*Settings!$E$14)+(N28*Settings!$E$5)+(O28*Settings!$E$9)</f>
        <v>#N/A</v>
      </c>
      <c r="D28" s="11" t="str">
        <f>VLOOKUP(A28,PitcherProj!A:Z,4,false)</f>
        <v>#N/A</v>
      </c>
      <c r="E28" s="11" t="str">
        <f>VLOOKUP(A28,PitcherProj!A:Z,5,false)</f>
        <v>#N/A</v>
      </c>
      <c r="F28" s="11" t="str">
        <f>VLOOKUP(A28,PitcherProj!A:Z,6,false)</f>
        <v>#N/A</v>
      </c>
      <c r="G28" s="11" t="str">
        <f>VLOOKUP(A28,PitcherProj!A:Z,7,false)</f>
        <v>#N/A</v>
      </c>
      <c r="H28" s="11" t="str">
        <f>VLOOKUP(A28,PitcherProj!A:Z,8,false)</f>
        <v>#N/A</v>
      </c>
      <c r="I28" s="11" t="str">
        <f>VLOOKUP(A28,PitcherProj!A:Z,9,false)</f>
        <v>#N/A</v>
      </c>
      <c r="J28" s="11" t="str">
        <f>VLOOKUP(A28,PitcherProj!A:Z,10,false)</f>
        <v>#N/A</v>
      </c>
      <c r="K28" s="11" t="str">
        <f>VLOOKUP(A28,PitcherProj!A:Z,11,false)</f>
        <v>#N/A</v>
      </c>
      <c r="L28" s="11" t="str">
        <f>VLOOKUP(A28,PitcherProj!A:Z,12,false)</f>
        <v>#N/A</v>
      </c>
      <c r="M28" s="11" t="str">
        <f>VLOOKUP(A28,PitcherProj!A:AA,13,false)</f>
        <v>#N/A</v>
      </c>
      <c r="N28" s="11" t="str">
        <f>VLOOKUP(A28,PitcherProj!A:AA,14,false)</f>
        <v>#N/A</v>
      </c>
      <c r="O28" s="11" t="str">
        <f>VLOOKUP(A28,PitcherProj!A:AA,15,false)</f>
        <v>#N/A</v>
      </c>
      <c r="P28" s="11"/>
    </row>
    <row r="29">
      <c r="A29" s="12" t="str">
        <f>PitcherProj!A570</f>
        <v/>
      </c>
      <c r="B29" s="11" t="str">
        <f>PitcherProj!B570</f>
        <v/>
      </c>
      <c r="C29" s="13" t="str">
        <f>(D29*Settings!$E$8)+(E29*Settings!$E$3)+(F29*Settings!$E$12)+(G29*Settings!$E$10)+(H29*Settings!$E$6)+(I29*Settings!$E$7)+(J29*Settings!$E$11)+(K29*Settings!$E$4)+(L29*Settings!$E$13)+(M29*Settings!$E$14)+(N29*Settings!$E$5)+(O29*Settings!$E$9)</f>
        <v>#N/A</v>
      </c>
      <c r="D29" s="11" t="str">
        <f>VLOOKUP(A29,PitcherProj!A:Z,4,false)</f>
        <v>#N/A</v>
      </c>
      <c r="E29" s="11" t="str">
        <f>VLOOKUP(A29,PitcherProj!A:Z,5,false)</f>
        <v>#N/A</v>
      </c>
      <c r="F29" s="11" t="str">
        <f>VLOOKUP(A29,PitcherProj!A:Z,6,false)</f>
        <v>#N/A</v>
      </c>
      <c r="G29" s="11" t="str">
        <f>VLOOKUP(A29,PitcherProj!A:Z,7,false)</f>
        <v>#N/A</v>
      </c>
      <c r="H29" s="11" t="str">
        <f>VLOOKUP(A29,PitcherProj!A:Z,8,false)</f>
        <v>#N/A</v>
      </c>
      <c r="I29" s="11" t="str">
        <f>VLOOKUP(A29,PitcherProj!A:Z,9,false)</f>
        <v>#N/A</v>
      </c>
      <c r="J29" s="11" t="str">
        <f>VLOOKUP(A29,PitcherProj!A:Z,10,false)</f>
        <v>#N/A</v>
      </c>
      <c r="K29" s="11" t="str">
        <f>VLOOKUP(A29,PitcherProj!A:Z,11,false)</f>
        <v>#N/A</v>
      </c>
      <c r="L29" s="11" t="str">
        <f>VLOOKUP(A29,PitcherProj!A:Z,12,false)</f>
        <v>#N/A</v>
      </c>
      <c r="M29" s="11" t="str">
        <f>VLOOKUP(A29,PitcherProj!A:AA,13,false)</f>
        <v>#N/A</v>
      </c>
      <c r="N29" s="11" t="str">
        <f>VLOOKUP(A29,PitcherProj!A:AA,14,false)</f>
        <v>#N/A</v>
      </c>
      <c r="O29" s="11" t="str">
        <f>VLOOKUP(A29,PitcherProj!A:AA,15,false)</f>
        <v>#N/A</v>
      </c>
      <c r="P29" s="11"/>
    </row>
    <row r="30">
      <c r="A30" s="12" t="str">
        <f>PitcherProj!A566</f>
        <v/>
      </c>
      <c r="B30" s="11" t="str">
        <f>PitcherProj!B566</f>
        <v/>
      </c>
      <c r="C30" s="13" t="str">
        <f>(D30*Settings!$E$8)+(E30*Settings!$E$3)+(F30*Settings!$E$12)+(G30*Settings!$E$10)+(H30*Settings!$E$6)+(I30*Settings!$E$7)+(J30*Settings!$E$11)+(K30*Settings!$E$4)+(L30*Settings!$E$13)+(M30*Settings!$E$14)+(N30*Settings!$E$5)+(O30*Settings!$E$9)</f>
        <v>#N/A</v>
      </c>
      <c r="D30" s="11" t="str">
        <f>VLOOKUP(A30,PitcherProj!A:Z,4,false)</f>
        <v>#N/A</v>
      </c>
      <c r="E30" s="11" t="str">
        <f>VLOOKUP(A30,PitcherProj!A:Z,5,false)</f>
        <v>#N/A</v>
      </c>
      <c r="F30" s="11" t="str">
        <f>VLOOKUP(A30,PitcherProj!A:Z,6,false)</f>
        <v>#N/A</v>
      </c>
      <c r="G30" s="11" t="str">
        <f>VLOOKUP(A30,PitcherProj!A:Z,7,false)</f>
        <v>#N/A</v>
      </c>
      <c r="H30" s="11" t="str">
        <f>VLOOKUP(A30,PitcherProj!A:Z,8,false)</f>
        <v>#N/A</v>
      </c>
      <c r="I30" s="11" t="str">
        <f>VLOOKUP(A30,PitcherProj!A:Z,9,false)</f>
        <v>#N/A</v>
      </c>
      <c r="J30" s="11" t="str">
        <f>VLOOKUP(A30,PitcherProj!A:Z,10,false)</f>
        <v>#N/A</v>
      </c>
      <c r="K30" s="11" t="str">
        <f>VLOOKUP(A30,PitcherProj!A:Z,11,false)</f>
        <v>#N/A</v>
      </c>
      <c r="L30" s="11" t="str">
        <f>VLOOKUP(A30,PitcherProj!A:Z,12,false)</f>
        <v>#N/A</v>
      </c>
      <c r="M30" s="11" t="str">
        <f>VLOOKUP(A30,PitcherProj!A:AA,13,false)</f>
        <v>#N/A</v>
      </c>
      <c r="N30" s="11" t="str">
        <f>VLOOKUP(A30,PitcherProj!A:AA,14,false)</f>
        <v>#N/A</v>
      </c>
      <c r="O30" s="11" t="str">
        <f>VLOOKUP(A30,PitcherProj!A:AA,15,false)</f>
        <v>#N/A</v>
      </c>
      <c r="P30" s="11"/>
    </row>
    <row r="31">
      <c r="A31" s="12" t="str">
        <f>PitcherProj!A554</f>
        <v/>
      </c>
      <c r="B31" s="11" t="str">
        <f>PitcherProj!B554</f>
        <v/>
      </c>
      <c r="C31" s="13" t="str">
        <f>(D31*Settings!$E$8)+(E31*Settings!$E$3)+(F31*Settings!$E$12)+(G31*Settings!$E$10)+(H31*Settings!$E$6)+(I31*Settings!$E$7)+(J31*Settings!$E$11)+(K31*Settings!$E$4)+(L31*Settings!$E$13)+(M31*Settings!$E$14)+(N31*Settings!$E$5)+(O31*Settings!$E$9)</f>
        <v>#N/A</v>
      </c>
      <c r="D31" s="11" t="str">
        <f>VLOOKUP(A31,PitcherProj!A:Z,4,false)</f>
        <v>#N/A</v>
      </c>
      <c r="E31" s="11" t="str">
        <f>VLOOKUP(A31,PitcherProj!A:Z,5,false)</f>
        <v>#N/A</v>
      </c>
      <c r="F31" s="11" t="str">
        <f>VLOOKUP(A31,PitcherProj!A:Z,6,false)</f>
        <v>#N/A</v>
      </c>
      <c r="G31" s="11" t="str">
        <f>VLOOKUP(A31,PitcherProj!A:Z,7,false)</f>
        <v>#N/A</v>
      </c>
      <c r="H31" s="11" t="str">
        <f>VLOOKUP(A31,PitcherProj!A:Z,8,false)</f>
        <v>#N/A</v>
      </c>
      <c r="I31" s="11" t="str">
        <f>VLOOKUP(A31,PitcherProj!A:Z,9,false)</f>
        <v>#N/A</v>
      </c>
      <c r="J31" s="11" t="str">
        <f>VLOOKUP(A31,PitcherProj!A:Z,10,false)</f>
        <v>#N/A</v>
      </c>
      <c r="K31" s="11" t="str">
        <f>VLOOKUP(A31,PitcherProj!A:Z,11,false)</f>
        <v>#N/A</v>
      </c>
      <c r="L31" s="11" t="str">
        <f>VLOOKUP(A31,PitcherProj!A:Z,12,false)</f>
        <v>#N/A</v>
      </c>
      <c r="M31" s="11" t="str">
        <f>VLOOKUP(A31,PitcherProj!A:AA,13,false)</f>
        <v>#N/A</v>
      </c>
      <c r="N31" s="11" t="str">
        <f>VLOOKUP(A31,PitcherProj!A:AA,14,false)</f>
        <v>#N/A</v>
      </c>
      <c r="O31" s="11" t="str">
        <f>VLOOKUP(A31,PitcherProj!A:AA,15,false)</f>
        <v>#N/A</v>
      </c>
      <c r="P31" s="11"/>
    </row>
    <row r="32">
      <c r="A32" s="12" t="str">
        <f>PitcherProj!A544</f>
        <v/>
      </c>
      <c r="B32" s="11" t="str">
        <f>PitcherProj!B544</f>
        <v/>
      </c>
      <c r="C32" s="13" t="str">
        <f>(D32*Settings!$E$8)+(E32*Settings!$E$3)+(F32*Settings!$E$12)+(G32*Settings!$E$10)+(H32*Settings!$E$6)+(I32*Settings!$E$7)+(J32*Settings!$E$11)+(K32*Settings!$E$4)+(L32*Settings!$E$13)+(M32*Settings!$E$14)+(N32*Settings!$E$5)+(O32*Settings!$E$9)</f>
        <v>#N/A</v>
      </c>
      <c r="D32" s="11" t="str">
        <f>VLOOKUP(A32,PitcherProj!A:Z,4,false)</f>
        <v>#N/A</v>
      </c>
      <c r="E32" s="11" t="str">
        <f>VLOOKUP(A32,PitcherProj!A:Z,5,false)</f>
        <v>#N/A</v>
      </c>
      <c r="F32" s="11" t="str">
        <f>VLOOKUP(A32,PitcherProj!A:Z,6,false)</f>
        <v>#N/A</v>
      </c>
      <c r="G32" s="11" t="str">
        <f>VLOOKUP(A32,PitcherProj!A:Z,7,false)</f>
        <v>#N/A</v>
      </c>
      <c r="H32" s="11" t="str">
        <f>VLOOKUP(A32,PitcherProj!A:Z,8,false)</f>
        <v>#N/A</v>
      </c>
      <c r="I32" s="11" t="str">
        <f>VLOOKUP(A32,PitcherProj!A:Z,9,false)</f>
        <v>#N/A</v>
      </c>
      <c r="J32" s="11" t="str">
        <f>VLOOKUP(A32,PitcherProj!A:Z,10,false)</f>
        <v>#N/A</v>
      </c>
      <c r="K32" s="11" t="str">
        <f>VLOOKUP(A32,PitcherProj!A:Z,11,false)</f>
        <v>#N/A</v>
      </c>
      <c r="L32" s="11" t="str">
        <f>VLOOKUP(A32,PitcherProj!A:Z,12,false)</f>
        <v>#N/A</v>
      </c>
      <c r="M32" s="11" t="str">
        <f>VLOOKUP(A32,PitcherProj!A:AA,13,false)</f>
        <v>#N/A</v>
      </c>
      <c r="N32" s="11" t="str">
        <f>VLOOKUP(A32,PitcherProj!A:AA,14,false)</f>
        <v>#N/A</v>
      </c>
      <c r="O32" s="11" t="str">
        <f>VLOOKUP(A32,PitcherProj!A:AA,15,false)</f>
        <v>#N/A</v>
      </c>
      <c r="P32" s="11"/>
    </row>
    <row r="33">
      <c r="A33" s="12" t="str">
        <f>PitcherProj!A2</f>
        <v>Spencer Strider</v>
      </c>
      <c r="B33" s="11" t="str">
        <f>PitcherProj!B2</f>
        <v>ATL</v>
      </c>
      <c r="C33" s="13">
        <f>(D33*Settings!$E$8)+(E33*Settings!$E$3)+(F33*Settings!$E$12)+(G33*Settings!$E$10)+(H33*Settings!$E$6)+(I33*Settings!$E$7)+(J33*Settings!$E$11)+(K33*Settings!$E$4)+(L33*Settings!$E$13)+(M33*Settings!$E$14)+(N33*Settings!$E$5)+(O33*Settings!$E$9)</f>
        <v>583.1708</v>
      </c>
      <c r="D33" s="11">
        <f>VLOOKUP(A33,PitcherProj!A:Z,4,false)</f>
        <v>184.802</v>
      </c>
      <c r="E33" s="11">
        <f>VLOOKUP(A33,PitcherProj!A:Z,5,false)</f>
        <v>14.6143</v>
      </c>
      <c r="F33" s="11">
        <f>VLOOKUP(A33,PitcherProj!A:Z,6,false)</f>
        <v>6.9631</v>
      </c>
      <c r="G33" s="11">
        <f>VLOOKUP(A33,PitcherProj!A:Z,7,false)</f>
        <v>65.3183</v>
      </c>
      <c r="H33" s="11">
        <f>VLOOKUP(A33,PitcherProj!A:Z,8,false)</f>
        <v>257.522</v>
      </c>
      <c r="I33" s="11">
        <f>VLOOKUP(A33,PitcherProj!A:Z,9,false)</f>
        <v>61.9176</v>
      </c>
      <c r="J33" s="11">
        <f>VLOOKUP(A33,PitcherProj!A:Z,10,false)</f>
        <v>7.8717</v>
      </c>
      <c r="K33" s="11">
        <f>VLOOKUP(A33,PitcherProj!A:Z,11,false)</f>
        <v>0</v>
      </c>
      <c r="L33" s="11">
        <f>VLOOKUP(A33,PitcherProj!A:Z,12,false)</f>
        <v>0</v>
      </c>
      <c r="M33" s="11">
        <f>VLOOKUP(A33,PitcherProj!A:AA,13,false)</f>
        <v>21.1906</v>
      </c>
      <c r="N33" s="11">
        <f>VLOOKUP(A33,PitcherProj!A:AA,14,false)</f>
        <v>19.2785</v>
      </c>
      <c r="O33" s="11">
        <f>VLOOKUP(A33,PitcherProj!A:AA,15,false)</f>
        <v>138.349</v>
      </c>
      <c r="P33" s="11">
        <f t="shared" ref="P33:P573" si="1">RANK(C33,$C$33:$C$263)</f>
        <v>1</v>
      </c>
    </row>
    <row r="34">
      <c r="A34" s="12" t="str">
        <f>PitcherProj!A4</f>
        <v>Kevin Gausman</v>
      </c>
      <c r="B34" s="11" t="str">
        <f>PitcherProj!B4</f>
        <v>TOR</v>
      </c>
      <c r="C34" s="13">
        <f>(D34*Settings!$E$8)+(E34*Settings!$E$3)+(F34*Settings!$E$12)+(G34*Settings!$E$10)+(H34*Settings!$E$6)+(I34*Settings!$E$7)+(J34*Settings!$E$11)+(K34*Settings!$E$4)+(L34*Settings!$E$13)+(M34*Settings!$E$14)+(N34*Settings!$E$5)+(O34*Settings!$E$9)</f>
        <v>523.7788</v>
      </c>
      <c r="D34" s="11">
        <f>VLOOKUP(A34,PitcherProj!A:Z,4,false)</f>
        <v>193.298</v>
      </c>
      <c r="E34" s="11">
        <f>VLOOKUP(A34,PitcherProj!A:Z,5,false)</f>
        <v>13.1092</v>
      </c>
      <c r="F34" s="11">
        <f>VLOOKUP(A34,PitcherProj!A:Z,6,false)</f>
        <v>9.4904</v>
      </c>
      <c r="G34" s="11">
        <f>VLOOKUP(A34,PitcherProj!A:Z,7,false)</f>
        <v>74.4245</v>
      </c>
      <c r="H34" s="11">
        <f>VLOOKUP(A34,PitcherProj!A:Z,8,false)</f>
        <v>221.718</v>
      </c>
      <c r="I34" s="11">
        <f>VLOOKUP(A34,PitcherProj!A:Z,9,false)</f>
        <v>51.6196</v>
      </c>
      <c r="J34" s="11">
        <f>VLOOKUP(A34,PitcherProj!A:Z,10,false)</f>
        <v>5.1134</v>
      </c>
      <c r="K34" s="11">
        <f>VLOOKUP(A34,PitcherProj!A:Z,11,false)</f>
        <v>0</v>
      </c>
      <c r="L34" s="11">
        <f>VLOOKUP(A34,PitcherProj!A:Z,12,false)</f>
        <v>0</v>
      </c>
      <c r="M34" s="11">
        <f>VLOOKUP(A34,PitcherProj!A:AA,13,false)</f>
        <v>24.3985</v>
      </c>
      <c r="N34" s="11">
        <f>VLOOKUP(A34,PitcherProj!A:AA,14,false)</f>
        <v>19.233</v>
      </c>
      <c r="O34" s="11">
        <f>VLOOKUP(A34,PitcherProj!A:AA,15,false)</f>
        <v>167.025</v>
      </c>
      <c r="P34" s="11">
        <f t="shared" si="1"/>
        <v>2</v>
      </c>
    </row>
    <row r="35">
      <c r="A35" s="12" t="str">
        <f>PitcherProj!A12</f>
        <v>Gerrit Cole</v>
      </c>
      <c r="B35" s="11" t="str">
        <f>PitcherProj!B12</f>
        <v>NYY</v>
      </c>
      <c r="C35" s="13">
        <f>(D35*Settings!$E$8)+(E35*Settings!$E$3)+(F35*Settings!$E$12)+(G35*Settings!$E$10)+(H35*Settings!$E$6)+(I35*Settings!$E$7)+(J35*Settings!$E$11)+(K35*Settings!$E$4)+(L35*Settings!$E$13)+(M35*Settings!$E$14)+(N35*Settings!$E$5)+(O35*Settings!$E$9)</f>
        <v>520.6956</v>
      </c>
      <c r="D35" s="11">
        <f>VLOOKUP(A35,PitcherProj!A:Z,4,false)</f>
        <v>200.133</v>
      </c>
      <c r="E35" s="11">
        <f>VLOOKUP(A35,PitcherProj!A:Z,5,false)</f>
        <v>13.5143</v>
      </c>
      <c r="F35" s="11">
        <f>VLOOKUP(A35,PitcherProj!A:Z,6,false)</f>
        <v>9.4736</v>
      </c>
      <c r="G35" s="11">
        <f>VLOOKUP(A35,PitcherProj!A:Z,7,false)</f>
        <v>82.7402</v>
      </c>
      <c r="H35" s="11">
        <f>VLOOKUP(A35,PitcherProj!A:Z,8,false)</f>
        <v>225.074</v>
      </c>
      <c r="I35" s="11">
        <f>VLOOKUP(A35,PitcherProj!A:Z,9,false)</f>
        <v>53.1847</v>
      </c>
      <c r="J35" s="11">
        <f>VLOOKUP(A35,PitcherProj!A:Z,10,false)</f>
        <v>6.5334</v>
      </c>
      <c r="K35" s="11">
        <f>VLOOKUP(A35,PitcherProj!A:Z,11,false)</f>
        <v>0</v>
      </c>
      <c r="L35" s="11">
        <f>VLOOKUP(A35,PitcherProj!A:Z,12,false)</f>
        <v>0</v>
      </c>
      <c r="M35" s="11">
        <f>VLOOKUP(A35,PitcherProj!A:AA,13,false)</f>
        <v>29.175</v>
      </c>
      <c r="N35" s="11">
        <f>VLOOKUP(A35,PitcherProj!A:AA,14,false)</f>
        <v>19.4448</v>
      </c>
      <c r="O35" s="11">
        <f>VLOOKUP(A35,PitcherProj!A:AA,15,false)</f>
        <v>177.064</v>
      </c>
      <c r="P35" s="11">
        <f t="shared" si="1"/>
        <v>3</v>
      </c>
    </row>
    <row r="36">
      <c r="A36" s="12" t="str">
        <f>PitcherProj!A6</f>
        <v>Pablo López</v>
      </c>
      <c r="B36" s="11" t="str">
        <f>PitcherProj!B6</f>
        <v>MIN</v>
      </c>
      <c r="C36" s="13">
        <f>(D36*Settings!$E$8)+(E36*Settings!$E$3)+(F36*Settings!$E$12)+(G36*Settings!$E$10)+(H36*Settings!$E$6)+(I36*Settings!$E$7)+(J36*Settings!$E$11)+(K36*Settings!$E$4)+(L36*Settings!$E$13)+(M36*Settings!$E$14)+(N36*Settings!$E$5)+(O36*Settings!$E$9)</f>
        <v>502.7535</v>
      </c>
      <c r="D36" s="11">
        <f>VLOOKUP(A36,PitcherProj!A:Z,4,false)</f>
        <v>193.266</v>
      </c>
      <c r="E36" s="11">
        <f>VLOOKUP(A36,PitcherProj!A:Z,5,false)</f>
        <v>12.7801</v>
      </c>
      <c r="F36" s="11">
        <f>VLOOKUP(A36,PitcherProj!A:Z,6,false)</f>
        <v>9.8329</v>
      </c>
      <c r="G36" s="11">
        <f>VLOOKUP(A36,PitcherProj!A:Z,7,false)</f>
        <v>75.1261</v>
      </c>
      <c r="H36" s="11">
        <f>VLOOKUP(A36,PitcherProj!A:Z,8,false)</f>
        <v>214.792</v>
      </c>
      <c r="I36" s="11">
        <f>VLOOKUP(A36,PitcherProj!A:Z,9,false)</f>
        <v>53.3307</v>
      </c>
      <c r="J36" s="11">
        <f>VLOOKUP(A36,PitcherProj!A:Z,10,false)</f>
        <v>8.8082</v>
      </c>
      <c r="K36" s="11">
        <f>VLOOKUP(A36,PitcherProj!A:Z,11,false)</f>
        <v>0</v>
      </c>
      <c r="L36" s="11">
        <f>VLOOKUP(A36,PitcherProj!A:Z,12,false)</f>
        <v>0</v>
      </c>
      <c r="M36" s="11">
        <f>VLOOKUP(A36,PitcherProj!A:AA,13,false)</f>
        <v>22.0967</v>
      </c>
      <c r="N36" s="11">
        <f>VLOOKUP(A36,PitcherProj!A:AA,14,false)</f>
        <v>19.1106</v>
      </c>
      <c r="O36" s="11">
        <f>VLOOKUP(A36,PitcherProj!A:AA,15,false)</f>
        <v>171.179</v>
      </c>
      <c r="P36" s="11">
        <f t="shared" si="1"/>
        <v>4</v>
      </c>
    </row>
    <row r="37">
      <c r="A37" s="12" t="str">
        <f>PitcherProj!A3</f>
        <v>Zack Wheeler</v>
      </c>
      <c r="B37" s="11" t="str">
        <f>PitcherProj!B3</f>
        <v>PHI</v>
      </c>
      <c r="C37" s="13">
        <f>(D37*Settings!$E$8)+(E37*Settings!$E$3)+(F37*Settings!$E$12)+(G37*Settings!$E$10)+(H37*Settings!$E$6)+(I37*Settings!$E$7)+(J37*Settings!$E$11)+(K37*Settings!$E$4)+(L37*Settings!$E$13)+(M37*Settings!$E$14)+(N37*Settings!$E$5)+(O37*Settings!$E$9)</f>
        <v>496.2944</v>
      </c>
      <c r="D37" s="11">
        <f>VLOOKUP(A37,PitcherProj!A:Z,4,false)</f>
        <v>197.442</v>
      </c>
      <c r="E37" s="11">
        <f>VLOOKUP(A37,PitcherProj!A:Z,5,false)</f>
        <v>13.1978</v>
      </c>
      <c r="F37" s="11">
        <f>VLOOKUP(A37,PitcherProj!A:Z,6,false)</f>
        <v>9.6445</v>
      </c>
      <c r="G37" s="11">
        <f>VLOOKUP(A37,PitcherProj!A:Z,7,false)</f>
        <v>77.7209</v>
      </c>
      <c r="H37" s="11">
        <f>VLOOKUP(A37,PitcherProj!A:Z,8,false)</f>
        <v>199.426</v>
      </c>
      <c r="I37" s="11">
        <f>VLOOKUP(A37,PitcherProj!A:Z,9,false)</f>
        <v>47.4478</v>
      </c>
      <c r="J37" s="11">
        <f>VLOOKUP(A37,PitcherProj!A:Z,10,false)</f>
        <v>9.3488</v>
      </c>
      <c r="K37" s="11">
        <f>VLOOKUP(A37,PitcherProj!A:Z,11,false)</f>
        <v>0</v>
      </c>
      <c r="L37" s="11">
        <f>VLOOKUP(A37,PitcherProj!A:Z,12,false)</f>
        <v>0</v>
      </c>
      <c r="M37" s="11">
        <f>VLOOKUP(A37,PitcherProj!A:AA,13,false)</f>
        <v>23.9344</v>
      </c>
      <c r="N37" s="11">
        <f>VLOOKUP(A37,PitcherProj!A:AA,14,false)</f>
        <v>19.6341</v>
      </c>
      <c r="O37" s="11">
        <f>VLOOKUP(A37,PitcherProj!A:AA,15,false)</f>
        <v>179.177</v>
      </c>
      <c r="P37" s="11">
        <f t="shared" si="1"/>
        <v>5</v>
      </c>
    </row>
    <row r="38">
      <c r="A38" s="12" t="str">
        <f>PitcherProj!A8</f>
        <v>Framber Valdez</v>
      </c>
      <c r="B38" s="11" t="str">
        <f>PitcherProj!B8</f>
        <v>HOU</v>
      </c>
      <c r="C38" s="13">
        <f>(D38*Settings!$E$8)+(E38*Settings!$E$3)+(F38*Settings!$E$12)+(G38*Settings!$E$10)+(H38*Settings!$E$6)+(I38*Settings!$E$7)+(J38*Settings!$E$11)+(K38*Settings!$E$4)+(L38*Settings!$E$13)+(M38*Settings!$E$14)+(N38*Settings!$E$5)+(O38*Settings!$E$9)</f>
        <v>491.3086</v>
      </c>
      <c r="D38" s="11">
        <f>VLOOKUP(A38,PitcherProj!A:Z,4,false)</f>
        <v>195.497</v>
      </c>
      <c r="E38" s="11">
        <f>VLOOKUP(A38,PitcherProj!A:Z,5,false)</f>
        <v>13.9192</v>
      </c>
      <c r="F38" s="11">
        <f>VLOOKUP(A38,PitcherProj!A:Z,6,false)</f>
        <v>8.3277</v>
      </c>
      <c r="G38" s="11">
        <f>VLOOKUP(A38,PitcherProj!A:Z,7,false)</f>
        <v>73.4613</v>
      </c>
      <c r="H38" s="11">
        <f>VLOOKUP(A38,PitcherProj!A:Z,8,false)</f>
        <v>197.968</v>
      </c>
      <c r="I38" s="11">
        <f>VLOOKUP(A38,PitcherProj!A:Z,9,false)</f>
        <v>62.6645</v>
      </c>
      <c r="J38" s="11">
        <f>VLOOKUP(A38,PitcherProj!A:Z,10,false)</f>
        <v>9.8673</v>
      </c>
      <c r="K38" s="11">
        <f>VLOOKUP(A38,PitcherProj!A:Z,11,false)</f>
        <v>0</v>
      </c>
      <c r="L38" s="11">
        <f>VLOOKUP(A38,PitcherProj!A:Z,12,false)</f>
        <v>0</v>
      </c>
      <c r="M38" s="11">
        <f>VLOOKUP(A38,PitcherProj!A:AA,13,false)</f>
        <v>16.7693</v>
      </c>
      <c r="N38" s="11">
        <f>VLOOKUP(A38,PitcherProj!A:AA,14,false)</f>
        <v>20.3377</v>
      </c>
      <c r="O38" s="11">
        <f>VLOOKUP(A38,PitcherProj!A:AA,15,false)</f>
        <v>179.322</v>
      </c>
      <c r="P38" s="11">
        <f t="shared" si="1"/>
        <v>6</v>
      </c>
    </row>
    <row r="39">
      <c r="A39" s="12" t="str">
        <f>PitcherProj!A16</f>
        <v>Luis Castillo</v>
      </c>
      <c r="B39" s="11" t="str">
        <f>PitcherProj!B16</f>
        <v>SEA</v>
      </c>
      <c r="C39" s="13">
        <f>(D39*Settings!$E$8)+(E39*Settings!$E$3)+(F39*Settings!$E$12)+(G39*Settings!$E$10)+(H39*Settings!$E$6)+(I39*Settings!$E$7)+(J39*Settings!$E$11)+(K39*Settings!$E$4)+(L39*Settings!$E$13)+(M39*Settings!$E$14)+(N39*Settings!$E$5)+(O39*Settings!$E$9)</f>
        <v>477.1937</v>
      </c>
      <c r="D39" s="11">
        <f>VLOOKUP(A39,PitcherProj!A:Z,4,false)</f>
        <v>194.922</v>
      </c>
      <c r="E39" s="11">
        <f>VLOOKUP(A39,PitcherProj!A:Z,5,false)</f>
        <v>12.3601</v>
      </c>
      <c r="F39" s="11">
        <f>VLOOKUP(A39,PitcherProj!A:Z,6,false)</f>
        <v>10.3712</v>
      </c>
      <c r="G39" s="11">
        <f>VLOOKUP(A39,PitcherProj!A:Z,7,false)</f>
        <v>78.8816</v>
      </c>
      <c r="H39" s="11">
        <f>VLOOKUP(A39,PitcherProj!A:Z,8,false)</f>
        <v>204.683</v>
      </c>
      <c r="I39" s="11">
        <f>VLOOKUP(A39,PitcherProj!A:Z,9,false)</f>
        <v>59.0333</v>
      </c>
      <c r="J39" s="11">
        <f>VLOOKUP(A39,PitcherProj!A:Z,10,false)</f>
        <v>7.4879</v>
      </c>
      <c r="K39" s="11">
        <f>VLOOKUP(A39,PitcherProj!A:Z,11,false)</f>
        <v>0</v>
      </c>
      <c r="L39" s="11">
        <f>VLOOKUP(A39,PitcherProj!A:Z,12,false)</f>
        <v>0</v>
      </c>
      <c r="M39" s="11">
        <f>VLOOKUP(A39,PitcherProj!A:AA,13,false)</f>
        <v>24.3003</v>
      </c>
      <c r="N39" s="11">
        <f>VLOOKUP(A39,PitcherProj!A:AA,14,false)</f>
        <v>18.8744</v>
      </c>
      <c r="O39" s="11">
        <f>VLOOKUP(A39,PitcherProj!A:AA,15,false)</f>
        <v>175.281</v>
      </c>
      <c r="P39" s="11">
        <f t="shared" si="1"/>
        <v>7</v>
      </c>
    </row>
    <row r="40">
      <c r="A40" s="12" t="str">
        <f>PitcherProj!A5</f>
        <v>Aaron Nola</v>
      </c>
      <c r="B40" s="11" t="str">
        <f>PitcherProj!B5</f>
        <v>PHI</v>
      </c>
      <c r="C40" s="13">
        <f>(D40*Settings!$E$8)+(E40*Settings!$E$3)+(F40*Settings!$E$12)+(G40*Settings!$E$10)+(H40*Settings!$E$6)+(I40*Settings!$E$7)+(J40*Settings!$E$11)+(K40*Settings!$E$4)+(L40*Settings!$E$13)+(M40*Settings!$E$14)+(N40*Settings!$E$5)+(O40*Settings!$E$9)</f>
        <v>474.8326</v>
      </c>
      <c r="D40" s="11">
        <f>VLOOKUP(A40,PitcherProj!A:Z,4,false)</f>
        <v>195.107</v>
      </c>
      <c r="E40" s="11">
        <f>VLOOKUP(A40,PitcherProj!A:Z,5,false)</f>
        <v>12.5526</v>
      </c>
      <c r="F40" s="11">
        <f>VLOOKUP(A40,PitcherProj!A:Z,6,false)</f>
        <v>10.1808</v>
      </c>
      <c r="G40" s="11">
        <f>VLOOKUP(A40,PitcherProj!A:Z,7,false)</f>
        <v>82.6012</v>
      </c>
      <c r="H40" s="11">
        <f>VLOOKUP(A40,PitcherProj!A:Z,8,false)</f>
        <v>201.27</v>
      </c>
      <c r="I40" s="11">
        <f>VLOOKUP(A40,PitcherProj!A:Z,9,false)</f>
        <v>44.375</v>
      </c>
      <c r="J40" s="11">
        <f>VLOOKUP(A40,PitcherProj!A:Z,10,false)</f>
        <v>6.8158</v>
      </c>
      <c r="K40" s="11">
        <f>VLOOKUP(A40,PitcherProj!A:Z,11,false)</f>
        <v>0</v>
      </c>
      <c r="L40" s="11">
        <f>VLOOKUP(A40,PitcherProj!A:Z,12,false)</f>
        <v>0</v>
      </c>
      <c r="M40" s="11">
        <f>VLOOKUP(A40,PitcherProj!A:AA,13,false)</f>
        <v>27.7702</v>
      </c>
      <c r="N40" s="11">
        <f>VLOOKUP(A40,PitcherProj!A:AA,14,false)</f>
        <v>18.3124</v>
      </c>
      <c r="O40" s="11">
        <f>VLOOKUP(A40,PitcherProj!A:AA,15,false)</f>
        <v>182.523</v>
      </c>
      <c r="P40" s="11">
        <f t="shared" si="1"/>
        <v>8</v>
      </c>
    </row>
    <row r="41">
      <c r="A41" s="12" t="str">
        <f>PitcherProj!A24</f>
        <v>Corbin Burnes</v>
      </c>
      <c r="B41" s="11" t="str">
        <f>PitcherProj!B24</f>
        <v>BAL</v>
      </c>
      <c r="C41" s="13">
        <f>(D41*Settings!$E$8)+(E41*Settings!$E$3)+(F41*Settings!$E$12)+(G41*Settings!$E$10)+(H41*Settings!$E$6)+(I41*Settings!$E$7)+(J41*Settings!$E$11)+(K41*Settings!$E$4)+(L41*Settings!$E$13)+(M41*Settings!$E$14)+(N41*Settings!$E$5)+(O41*Settings!$E$9)</f>
        <v>472.3936</v>
      </c>
      <c r="D41" s="11">
        <f>VLOOKUP(A41,PitcherProj!A:Z,4,false)</f>
        <v>197.174</v>
      </c>
      <c r="E41" s="11">
        <f>VLOOKUP(A41,PitcherProj!A:Z,5,false)</f>
        <v>12.528</v>
      </c>
      <c r="F41" s="11">
        <f>VLOOKUP(A41,PitcherProj!A:Z,6,false)</f>
        <v>10.3296</v>
      </c>
      <c r="G41" s="11">
        <f>VLOOKUP(A41,PitcherProj!A:Z,7,false)</f>
        <v>82.3701</v>
      </c>
      <c r="H41" s="11">
        <f>VLOOKUP(A41,PitcherProj!A:Z,8,false)</f>
        <v>208.43</v>
      </c>
      <c r="I41" s="11">
        <f>VLOOKUP(A41,PitcherProj!A:Z,9,false)</f>
        <v>61.1106</v>
      </c>
      <c r="J41" s="11">
        <f>VLOOKUP(A41,PitcherProj!A:Z,10,false)</f>
        <v>9.2297</v>
      </c>
      <c r="K41" s="11">
        <f>VLOOKUP(A41,PitcherProj!A:Z,11,false)</f>
        <v>0</v>
      </c>
      <c r="L41" s="11">
        <f>VLOOKUP(A41,PitcherProj!A:Z,12,false)</f>
        <v>0</v>
      </c>
      <c r="M41" s="11">
        <f>VLOOKUP(A41,PitcherProj!A:AA,13,false)</f>
        <v>24.4057</v>
      </c>
      <c r="N41" s="11">
        <f>VLOOKUP(A41,PitcherProj!A:AA,14,false)</f>
        <v>18.8263</v>
      </c>
      <c r="O41" s="11">
        <f>VLOOKUP(A41,PitcherProj!A:AA,15,false)</f>
        <v>180.608</v>
      </c>
      <c r="P41" s="11">
        <f t="shared" si="1"/>
        <v>9</v>
      </c>
    </row>
    <row r="42">
      <c r="A42" s="12" t="str">
        <f>PitcherProj!A7</f>
        <v>Logan Webb</v>
      </c>
      <c r="B42" s="11" t="str">
        <f>PitcherProj!B7</f>
        <v>SFG</v>
      </c>
      <c r="C42" s="13">
        <f>(D42*Settings!$E$8)+(E42*Settings!$E$3)+(F42*Settings!$E$12)+(G42*Settings!$E$10)+(H42*Settings!$E$6)+(I42*Settings!$E$7)+(J42*Settings!$E$11)+(K42*Settings!$E$4)+(L42*Settings!$E$13)+(M42*Settings!$E$14)+(N42*Settings!$E$5)+(O42*Settings!$E$9)</f>
        <v>466.7862</v>
      </c>
      <c r="D42" s="11">
        <f>VLOOKUP(A42,PitcherProj!A:Z,4,false)</f>
        <v>201.377</v>
      </c>
      <c r="E42" s="11">
        <f>VLOOKUP(A42,PitcherProj!A:Z,5,false)</f>
        <v>12.4416</v>
      </c>
      <c r="F42" s="11">
        <f>VLOOKUP(A42,PitcherProj!A:Z,6,false)</f>
        <v>10.6704</v>
      </c>
      <c r="G42" s="11">
        <f>VLOOKUP(A42,PitcherProj!A:Z,7,false)</f>
        <v>78.0655</v>
      </c>
      <c r="H42" s="11">
        <f>VLOOKUP(A42,PitcherProj!A:Z,8,false)</f>
        <v>180.791</v>
      </c>
      <c r="I42" s="11">
        <f>VLOOKUP(A42,PitcherProj!A:Z,9,false)</f>
        <v>44.4451</v>
      </c>
      <c r="J42" s="11">
        <f>VLOOKUP(A42,PitcherProj!A:Z,10,false)</f>
        <v>8.1014</v>
      </c>
      <c r="K42" s="11">
        <f>VLOOKUP(A42,PitcherProj!A:Z,11,false)</f>
        <v>0</v>
      </c>
      <c r="L42" s="11">
        <f>VLOOKUP(A42,PitcherProj!A:Z,12,false)</f>
        <v>0</v>
      </c>
      <c r="M42" s="11">
        <f>VLOOKUP(A42,PitcherProj!A:AA,13,false)</f>
        <v>17.475</v>
      </c>
      <c r="N42" s="11">
        <f>VLOOKUP(A42,PitcherProj!A:AA,14,false)</f>
        <v>20.4633</v>
      </c>
      <c r="O42" s="11">
        <f>VLOOKUP(A42,PitcherProj!A:AA,15,false)</f>
        <v>201.045</v>
      </c>
      <c r="P42" s="11">
        <f t="shared" si="1"/>
        <v>10</v>
      </c>
    </row>
    <row r="43">
      <c r="A43" s="12" t="str">
        <f>PitcherProj!A14</f>
        <v>George Kirby</v>
      </c>
      <c r="B43" s="11" t="str">
        <f>PitcherProj!B14</f>
        <v>SEA</v>
      </c>
      <c r="C43" s="13">
        <f>(D43*Settings!$E$8)+(E43*Settings!$E$3)+(F43*Settings!$E$12)+(G43*Settings!$E$10)+(H43*Settings!$E$6)+(I43*Settings!$E$7)+(J43*Settings!$E$11)+(K43*Settings!$E$4)+(L43*Settings!$E$13)+(M43*Settings!$E$14)+(N43*Settings!$E$5)+(O43*Settings!$E$9)</f>
        <v>466.7357</v>
      </c>
      <c r="D43" s="11">
        <f>VLOOKUP(A43,PitcherProj!A:Z,4,false)</f>
        <v>191.482</v>
      </c>
      <c r="E43" s="11">
        <f>VLOOKUP(A43,PitcherProj!A:Z,5,false)</f>
        <v>12.2784</v>
      </c>
      <c r="F43" s="11">
        <f>VLOOKUP(A43,PitcherProj!A:Z,6,false)</f>
        <v>10.2518</v>
      </c>
      <c r="G43" s="11">
        <f>VLOOKUP(A43,PitcherProj!A:Z,7,false)</f>
        <v>77.1557</v>
      </c>
      <c r="H43" s="11">
        <f>VLOOKUP(A43,PitcherProj!A:Z,8,false)</f>
        <v>183.427</v>
      </c>
      <c r="I43" s="11">
        <f>VLOOKUP(A43,PitcherProj!A:Z,9,false)</f>
        <v>32.7959</v>
      </c>
      <c r="J43" s="11">
        <f>VLOOKUP(A43,PitcherProj!A:Z,10,false)</f>
        <v>7.8269</v>
      </c>
      <c r="K43" s="11">
        <f>VLOOKUP(A43,PitcherProj!A:Z,11,false)</f>
        <v>0</v>
      </c>
      <c r="L43" s="11">
        <f>VLOOKUP(A43,PitcherProj!A:Z,12,false)</f>
        <v>0</v>
      </c>
      <c r="M43" s="11">
        <f>VLOOKUP(A43,PitcherProj!A:AA,13,false)</f>
        <v>25.148</v>
      </c>
      <c r="N43" s="11">
        <f>VLOOKUP(A43,PitcherProj!A:AA,14,false)</f>
        <v>18.3701</v>
      </c>
      <c r="O43" s="11">
        <f>VLOOKUP(A43,PitcherProj!A:AA,15,false)</f>
        <v>181.95</v>
      </c>
      <c r="P43" s="11">
        <f t="shared" si="1"/>
        <v>11</v>
      </c>
    </row>
    <row r="44">
      <c r="A44" s="12" t="str">
        <f>PitcherProj!A9</f>
        <v>Tarik Skubal</v>
      </c>
      <c r="B44" s="11" t="str">
        <f>PitcherProj!B9</f>
        <v>DET</v>
      </c>
      <c r="C44" s="13">
        <f>(D44*Settings!$E$8)+(E44*Settings!$E$3)+(F44*Settings!$E$12)+(G44*Settings!$E$10)+(H44*Settings!$E$6)+(I44*Settings!$E$7)+(J44*Settings!$E$11)+(K44*Settings!$E$4)+(L44*Settings!$E$13)+(M44*Settings!$E$14)+(N44*Settings!$E$5)+(O44*Settings!$E$9)</f>
        <v>466.3953</v>
      </c>
      <c r="D44" s="11">
        <f>VLOOKUP(A44,PitcherProj!A:Z,4,false)</f>
        <v>171.185</v>
      </c>
      <c r="E44" s="11">
        <f>VLOOKUP(A44,PitcherProj!A:Z,5,false)</f>
        <v>11.375</v>
      </c>
      <c r="F44" s="11">
        <f>VLOOKUP(A44,PitcherProj!A:Z,6,false)</f>
        <v>8.9502</v>
      </c>
      <c r="G44" s="11">
        <f>VLOOKUP(A44,PitcherProj!A:Z,7,false)</f>
        <v>63.1862</v>
      </c>
      <c r="H44" s="11">
        <f>VLOOKUP(A44,PitcherProj!A:Z,8,false)</f>
        <v>198.229</v>
      </c>
      <c r="I44" s="11">
        <f>VLOOKUP(A44,PitcherProj!A:Z,9,false)</f>
        <v>46.4165</v>
      </c>
      <c r="J44" s="11">
        <f>VLOOKUP(A44,PitcherProj!A:Z,10,false)</f>
        <v>6.3791</v>
      </c>
      <c r="K44" s="11">
        <f>VLOOKUP(A44,PitcherProj!A:Z,11,false)</f>
        <v>0</v>
      </c>
      <c r="L44" s="11">
        <f>VLOOKUP(A44,PitcherProj!A:Z,12,false)</f>
        <v>0</v>
      </c>
      <c r="M44" s="11">
        <f>VLOOKUP(A44,PitcherProj!A:AA,13,false)</f>
        <v>19.458</v>
      </c>
      <c r="N44" s="11">
        <f>VLOOKUP(A44,PitcherProj!A:AA,14,false)</f>
        <v>17.1793</v>
      </c>
      <c r="O44" s="11">
        <f>VLOOKUP(A44,PitcherProj!A:AA,15,false)</f>
        <v>147.783</v>
      </c>
      <c r="P44" s="11">
        <f t="shared" si="1"/>
        <v>12</v>
      </c>
    </row>
    <row r="45">
      <c r="A45" s="12" t="str">
        <f>PitcherProj!A11</f>
        <v>Zac Gallen</v>
      </c>
      <c r="B45" s="11" t="str">
        <f>PitcherProj!B11</f>
        <v>ARI</v>
      </c>
      <c r="C45" s="13">
        <f>(D45*Settings!$E$8)+(E45*Settings!$E$3)+(F45*Settings!$E$12)+(G45*Settings!$E$10)+(H45*Settings!$E$6)+(I45*Settings!$E$7)+(J45*Settings!$E$11)+(K45*Settings!$E$4)+(L45*Settings!$E$13)+(M45*Settings!$E$14)+(N45*Settings!$E$5)+(O45*Settings!$E$9)</f>
        <v>465.4892</v>
      </c>
      <c r="D45" s="11">
        <f>VLOOKUP(A45,PitcherProj!A:Z,4,false)</f>
        <v>196.31</v>
      </c>
      <c r="E45" s="11">
        <f>VLOOKUP(A45,PitcherProj!A:Z,5,false)</f>
        <v>12.5286</v>
      </c>
      <c r="F45" s="11">
        <f>VLOOKUP(A45,PitcherProj!A:Z,6,false)</f>
        <v>10.2775</v>
      </c>
      <c r="G45" s="11">
        <f>VLOOKUP(A45,PitcherProj!A:Z,7,false)</f>
        <v>83.1211</v>
      </c>
      <c r="H45" s="11">
        <f>VLOOKUP(A45,PitcherProj!A:Z,8,false)</f>
        <v>203.048</v>
      </c>
      <c r="I45" s="11">
        <f>VLOOKUP(A45,PitcherProj!A:Z,9,false)</f>
        <v>54.1842</v>
      </c>
      <c r="J45" s="11">
        <f>VLOOKUP(A45,PitcherProj!A:Z,10,false)</f>
        <v>8.1918</v>
      </c>
      <c r="K45" s="11">
        <f>VLOOKUP(A45,PitcherProj!A:Z,11,false)</f>
        <v>0</v>
      </c>
      <c r="L45" s="11">
        <f>VLOOKUP(A45,PitcherProj!A:Z,12,false)</f>
        <v>0</v>
      </c>
      <c r="M45" s="11">
        <f>VLOOKUP(A45,PitcherProj!A:AA,13,false)</f>
        <v>23.6881</v>
      </c>
      <c r="N45" s="11">
        <f>VLOOKUP(A45,PitcherProj!A:AA,14,false)</f>
        <v>18.5063</v>
      </c>
      <c r="O45" s="11">
        <f>VLOOKUP(A45,PitcherProj!A:AA,15,false)</f>
        <v>185.2</v>
      </c>
      <c r="P45" s="11">
        <f t="shared" si="1"/>
        <v>13</v>
      </c>
    </row>
    <row r="46">
      <c r="A46" s="12" t="str">
        <f>PitcherProj!A21</f>
        <v>Kodai Senga</v>
      </c>
      <c r="B46" s="11" t="str">
        <f>PitcherProj!B21</f>
        <v>NYM</v>
      </c>
      <c r="C46" s="13">
        <f>(D46*Settings!$E$8)+(E46*Settings!$E$3)+(F46*Settings!$E$12)+(G46*Settings!$E$10)+(H46*Settings!$E$6)+(I46*Settings!$E$7)+(J46*Settings!$E$11)+(K46*Settings!$E$4)+(L46*Settings!$E$13)+(M46*Settings!$E$14)+(N46*Settings!$E$5)+(O46*Settings!$E$9)</f>
        <v>458.2234</v>
      </c>
      <c r="D46" s="11">
        <f>VLOOKUP(A46,PitcherProj!A:Z,4,false)</f>
        <v>186.618</v>
      </c>
      <c r="E46" s="11">
        <f>VLOOKUP(A46,PitcherProj!A:Z,5,false)</f>
        <v>11.9349</v>
      </c>
      <c r="F46" s="11">
        <f>VLOOKUP(A46,PitcherProj!A:Z,6,false)</f>
        <v>9.8756</v>
      </c>
      <c r="G46" s="11">
        <f>VLOOKUP(A46,PitcherProj!A:Z,7,false)</f>
        <v>77.5756</v>
      </c>
      <c r="H46" s="11">
        <f>VLOOKUP(A46,PitcherProj!A:Z,8,false)</f>
        <v>215.449</v>
      </c>
      <c r="I46" s="11">
        <f>VLOOKUP(A46,PitcherProj!A:Z,9,false)</f>
        <v>78.9275</v>
      </c>
      <c r="J46" s="11">
        <f>VLOOKUP(A46,PitcherProj!A:Z,10,false)</f>
        <v>6.5368</v>
      </c>
      <c r="K46" s="11">
        <f>VLOOKUP(A46,PitcherProj!A:Z,11,false)</f>
        <v>0</v>
      </c>
      <c r="L46" s="11">
        <f>VLOOKUP(A46,PitcherProj!A:Z,12,false)</f>
        <v>0</v>
      </c>
      <c r="M46" s="11">
        <f>VLOOKUP(A46,PitcherProj!A:AA,13,false)</f>
        <v>22.4563</v>
      </c>
      <c r="N46" s="11">
        <f>VLOOKUP(A46,PitcherProj!A:AA,14,false)</f>
        <v>17.6774</v>
      </c>
      <c r="O46" s="11">
        <f>VLOOKUP(A46,PitcherProj!A:AA,15,false)</f>
        <v>159.544</v>
      </c>
      <c r="P46" s="11">
        <f t="shared" si="1"/>
        <v>14</v>
      </c>
    </row>
    <row r="47">
      <c r="A47" s="12" t="str">
        <f>PitcherProj!A22</f>
        <v>Blake Snell</v>
      </c>
      <c r="B47" s="11" t="str">
        <f>PitcherProj!B22</f>
        <v/>
      </c>
      <c r="C47" s="13">
        <f>(D47*Settings!$E$8)+(E47*Settings!$E$3)+(F47*Settings!$E$12)+(G47*Settings!$E$10)+(H47*Settings!$E$6)+(I47*Settings!$E$7)+(J47*Settings!$E$11)+(K47*Settings!$E$4)+(L47*Settings!$E$13)+(M47*Settings!$E$14)+(N47*Settings!$E$5)+(O47*Settings!$E$9)</f>
        <v>454.9566</v>
      </c>
      <c r="D47" s="11">
        <f>VLOOKUP(A47,PitcherProj!A:Z,4,false)</f>
        <v>176.432</v>
      </c>
      <c r="E47" s="11">
        <f>VLOOKUP(A47,PitcherProj!A:Z,5,false)</f>
        <v>11.6818</v>
      </c>
      <c r="F47" s="11">
        <f>VLOOKUP(A47,PitcherProj!A:Z,6,false)</f>
        <v>9.5338</v>
      </c>
      <c r="G47" s="11">
        <f>VLOOKUP(A47,PitcherProj!A:Z,7,false)</f>
        <v>71.7521</v>
      </c>
      <c r="H47" s="11">
        <f>VLOOKUP(A47,PitcherProj!A:Z,8,false)</f>
        <v>221.054</v>
      </c>
      <c r="I47" s="11">
        <f>VLOOKUP(A47,PitcherProj!A:Z,9,false)</f>
        <v>81.5018</v>
      </c>
      <c r="J47" s="11">
        <f>VLOOKUP(A47,PitcherProj!A:Z,10,false)</f>
        <v>5.2622</v>
      </c>
      <c r="K47" s="11">
        <f>VLOOKUP(A47,PitcherProj!A:Z,11,false)</f>
        <v>0</v>
      </c>
      <c r="L47" s="11">
        <f>VLOOKUP(A47,PitcherProj!A:Z,12,false)</f>
        <v>0</v>
      </c>
      <c r="M47" s="11">
        <f>VLOOKUP(A47,PitcherProj!A:AA,13,false)</f>
        <v>20.6229</v>
      </c>
      <c r="N47" s="11">
        <f>VLOOKUP(A47,PitcherProj!A:AA,14,false)</f>
        <v>16.2954</v>
      </c>
      <c r="O47" s="11">
        <f>VLOOKUP(A47,PitcherProj!A:AA,15,false)</f>
        <v>143.819</v>
      </c>
      <c r="P47" s="11">
        <f t="shared" si="1"/>
        <v>15</v>
      </c>
    </row>
    <row r="48">
      <c r="A48" s="12" t="str">
        <f>PitcherProj!A17</f>
        <v>Yoshinobu Yamamoto</v>
      </c>
      <c r="B48" s="11" t="str">
        <f>PitcherProj!B17</f>
        <v>LAD</v>
      </c>
      <c r="C48" s="13">
        <f>(D48*Settings!$E$8)+(E48*Settings!$E$3)+(F48*Settings!$E$12)+(G48*Settings!$E$10)+(H48*Settings!$E$6)+(I48*Settings!$E$7)+(J48*Settings!$E$11)+(K48*Settings!$E$4)+(L48*Settings!$E$13)+(M48*Settings!$E$14)+(N48*Settings!$E$5)+(O48*Settings!$E$9)</f>
        <v>447.3738</v>
      </c>
      <c r="D48" s="11">
        <f>VLOOKUP(A48,PitcherProj!A:Z,4,false)</f>
        <v>183.708</v>
      </c>
      <c r="E48" s="11">
        <f>VLOOKUP(A48,PitcherProj!A:Z,5,false)</f>
        <v>12.1924</v>
      </c>
      <c r="F48" s="11">
        <f>VLOOKUP(A48,PitcherProj!A:Z,6,false)</f>
        <v>8.8406</v>
      </c>
      <c r="G48" s="11">
        <f>VLOOKUP(A48,PitcherProj!A:Z,7,false)</f>
        <v>81.2018</v>
      </c>
      <c r="H48" s="11">
        <f>VLOOKUP(A48,PitcherProj!A:Z,8,false)</f>
        <v>200.053</v>
      </c>
      <c r="I48" s="11">
        <f>VLOOKUP(A48,PitcherProj!A:Z,9,false)</f>
        <v>50.1859</v>
      </c>
      <c r="J48" s="11">
        <f>VLOOKUP(A48,PitcherProj!A:Z,10,false)</f>
        <v>6.7252</v>
      </c>
      <c r="K48" s="11">
        <f>VLOOKUP(A48,PitcherProj!A:Z,11,false)</f>
        <v>0</v>
      </c>
      <c r="L48" s="11">
        <f>VLOOKUP(A48,PitcherProj!A:Z,12,false)</f>
        <v>0</v>
      </c>
      <c r="M48" s="11">
        <f>VLOOKUP(A48,PitcherProj!A:AA,13,false)</f>
        <v>27.597</v>
      </c>
      <c r="N48" s="11">
        <f>VLOOKUP(A48,PitcherProj!A:AA,14,false)</f>
        <v>17.1111</v>
      </c>
      <c r="O48" s="11">
        <f>VLOOKUP(A48,PitcherProj!A:AA,15,false)</f>
        <v>170.262</v>
      </c>
      <c r="P48" s="11">
        <f t="shared" si="1"/>
        <v>16</v>
      </c>
    </row>
    <row r="49">
      <c r="A49" s="12" t="str">
        <f>PitcherProj!A13</f>
        <v>Max Fried</v>
      </c>
      <c r="B49" s="11" t="str">
        <f>PitcherProj!B13</f>
        <v>ATL</v>
      </c>
      <c r="C49" s="13">
        <f>(D49*Settings!$E$8)+(E49*Settings!$E$3)+(F49*Settings!$E$12)+(G49*Settings!$E$10)+(H49*Settings!$E$6)+(I49*Settings!$E$7)+(J49*Settings!$E$11)+(K49*Settings!$E$4)+(L49*Settings!$E$13)+(M49*Settings!$E$14)+(N49*Settings!$E$5)+(O49*Settings!$E$9)</f>
        <v>447.0412</v>
      </c>
      <c r="D49" s="11">
        <f>VLOOKUP(A49,PitcherProj!A:Z,4,false)</f>
        <v>184.58</v>
      </c>
      <c r="E49" s="11">
        <f>VLOOKUP(A49,PitcherProj!A:Z,5,false)</f>
        <v>13.6227</v>
      </c>
      <c r="F49" s="11">
        <f>VLOOKUP(A49,PitcherProj!A:Z,6,false)</f>
        <v>7.9877</v>
      </c>
      <c r="G49" s="11">
        <f>VLOOKUP(A49,PitcherProj!A:Z,7,false)</f>
        <v>73.5055</v>
      </c>
      <c r="H49" s="11">
        <f>VLOOKUP(A49,PitcherProj!A:Z,8,false)</f>
        <v>176.66</v>
      </c>
      <c r="I49" s="11">
        <f>VLOOKUP(A49,PitcherProj!A:Z,9,false)</f>
        <v>46.44</v>
      </c>
      <c r="J49" s="11">
        <f>VLOOKUP(A49,PitcherProj!A:Z,10,false)</f>
        <v>6.9559</v>
      </c>
      <c r="K49" s="11">
        <f>VLOOKUP(A49,PitcherProj!A:Z,11,false)</f>
        <v>0</v>
      </c>
      <c r="L49" s="11">
        <f>VLOOKUP(A49,PitcherProj!A:Z,12,false)</f>
        <v>0</v>
      </c>
      <c r="M49" s="11">
        <f>VLOOKUP(A49,PitcherProj!A:AA,13,false)</f>
        <v>20.3653</v>
      </c>
      <c r="N49" s="11">
        <f>VLOOKUP(A49,PitcherProj!A:AA,14,false)</f>
        <v>17.8779</v>
      </c>
      <c r="O49" s="11">
        <f>VLOOKUP(A49,PitcherProj!A:AA,15,false)</f>
        <v>180.736</v>
      </c>
      <c r="P49" s="11">
        <f t="shared" si="1"/>
        <v>17</v>
      </c>
    </row>
    <row r="50">
      <c r="A50" s="12" t="str">
        <f>PitcherProj!A15</f>
        <v>Zach Eflin</v>
      </c>
      <c r="B50" s="11" t="str">
        <f>PitcherProj!B15</f>
        <v>TBR</v>
      </c>
      <c r="C50" s="13">
        <f>(D50*Settings!$E$8)+(E50*Settings!$E$3)+(F50*Settings!$E$12)+(G50*Settings!$E$10)+(H50*Settings!$E$6)+(I50*Settings!$E$7)+(J50*Settings!$E$11)+(K50*Settings!$E$4)+(L50*Settings!$E$13)+(M50*Settings!$E$14)+(N50*Settings!$E$5)+(O50*Settings!$E$9)</f>
        <v>446.0912</v>
      </c>
      <c r="D50" s="11">
        <f>VLOOKUP(A50,PitcherProj!A:Z,4,false)</f>
        <v>183.966</v>
      </c>
      <c r="E50" s="11">
        <f>VLOOKUP(A50,PitcherProj!A:Z,5,false)</f>
        <v>11.988</v>
      </c>
      <c r="F50" s="11">
        <f>VLOOKUP(A50,PitcherProj!A:Z,6,false)</f>
        <v>9.6621</v>
      </c>
      <c r="G50" s="11">
        <f>VLOOKUP(A50,PitcherProj!A:Z,7,false)</f>
        <v>74.4523</v>
      </c>
      <c r="H50" s="11">
        <f>VLOOKUP(A50,PitcherProj!A:Z,8,false)</f>
        <v>177.497</v>
      </c>
      <c r="I50" s="11">
        <f>VLOOKUP(A50,PitcherProj!A:Z,9,false)</f>
        <v>35.1107</v>
      </c>
      <c r="J50" s="11">
        <f>VLOOKUP(A50,PitcherProj!A:Z,10,false)</f>
        <v>6.4863</v>
      </c>
      <c r="K50" s="11">
        <f>VLOOKUP(A50,PitcherProj!A:Z,11,false)</f>
        <v>0</v>
      </c>
      <c r="L50" s="11">
        <f>VLOOKUP(A50,PitcherProj!A:Z,12,false)</f>
        <v>0</v>
      </c>
      <c r="M50" s="11">
        <f>VLOOKUP(A50,PitcherProj!A:AA,13,false)</f>
        <v>23.2819</v>
      </c>
      <c r="N50" s="11">
        <f>VLOOKUP(A50,PitcherProj!A:AA,14,false)</f>
        <v>17.5807</v>
      </c>
      <c r="O50" s="11">
        <f>VLOOKUP(A50,PitcherProj!A:AA,15,false)</f>
        <v>176.498</v>
      </c>
      <c r="P50" s="11">
        <f t="shared" si="1"/>
        <v>18</v>
      </c>
    </row>
    <row r="51">
      <c r="A51" s="12" t="str">
        <f>PitcherProj!A20</f>
        <v>Jesús Luzardo</v>
      </c>
      <c r="B51" s="11" t="str">
        <f>PitcherProj!B20</f>
        <v>MIA</v>
      </c>
      <c r="C51" s="13">
        <f>(D51*Settings!$E$8)+(E51*Settings!$E$3)+(F51*Settings!$E$12)+(G51*Settings!$E$10)+(H51*Settings!$E$6)+(I51*Settings!$E$7)+(J51*Settings!$E$11)+(K51*Settings!$E$4)+(L51*Settings!$E$13)+(M51*Settings!$E$14)+(N51*Settings!$E$5)+(O51*Settings!$E$9)</f>
        <v>442.1456</v>
      </c>
      <c r="D51" s="11">
        <f>VLOOKUP(A51,PitcherProj!A:Z,4,false)</f>
        <v>180.777</v>
      </c>
      <c r="E51" s="11">
        <f>VLOOKUP(A51,PitcherProj!A:Z,5,false)</f>
        <v>11.2739</v>
      </c>
      <c r="F51" s="11">
        <f>VLOOKUP(A51,PitcherProj!A:Z,6,false)</f>
        <v>10.2195</v>
      </c>
      <c r="G51" s="11">
        <f>VLOOKUP(A51,PitcherProj!A:Z,7,false)</f>
        <v>75.3472</v>
      </c>
      <c r="H51" s="11">
        <f>VLOOKUP(A51,PitcherProj!A:Z,8,false)</f>
        <v>204.959</v>
      </c>
      <c r="I51" s="11">
        <f>VLOOKUP(A51,PitcherProj!A:Z,9,false)</f>
        <v>62.6854</v>
      </c>
      <c r="J51" s="11">
        <f>VLOOKUP(A51,PitcherProj!A:Z,10,false)</f>
        <v>7.4353</v>
      </c>
      <c r="K51" s="11">
        <f>VLOOKUP(A51,PitcherProj!A:Z,11,false)</f>
        <v>0</v>
      </c>
      <c r="L51" s="11">
        <f>VLOOKUP(A51,PitcherProj!A:Z,12,false)</f>
        <v>0</v>
      </c>
      <c r="M51" s="11">
        <f>VLOOKUP(A51,PitcherProj!A:AA,13,false)</f>
        <v>23.0993</v>
      </c>
      <c r="N51" s="11">
        <f>VLOOKUP(A51,PitcherProj!A:AA,14,false)</f>
        <v>16.6939</v>
      </c>
      <c r="O51" s="11">
        <f>VLOOKUP(A51,PitcherProj!A:AA,15,false)</f>
        <v>160.122</v>
      </c>
      <c r="P51" s="11">
        <f t="shared" si="1"/>
        <v>19</v>
      </c>
    </row>
    <row r="52">
      <c r="A52" s="12" t="str">
        <f>PitcherProj!A10</f>
        <v>Tyler Glasnow</v>
      </c>
      <c r="B52" s="11" t="str">
        <f>PitcherProj!B10</f>
        <v>LAD</v>
      </c>
      <c r="C52" s="13">
        <f>(D52*Settings!$E$8)+(E52*Settings!$E$3)+(F52*Settings!$E$12)+(G52*Settings!$E$10)+(H52*Settings!$E$6)+(I52*Settings!$E$7)+(J52*Settings!$E$11)+(K52*Settings!$E$4)+(L52*Settings!$E$13)+(M52*Settings!$E$14)+(N52*Settings!$E$5)+(O52*Settings!$E$9)</f>
        <v>436.3536</v>
      </c>
      <c r="D52" s="11">
        <f>VLOOKUP(A52,PitcherProj!A:Z,4,false)</f>
        <v>154.066</v>
      </c>
      <c r="E52" s="11">
        <f>VLOOKUP(A52,PitcherProj!A:Z,5,false)</f>
        <v>11.244</v>
      </c>
      <c r="F52" s="11">
        <f>VLOOKUP(A52,PitcherProj!A:Z,6,false)</f>
        <v>6.8832</v>
      </c>
      <c r="G52" s="11">
        <f>VLOOKUP(A52,PitcherProj!A:Z,7,false)</f>
        <v>59.4891</v>
      </c>
      <c r="H52" s="11">
        <f>VLOOKUP(A52,PitcherProj!A:Z,8,false)</f>
        <v>192.096</v>
      </c>
      <c r="I52" s="11">
        <f>VLOOKUP(A52,PitcherProj!A:Z,9,false)</f>
        <v>47.5758</v>
      </c>
      <c r="J52" s="11">
        <f>VLOOKUP(A52,PitcherProj!A:Z,10,false)</f>
        <v>4.2352</v>
      </c>
      <c r="K52" s="11">
        <f>VLOOKUP(A52,PitcherProj!A:Z,11,false)</f>
        <v>0</v>
      </c>
      <c r="L52" s="11">
        <f>VLOOKUP(A52,PitcherProj!A:Z,12,false)</f>
        <v>0</v>
      </c>
      <c r="M52" s="11">
        <f>VLOOKUP(A52,PitcherProj!A:AA,13,false)</f>
        <v>18.8131</v>
      </c>
      <c r="N52" s="11">
        <f>VLOOKUP(A52,PitcherProj!A:AA,14,false)</f>
        <v>15.1428</v>
      </c>
      <c r="O52" s="11">
        <f>VLOOKUP(A52,PitcherProj!A:AA,15,false)</f>
        <v>128.15</v>
      </c>
      <c r="P52" s="11">
        <f t="shared" si="1"/>
        <v>20</v>
      </c>
    </row>
    <row r="53">
      <c r="A53" s="12" t="str">
        <f>PitcherProj!A31</f>
        <v>Logan Gilbert</v>
      </c>
      <c r="B53" s="11" t="str">
        <f>PitcherProj!B31</f>
        <v>SEA</v>
      </c>
      <c r="C53" s="13">
        <f>(D53*Settings!$E$8)+(E53*Settings!$E$3)+(F53*Settings!$E$12)+(G53*Settings!$E$10)+(H53*Settings!$E$6)+(I53*Settings!$E$7)+(J53*Settings!$E$11)+(K53*Settings!$E$4)+(L53*Settings!$E$13)+(M53*Settings!$E$14)+(N53*Settings!$E$5)+(O53*Settings!$E$9)</f>
        <v>435.5299</v>
      </c>
      <c r="D53" s="11">
        <f>VLOOKUP(A53,PitcherProj!A:Z,4,false)</f>
        <v>186.999</v>
      </c>
      <c r="E53" s="11">
        <f>VLOOKUP(A53,PitcherProj!A:Z,5,false)</f>
        <v>11.6515</v>
      </c>
      <c r="F53" s="11">
        <f>VLOOKUP(A53,PitcherProj!A:Z,6,false)</f>
        <v>10.6409</v>
      </c>
      <c r="G53" s="11">
        <f>VLOOKUP(A53,PitcherProj!A:Z,7,false)</f>
        <v>80.6061</v>
      </c>
      <c r="H53" s="11">
        <f>VLOOKUP(A53,PitcherProj!A:Z,8,false)</f>
        <v>185.013</v>
      </c>
      <c r="I53" s="11">
        <f>VLOOKUP(A53,PitcherProj!A:Z,9,false)</f>
        <v>44.1192</v>
      </c>
      <c r="J53" s="11">
        <f>VLOOKUP(A53,PitcherProj!A:Z,10,false)</f>
        <v>6.2237</v>
      </c>
      <c r="K53" s="11">
        <f>VLOOKUP(A53,PitcherProj!A:Z,11,false)</f>
        <v>0</v>
      </c>
      <c r="L53" s="11">
        <f>VLOOKUP(A53,PitcherProj!A:Z,12,false)</f>
        <v>0</v>
      </c>
      <c r="M53" s="11">
        <f>VLOOKUP(A53,PitcherProj!A:AA,13,false)</f>
        <v>27.1148</v>
      </c>
      <c r="N53" s="11">
        <f>VLOOKUP(A53,PitcherProj!A:AA,14,false)</f>
        <v>16.7504</v>
      </c>
      <c r="O53" s="11">
        <f>VLOOKUP(A53,PitcherProj!A:AA,15,false)</f>
        <v>175.511</v>
      </c>
      <c r="P53" s="11">
        <f t="shared" si="1"/>
        <v>21</v>
      </c>
    </row>
    <row r="54">
      <c r="A54" s="12" t="str">
        <f>PitcherProj!A19</f>
        <v>Freddy Peralta</v>
      </c>
      <c r="B54" s="11" t="str">
        <f>PitcherProj!B19</f>
        <v>MIL</v>
      </c>
      <c r="C54" s="13">
        <f>(D54*Settings!$E$8)+(E54*Settings!$E$3)+(F54*Settings!$E$12)+(G54*Settings!$E$10)+(H54*Settings!$E$6)+(I54*Settings!$E$7)+(J54*Settings!$E$11)+(K54*Settings!$E$4)+(L54*Settings!$E$13)+(M54*Settings!$E$14)+(N54*Settings!$E$5)+(O54*Settings!$E$9)</f>
        <v>435.2515</v>
      </c>
      <c r="D54" s="11">
        <f>VLOOKUP(A54,PitcherProj!A:Z,4,false)</f>
        <v>168.091</v>
      </c>
      <c r="E54" s="11">
        <f>VLOOKUP(A54,PitcherProj!A:Z,5,false)</f>
        <v>10.9567</v>
      </c>
      <c r="F54" s="11">
        <f>VLOOKUP(A54,PitcherProj!A:Z,6,false)</f>
        <v>9.2037</v>
      </c>
      <c r="G54" s="11">
        <f>VLOOKUP(A54,PitcherProj!A:Z,7,false)</f>
        <v>68.7312</v>
      </c>
      <c r="H54" s="11">
        <f>VLOOKUP(A54,PitcherProj!A:Z,8,false)</f>
        <v>200.326</v>
      </c>
      <c r="I54" s="11">
        <f>VLOOKUP(A54,PitcherProj!A:Z,9,false)</f>
        <v>58.3086</v>
      </c>
      <c r="J54" s="11">
        <f>VLOOKUP(A54,PitcherProj!A:Z,10,false)</f>
        <v>7.6586</v>
      </c>
      <c r="K54" s="11">
        <f>VLOOKUP(A54,PitcherProj!A:Z,11,false)</f>
        <v>0</v>
      </c>
      <c r="L54" s="11">
        <f>VLOOKUP(A54,PitcherProj!A:Z,12,false)</f>
        <v>0</v>
      </c>
      <c r="M54" s="11">
        <f>VLOOKUP(A54,PitcherProj!A:AA,13,false)</f>
        <v>22.6362</v>
      </c>
      <c r="N54" s="11">
        <f>VLOOKUP(A54,PitcherProj!A:AA,14,false)</f>
        <v>15.5279</v>
      </c>
      <c r="O54" s="11">
        <f>VLOOKUP(A54,PitcherProj!A:AA,15,false)</f>
        <v>139.674</v>
      </c>
      <c r="P54" s="11">
        <f t="shared" si="1"/>
        <v>22</v>
      </c>
    </row>
    <row r="55">
      <c r="A55" s="12" t="str">
        <f>PitcherProj!A35</f>
        <v>Joe Ryan</v>
      </c>
      <c r="B55" s="11" t="str">
        <f>PitcherProj!B35</f>
        <v>MIN</v>
      </c>
      <c r="C55" s="13">
        <f>(D55*Settings!$E$8)+(E55*Settings!$E$3)+(F55*Settings!$E$12)+(G55*Settings!$E$10)+(H55*Settings!$E$6)+(I55*Settings!$E$7)+(J55*Settings!$E$11)+(K55*Settings!$E$4)+(L55*Settings!$E$13)+(M55*Settings!$E$14)+(N55*Settings!$E$5)+(O55*Settings!$E$9)</f>
        <v>427.3718</v>
      </c>
      <c r="D55" s="11">
        <f>VLOOKUP(A55,PitcherProj!A:Z,4,false)</f>
        <v>178.561</v>
      </c>
      <c r="E55" s="11">
        <f>VLOOKUP(A55,PitcherProj!A:Z,5,false)</f>
        <v>11.1071</v>
      </c>
      <c r="F55" s="11">
        <f>VLOOKUP(A55,PitcherProj!A:Z,6,false)</f>
        <v>10.2622</v>
      </c>
      <c r="G55" s="11">
        <f>VLOOKUP(A55,PitcherProj!A:Z,7,false)</f>
        <v>79.9379</v>
      </c>
      <c r="H55" s="11">
        <f>VLOOKUP(A55,PitcherProj!A:Z,8,false)</f>
        <v>197.103</v>
      </c>
      <c r="I55" s="11">
        <f>VLOOKUP(A55,PitcherProj!A:Z,9,false)</f>
        <v>47.71</v>
      </c>
      <c r="J55" s="11">
        <f>VLOOKUP(A55,PitcherProj!A:Z,10,false)</f>
        <v>7.9408</v>
      </c>
      <c r="K55" s="11">
        <f>VLOOKUP(A55,PitcherProj!A:Z,11,false)</f>
        <v>0</v>
      </c>
      <c r="L55" s="11">
        <f>VLOOKUP(A55,PitcherProj!A:Z,12,false)</f>
        <v>0</v>
      </c>
      <c r="M55" s="11">
        <f>VLOOKUP(A55,PitcherProj!A:AA,13,false)</f>
        <v>28.1332</v>
      </c>
      <c r="N55" s="11">
        <f>VLOOKUP(A55,PitcherProj!A:AA,14,false)</f>
        <v>15.3925</v>
      </c>
      <c r="O55" s="11">
        <f>VLOOKUP(A55,PitcherProj!A:AA,15,false)</f>
        <v>160.814</v>
      </c>
      <c r="P55" s="11">
        <f t="shared" si="1"/>
        <v>23</v>
      </c>
    </row>
    <row r="56">
      <c r="A56" s="12" t="str">
        <f>PitcherProj!A26</f>
        <v>Carlos Rodón</v>
      </c>
      <c r="B56" s="11" t="str">
        <f>PitcherProj!B26</f>
        <v>NYY</v>
      </c>
      <c r="C56" s="13">
        <f>(D56*Settings!$E$8)+(E56*Settings!$E$3)+(F56*Settings!$E$12)+(G56*Settings!$E$10)+(H56*Settings!$E$6)+(I56*Settings!$E$7)+(J56*Settings!$E$11)+(K56*Settings!$E$4)+(L56*Settings!$E$13)+(M56*Settings!$E$14)+(N56*Settings!$E$5)+(O56*Settings!$E$9)</f>
        <v>425.4132</v>
      </c>
      <c r="D56" s="11">
        <f>VLOOKUP(A56,PitcherProj!A:Z,4,false)</f>
        <v>163.187</v>
      </c>
      <c r="E56" s="11">
        <f>VLOOKUP(A56,PitcherProj!A:Z,5,false)</f>
        <v>11.4128</v>
      </c>
      <c r="F56" s="11">
        <f>VLOOKUP(A56,PitcherProj!A:Z,6,false)</f>
        <v>8.4342</v>
      </c>
      <c r="G56" s="11">
        <f>VLOOKUP(A56,PitcherProj!A:Z,7,false)</f>
        <v>68.4786</v>
      </c>
      <c r="H56" s="11">
        <f>VLOOKUP(A56,PitcherProj!A:Z,8,false)</f>
        <v>194.323</v>
      </c>
      <c r="I56" s="11">
        <f>VLOOKUP(A56,PitcherProj!A:Z,9,false)</f>
        <v>51.7968</v>
      </c>
      <c r="J56" s="11">
        <f>VLOOKUP(A56,PitcherProj!A:Z,10,false)</f>
        <v>6.8781</v>
      </c>
      <c r="K56" s="11">
        <f>VLOOKUP(A56,PitcherProj!A:Z,11,false)</f>
        <v>0</v>
      </c>
      <c r="L56" s="11">
        <f>VLOOKUP(A56,PitcherProj!A:Z,12,false)</f>
        <v>0</v>
      </c>
      <c r="M56" s="11">
        <f>VLOOKUP(A56,PitcherProj!A:AA,13,false)</f>
        <v>23.5895</v>
      </c>
      <c r="N56" s="11">
        <f>VLOOKUP(A56,PitcherProj!A:AA,14,false)</f>
        <v>14.4203</v>
      </c>
      <c r="O56" s="11">
        <f>VLOOKUP(A56,PitcherProj!A:AA,15,false)</f>
        <v>137.861</v>
      </c>
      <c r="P56" s="11">
        <f t="shared" si="1"/>
        <v>24</v>
      </c>
    </row>
    <row r="57">
      <c r="A57" s="12" t="str">
        <f>PitcherProj!A28</f>
        <v>Shane Bieber</v>
      </c>
      <c r="B57" s="11" t="str">
        <f>PitcherProj!B28</f>
        <v>CLE</v>
      </c>
      <c r="C57" s="13">
        <f>(D57*Settings!$E$8)+(E57*Settings!$E$3)+(F57*Settings!$E$12)+(G57*Settings!$E$10)+(H57*Settings!$E$6)+(I57*Settings!$E$7)+(J57*Settings!$E$11)+(K57*Settings!$E$4)+(L57*Settings!$E$13)+(M57*Settings!$E$14)+(N57*Settings!$E$5)+(O57*Settings!$E$9)</f>
        <v>424.1254</v>
      </c>
      <c r="D57" s="11">
        <f>VLOOKUP(A57,PitcherProj!A:Z,4,false)</f>
        <v>192.768</v>
      </c>
      <c r="E57" s="11">
        <f>VLOOKUP(A57,PitcherProj!A:Z,5,false)</f>
        <v>11.4053</v>
      </c>
      <c r="F57" s="11">
        <f>VLOOKUP(A57,PitcherProj!A:Z,6,false)</f>
        <v>10.7963</v>
      </c>
      <c r="G57" s="11">
        <f>VLOOKUP(A57,PitcherProj!A:Z,7,false)</f>
        <v>84.0809</v>
      </c>
      <c r="H57" s="11">
        <f>VLOOKUP(A57,PitcherProj!A:Z,8,false)</f>
        <v>181.995</v>
      </c>
      <c r="I57" s="11">
        <f>VLOOKUP(A57,PitcherProj!A:Z,9,false)</f>
        <v>51.2018</v>
      </c>
      <c r="J57" s="11">
        <f>VLOOKUP(A57,PitcherProj!A:Z,10,false)</f>
        <v>6.3879</v>
      </c>
      <c r="K57" s="11">
        <f>VLOOKUP(A57,PitcherProj!A:Z,11,false)</f>
        <v>0</v>
      </c>
      <c r="L57" s="11">
        <f>VLOOKUP(A57,PitcherProj!A:Z,12,false)</f>
        <v>0</v>
      </c>
      <c r="M57" s="11">
        <f>VLOOKUP(A57,PitcherProj!A:AA,13,false)</f>
        <v>25.2098</v>
      </c>
      <c r="N57" s="11">
        <f>VLOOKUP(A57,PitcherProj!A:AA,14,false)</f>
        <v>18.0531</v>
      </c>
      <c r="O57" s="11">
        <f>VLOOKUP(A57,PitcherProj!A:AA,15,false)</f>
        <v>189.219</v>
      </c>
      <c r="P57" s="11">
        <f t="shared" si="1"/>
        <v>25</v>
      </c>
    </row>
    <row r="58">
      <c r="A58" s="12" t="str">
        <f>PitcherProj!A18</f>
        <v>Justin Steele</v>
      </c>
      <c r="B58" s="11" t="str">
        <f>PitcherProj!B18</f>
        <v>CHC</v>
      </c>
      <c r="C58" s="13">
        <f>(D58*Settings!$E$8)+(E58*Settings!$E$3)+(F58*Settings!$E$12)+(G58*Settings!$E$10)+(H58*Settings!$E$6)+(I58*Settings!$E$7)+(J58*Settings!$E$11)+(K58*Settings!$E$4)+(L58*Settings!$E$13)+(M58*Settings!$E$14)+(N58*Settings!$E$5)+(O58*Settings!$E$9)</f>
        <v>413.0678</v>
      </c>
      <c r="D58" s="11">
        <f>VLOOKUP(A58,PitcherProj!A:Z,4,false)</f>
        <v>181.11</v>
      </c>
      <c r="E58" s="11">
        <f>VLOOKUP(A58,PitcherProj!A:Z,5,false)</f>
        <v>11.4683</v>
      </c>
      <c r="F58" s="11">
        <f>VLOOKUP(A58,PitcherProj!A:Z,6,false)</f>
        <v>10.0359</v>
      </c>
      <c r="G58" s="11">
        <f>VLOOKUP(A58,PitcherProj!A:Z,7,false)</f>
        <v>74.3441</v>
      </c>
      <c r="H58" s="11">
        <f>VLOOKUP(A58,PitcherProj!A:Z,8,false)</f>
        <v>173.868</v>
      </c>
      <c r="I58" s="11">
        <f>VLOOKUP(A58,PitcherProj!A:Z,9,false)</f>
        <v>55.1525</v>
      </c>
      <c r="J58" s="11">
        <f>VLOOKUP(A58,PitcherProj!A:Z,10,false)</f>
        <v>7.5022</v>
      </c>
      <c r="K58" s="11">
        <f>VLOOKUP(A58,PitcherProj!A:Z,11,false)</f>
        <v>0</v>
      </c>
      <c r="L58" s="11">
        <f>VLOOKUP(A58,PitcherProj!A:Z,12,false)</f>
        <v>0</v>
      </c>
      <c r="M58" s="11">
        <f>VLOOKUP(A58,PitcherProj!A:AA,13,false)</f>
        <v>20.1435</v>
      </c>
      <c r="N58" s="11">
        <f>VLOOKUP(A58,PitcherProj!A:AA,14,false)</f>
        <v>16.9403</v>
      </c>
      <c r="O58" s="11">
        <f>VLOOKUP(A58,PitcherProj!A:AA,15,false)</f>
        <v>170.842</v>
      </c>
      <c r="P58" s="11">
        <f t="shared" si="1"/>
        <v>26</v>
      </c>
    </row>
    <row r="59">
      <c r="A59" s="12" t="str">
        <f>PitcherProj!A23</f>
        <v>Jordan Montgomery</v>
      </c>
      <c r="B59" s="11" t="str">
        <f>PitcherProj!B23</f>
        <v/>
      </c>
      <c r="C59" s="13">
        <f>(D59*Settings!$E$8)+(E59*Settings!$E$3)+(F59*Settings!$E$12)+(G59*Settings!$E$10)+(H59*Settings!$E$6)+(I59*Settings!$E$7)+(J59*Settings!$E$11)+(K59*Settings!$E$4)+(L59*Settings!$E$13)+(M59*Settings!$E$14)+(N59*Settings!$E$5)+(O59*Settings!$E$9)</f>
        <v>410.6881</v>
      </c>
      <c r="D59" s="11">
        <f>VLOOKUP(A59,PitcherProj!A:Z,4,false)</f>
        <v>190.721</v>
      </c>
      <c r="E59" s="11">
        <f>VLOOKUP(A59,PitcherProj!A:Z,5,false)</f>
        <v>11.8115</v>
      </c>
      <c r="F59" s="11">
        <f>VLOOKUP(A59,PitcherProj!A:Z,6,false)</f>
        <v>10.6951</v>
      </c>
      <c r="G59" s="11">
        <f>VLOOKUP(A59,PitcherProj!A:Z,7,false)</f>
        <v>83.519</v>
      </c>
      <c r="H59" s="11">
        <f>VLOOKUP(A59,PitcherProj!A:Z,8,false)</f>
        <v>173.344</v>
      </c>
      <c r="I59" s="11">
        <f>VLOOKUP(A59,PitcherProj!A:Z,9,false)</f>
        <v>51.8487</v>
      </c>
      <c r="J59" s="11">
        <f>VLOOKUP(A59,PitcherProj!A:Z,10,false)</f>
        <v>6.6929</v>
      </c>
      <c r="K59" s="11">
        <f>VLOOKUP(A59,PitcherProj!A:Z,11,false)</f>
        <v>0</v>
      </c>
      <c r="L59" s="11">
        <f>VLOOKUP(A59,PitcherProj!A:Z,12,false)</f>
        <v>0</v>
      </c>
      <c r="M59" s="11">
        <f>VLOOKUP(A59,PitcherProj!A:AA,13,false)</f>
        <v>24.2851</v>
      </c>
      <c r="N59" s="11">
        <f>VLOOKUP(A59,PitcherProj!A:AA,14,false)</f>
        <v>17.1385</v>
      </c>
      <c r="O59" s="11">
        <f>VLOOKUP(A59,PitcherProj!A:AA,15,false)</f>
        <v>187.627</v>
      </c>
      <c r="P59" s="11">
        <f t="shared" si="1"/>
        <v>27</v>
      </c>
    </row>
    <row r="60">
      <c r="A60" s="12" t="str">
        <f>PitcherProj!A29</f>
        <v>Joe Musgrove</v>
      </c>
      <c r="B60" s="11" t="str">
        <f>PitcherProj!B29</f>
        <v>SDP</v>
      </c>
      <c r="C60" s="13">
        <f>(D60*Settings!$E$8)+(E60*Settings!$E$3)+(F60*Settings!$E$12)+(G60*Settings!$E$10)+(H60*Settings!$E$6)+(I60*Settings!$E$7)+(J60*Settings!$E$11)+(K60*Settings!$E$4)+(L60*Settings!$E$13)+(M60*Settings!$E$14)+(N60*Settings!$E$5)+(O60*Settings!$E$9)</f>
        <v>405.5562</v>
      </c>
      <c r="D60" s="11">
        <f>VLOOKUP(A60,PitcherProj!A:Z,4,false)</f>
        <v>176.935</v>
      </c>
      <c r="E60" s="11">
        <f>VLOOKUP(A60,PitcherProj!A:Z,5,false)</f>
        <v>10.8412</v>
      </c>
      <c r="F60" s="11">
        <f>VLOOKUP(A60,PitcherProj!A:Z,6,false)</f>
        <v>9.8514</v>
      </c>
      <c r="G60" s="11">
        <f>VLOOKUP(A60,PitcherProj!A:Z,7,false)</f>
        <v>75.4282</v>
      </c>
      <c r="H60" s="11">
        <f>VLOOKUP(A60,PitcherProj!A:Z,8,false)</f>
        <v>175.008</v>
      </c>
      <c r="I60" s="11">
        <f>VLOOKUP(A60,PitcherProj!A:Z,9,false)</f>
        <v>45.7268</v>
      </c>
      <c r="J60" s="11">
        <f>VLOOKUP(A60,PitcherProj!A:Z,10,false)</f>
        <v>11.6323</v>
      </c>
      <c r="K60" s="11">
        <f>VLOOKUP(A60,PitcherProj!A:Z,11,false)</f>
        <v>0</v>
      </c>
      <c r="L60" s="11">
        <f>VLOOKUP(A60,PitcherProj!A:Z,12,false)</f>
        <v>0</v>
      </c>
      <c r="M60" s="11">
        <f>VLOOKUP(A60,PitcherProj!A:AA,13,false)</f>
        <v>23.4537</v>
      </c>
      <c r="N60" s="11">
        <f>VLOOKUP(A60,PitcherProj!A:AA,14,false)</f>
        <v>16.4633</v>
      </c>
      <c r="O60" s="11">
        <f>VLOOKUP(A60,PitcherProj!A:AA,15,false)</f>
        <v>166.083</v>
      </c>
      <c r="P60" s="11">
        <f t="shared" si="1"/>
        <v>28</v>
      </c>
    </row>
    <row r="61">
      <c r="A61" s="12" t="str">
        <f>PitcherProj!A25</f>
        <v>Sonny Gray</v>
      </c>
      <c r="B61" s="11" t="str">
        <f>PitcherProj!B25</f>
        <v>STL</v>
      </c>
      <c r="C61" s="13">
        <f>(D61*Settings!$E$8)+(E61*Settings!$E$3)+(F61*Settings!$E$12)+(G61*Settings!$E$10)+(H61*Settings!$E$6)+(I61*Settings!$E$7)+(J61*Settings!$E$11)+(K61*Settings!$E$4)+(L61*Settings!$E$13)+(M61*Settings!$E$14)+(N61*Settings!$E$5)+(O61*Settings!$E$9)</f>
        <v>401.3821</v>
      </c>
      <c r="D61" s="11">
        <f>VLOOKUP(A61,PitcherProj!A:Z,4,false)</f>
        <v>180.139</v>
      </c>
      <c r="E61" s="11">
        <f>VLOOKUP(A61,PitcherProj!A:Z,5,false)</f>
        <v>11.8736</v>
      </c>
      <c r="F61" s="11">
        <f>VLOOKUP(A61,PitcherProj!A:Z,6,false)</f>
        <v>9.5539</v>
      </c>
      <c r="G61" s="11">
        <f>VLOOKUP(A61,PitcherProj!A:Z,7,false)</f>
        <v>76.5676</v>
      </c>
      <c r="H61" s="11">
        <f>VLOOKUP(A61,PitcherProj!A:Z,8,false)</f>
        <v>171.957</v>
      </c>
      <c r="I61" s="11">
        <f>VLOOKUP(A61,PitcherProj!A:Z,9,false)</f>
        <v>59.3864</v>
      </c>
      <c r="J61" s="11">
        <f>VLOOKUP(A61,PitcherProj!A:Z,10,false)</f>
        <v>7.8653</v>
      </c>
      <c r="K61" s="11">
        <f>VLOOKUP(A61,PitcherProj!A:Z,11,false)</f>
        <v>0</v>
      </c>
      <c r="L61" s="11">
        <f>VLOOKUP(A61,PitcherProj!A:Z,12,false)</f>
        <v>0</v>
      </c>
      <c r="M61" s="11">
        <f>VLOOKUP(A61,PitcherProj!A:AA,13,false)</f>
        <v>20.2757</v>
      </c>
      <c r="N61" s="11">
        <f>VLOOKUP(A61,PitcherProj!A:AA,14,false)</f>
        <v>16.3389</v>
      </c>
      <c r="O61" s="11">
        <f>VLOOKUP(A61,PitcherProj!A:AA,15,false)</f>
        <v>170.328</v>
      </c>
      <c r="P61" s="11">
        <f t="shared" si="1"/>
        <v>29</v>
      </c>
    </row>
    <row r="62">
      <c r="A62" s="12" t="str">
        <f>PitcherProj!A38</f>
        <v>Grayson Rodriguez</v>
      </c>
      <c r="B62" s="11" t="str">
        <f>PitcherProj!B38</f>
        <v>BAL</v>
      </c>
      <c r="C62" s="13">
        <f>(D62*Settings!$E$8)+(E62*Settings!$E$3)+(F62*Settings!$E$12)+(G62*Settings!$E$10)+(H62*Settings!$E$6)+(I62*Settings!$E$7)+(J62*Settings!$E$11)+(K62*Settings!$E$4)+(L62*Settings!$E$13)+(M62*Settings!$E$14)+(N62*Settings!$E$5)+(O62*Settings!$E$9)</f>
        <v>399.8869</v>
      </c>
      <c r="D62" s="11">
        <f>VLOOKUP(A62,PitcherProj!A:Z,4,false)</f>
        <v>161.996</v>
      </c>
      <c r="E62" s="11">
        <f>VLOOKUP(A62,PitcherProj!A:Z,5,false)</f>
        <v>10.9446</v>
      </c>
      <c r="F62" s="11">
        <f>VLOOKUP(A62,PitcherProj!A:Z,6,false)</f>
        <v>8.8533</v>
      </c>
      <c r="G62" s="11">
        <f>VLOOKUP(A62,PitcherProj!A:Z,7,false)</f>
        <v>65.622</v>
      </c>
      <c r="H62" s="11">
        <f>VLOOKUP(A62,PitcherProj!A:Z,8,false)</f>
        <v>176.733</v>
      </c>
      <c r="I62" s="11">
        <f>VLOOKUP(A62,PitcherProj!A:Z,9,false)</f>
        <v>55.8653</v>
      </c>
      <c r="J62" s="11">
        <f>VLOOKUP(A62,PitcherProj!A:Z,10,false)</f>
        <v>5.7407</v>
      </c>
      <c r="K62" s="11">
        <f>VLOOKUP(A62,PitcherProj!A:Z,11,false)</f>
        <v>0</v>
      </c>
      <c r="L62" s="11">
        <f>VLOOKUP(A62,PitcherProj!A:Z,12,false)</f>
        <v>0</v>
      </c>
      <c r="M62" s="11">
        <f>VLOOKUP(A62,PitcherProj!A:AA,13,false)</f>
        <v>19.9435</v>
      </c>
      <c r="N62" s="11">
        <f>VLOOKUP(A62,PitcherProj!A:AA,14,false)</f>
        <v>14.6466</v>
      </c>
      <c r="O62" s="11">
        <f>VLOOKUP(A62,PitcherProj!A:AA,15,false)</f>
        <v>142.087</v>
      </c>
      <c r="P62" s="11">
        <f t="shared" si="1"/>
        <v>30</v>
      </c>
    </row>
    <row r="63">
      <c r="A63" s="12" t="str">
        <f>PitcherProj!A33</f>
        <v>Dylan Cease</v>
      </c>
      <c r="B63" s="11" t="str">
        <f>PitcherProj!B33</f>
        <v>CHW</v>
      </c>
      <c r="C63" s="13">
        <f>(D63*Settings!$E$8)+(E63*Settings!$E$3)+(F63*Settings!$E$12)+(G63*Settings!$E$10)+(H63*Settings!$E$6)+(I63*Settings!$E$7)+(J63*Settings!$E$11)+(K63*Settings!$E$4)+(L63*Settings!$E$13)+(M63*Settings!$E$14)+(N63*Settings!$E$5)+(O63*Settings!$E$9)</f>
        <v>396.7743</v>
      </c>
      <c r="D63" s="11">
        <f>VLOOKUP(A63,PitcherProj!A:Z,4,false)</f>
        <v>178.467</v>
      </c>
      <c r="E63" s="11">
        <f>VLOOKUP(A63,PitcherProj!A:Z,5,false)</f>
        <v>10.0974</v>
      </c>
      <c r="F63" s="11">
        <f>VLOOKUP(A63,PitcherProj!A:Z,6,false)</f>
        <v>11.3134</v>
      </c>
      <c r="G63" s="11">
        <f>VLOOKUP(A63,PitcherProj!A:Z,7,false)</f>
        <v>81.1214</v>
      </c>
      <c r="H63" s="11">
        <f>VLOOKUP(A63,PitcherProj!A:Z,8,false)</f>
        <v>201.094</v>
      </c>
      <c r="I63" s="11">
        <f>VLOOKUP(A63,PitcherProj!A:Z,9,false)</f>
        <v>75.9985</v>
      </c>
      <c r="J63" s="11">
        <f>VLOOKUP(A63,PitcherProj!A:Z,10,false)</f>
        <v>7.6605</v>
      </c>
      <c r="K63" s="11">
        <f>VLOOKUP(A63,PitcherProj!A:Z,11,false)</f>
        <v>0</v>
      </c>
      <c r="L63" s="11">
        <f>VLOOKUP(A63,PitcherProj!A:Z,12,false)</f>
        <v>0</v>
      </c>
      <c r="M63" s="11">
        <f>VLOOKUP(A63,PitcherProj!A:AA,13,false)</f>
        <v>25.8183</v>
      </c>
      <c r="N63" s="11">
        <f>VLOOKUP(A63,PitcherProj!A:AA,14,false)</f>
        <v>15.1681</v>
      </c>
      <c r="O63" s="11">
        <f>VLOOKUP(A63,PitcherProj!A:AA,15,false)</f>
        <v>155.87</v>
      </c>
      <c r="P63" s="11">
        <f t="shared" si="1"/>
        <v>31</v>
      </c>
    </row>
    <row r="64">
      <c r="A64" s="12" t="str">
        <f>PitcherProj!A48</f>
        <v>Kyle Bradish</v>
      </c>
      <c r="B64" s="11" t="str">
        <f>PitcherProj!B48</f>
        <v>BAL</v>
      </c>
      <c r="C64" s="13">
        <f>(D64*Settings!$E$8)+(E64*Settings!$E$3)+(F64*Settings!$E$12)+(G64*Settings!$E$10)+(H64*Settings!$E$6)+(I64*Settings!$E$7)+(J64*Settings!$E$11)+(K64*Settings!$E$4)+(L64*Settings!$E$13)+(M64*Settings!$E$14)+(N64*Settings!$E$5)+(O64*Settings!$E$9)</f>
        <v>393.6031</v>
      </c>
      <c r="D64" s="11">
        <f>VLOOKUP(A64,PitcherProj!A:Z,4,false)</f>
        <v>178.072</v>
      </c>
      <c r="E64" s="11">
        <f>VLOOKUP(A64,PitcherProj!A:Z,5,false)</f>
        <v>11.298</v>
      </c>
      <c r="F64" s="11">
        <f>VLOOKUP(A64,PitcherProj!A:Z,6,false)</f>
        <v>10.0332</v>
      </c>
      <c r="G64" s="11">
        <f>VLOOKUP(A64,PitcherProj!A:Z,7,false)</f>
        <v>77.5034</v>
      </c>
      <c r="H64" s="11">
        <f>VLOOKUP(A64,PitcherProj!A:Z,8,false)</f>
        <v>174.334</v>
      </c>
      <c r="I64" s="11">
        <f>VLOOKUP(A64,PitcherProj!A:Z,9,false)</f>
        <v>56.145</v>
      </c>
      <c r="J64" s="11">
        <f>VLOOKUP(A64,PitcherProj!A:Z,10,false)</f>
        <v>7.5404</v>
      </c>
      <c r="K64" s="11">
        <f>VLOOKUP(A64,PitcherProj!A:Z,11,false)</f>
        <v>0</v>
      </c>
      <c r="L64" s="11">
        <f>VLOOKUP(A64,PitcherProj!A:Z,12,false)</f>
        <v>0</v>
      </c>
      <c r="M64" s="11">
        <f>VLOOKUP(A64,PitcherProj!A:AA,13,false)</f>
        <v>22.3381</v>
      </c>
      <c r="N64" s="11">
        <f>VLOOKUP(A64,PitcherProj!A:AA,14,false)</f>
        <v>15.6923</v>
      </c>
      <c r="O64" s="11">
        <f>VLOOKUP(A64,PitcherProj!A:AA,15,false)</f>
        <v>169.722</v>
      </c>
      <c r="P64" s="11">
        <f t="shared" si="1"/>
        <v>32</v>
      </c>
    </row>
    <row r="65">
      <c r="A65" s="12" t="str">
        <f>PitcherProj!A39</f>
        <v>Cole Ragans</v>
      </c>
      <c r="B65" s="11" t="str">
        <f>PitcherProj!B39</f>
        <v>KCR</v>
      </c>
      <c r="C65" s="13">
        <f>(D65*Settings!$E$8)+(E65*Settings!$E$3)+(F65*Settings!$E$12)+(G65*Settings!$E$10)+(H65*Settings!$E$6)+(I65*Settings!$E$7)+(J65*Settings!$E$11)+(K65*Settings!$E$4)+(L65*Settings!$E$13)+(M65*Settings!$E$14)+(N65*Settings!$E$5)+(O65*Settings!$E$9)</f>
        <v>391.9179</v>
      </c>
      <c r="D65" s="11">
        <f>VLOOKUP(A65,PitcherProj!A:Z,4,false)</f>
        <v>177.372</v>
      </c>
      <c r="E65" s="11">
        <f>VLOOKUP(A65,PitcherProj!A:Z,5,false)</f>
        <v>10.7647</v>
      </c>
      <c r="F65" s="11">
        <f>VLOOKUP(A65,PitcherProj!A:Z,6,false)</f>
        <v>9.9576</v>
      </c>
      <c r="G65" s="11">
        <f>VLOOKUP(A65,PitcherProj!A:Z,7,false)</f>
        <v>77.8804</v>
      </c>
      <c r="H65" s="11">
        <f>VLOOKUP(A65,PitcherProj!A:Z,8,false)</f>
        <v>185.449</v>
      </c>
      <c r="I65" s="11">
        <f>VLOOKUP(A65,PitcherProj!A:Z,9,false)</f>
        <v>75.0147</v>
      </c>
      <c r="J65" s="11">
        <f>VLOOKUP(A65,PitcherProj!A:Z,10,false)</f>
        <v>6.6038</v>
      </c>
      <c r="K65" s="11">
        <f>VLOOKUP(A65,PitcherProj!A:Z,11,false)</f>
        <v>0</v>
      </c>
      <c r="L65" s="11">
        <f>VLOOKUP(A65,PitcherProj!A:Z,12,false)</f>
        <v>0</v>
      </c>
      <c r="M65" s="11">
        <f>VLOOKUP(A65,PitcherProj!A:AA,13,false)</f>
        <v>21.0876</v>
      </c>
      <c r="N65" s="11">
        <f>VLOOKUP(A65,PitcherProj!A:AA,14,false)</f>
        <v>16.1655</v>
      </c>
      <c r="O65" s="11">
        <f>VLOOKUP(A65,PitcherProj!A:AA,15,false)</f>
        <v>160.715</v>
      </c>
      <c r="P65" s="11">
        <f t="shared" si="1"/>
        <v>33</v>
      </c>
    </row>
    <row r="66">
      <c r="A66" s="12" t="str">
        <f>PitcherProj!A47</f>
        <v>Chris Bassitt</v>
      </c>
      <c r="B66" s="11" t="str">
        <f>PitcherProj!B47</f>
        <v>TOR</v>
      </c>
      <c r="C66" s="13">
        <f>(D66*Settings!$E$8)+(E66*Settings!$E$3)+(F66*Settings!$E$12)+(G66*Settings!$E$10)+(H66*Settings!$E$6)+(I66*Settings!$E$7)+(J66*Settings!$E$11)+(K66*Settings!$E$4)+(L66*Settings!$E$13)+(M66*Settings!$E$14)+(N66*Settings!$E$5)+(O66*Settings!$E$9)</f>
        <v>387.1233</v>
      </c>
      <c r="D66" s="11">
        <f>VLOOKUP(A66,PitcherProj!A:Z,4,false)</f>
        <v>193.906</v>
      </c>
      <c r="E66" s="11">
        <f>VLOOKUP(A66,PitcherProj!A:Z,5,false)</f>
        <v>11.5314</v>
      </c>
      <c r="F66" s="11">
        <f>VLOOKUP(A66,PitcherProj!A:Z,6,false)</f>
        <v>11.178</v>
      </c>
      <c r="G66" s="11">
        <f>VLOOKUP(A66,PitcherProj!A:Z,7,false)</f>
        <v>90.6817</v>
      </c>
      <c r="H66" s="11">
        <f>VLOOKUP(A66,PitcherProj!A:Z,8,false)</f>
        <v>171.913</v>
      </c>
      <c r="I66" s="11">
        <f>VLOOKUP(A66,PitcherProj!A:Z,9,false)</f>
        <v>59.3318</v>
      </c>
      <c r="J66" s="11">
        <f>VLOOKUP(A66,PitcherProj!A:Z,10,false)</f>
        <v>10.6005</v>
      </c>
      <c r="K66" s="11">
        <f>VLOOKUP(A66,PitcherProj!A:Z,11,false)</f>
        <v>0</v>
      </c>
      <c r="L66" s="11">
        <f>VLOOKUP(A66,PitcherProj!A:Z,12,false)</f>
        <v>0</v>
      </c>
      <c r="M66" s="11">
        <f>VLOOKUP(A66,PitcherProj!A:AA,13,false)</f>
        <v>27.1468</v>
      </c>
      <c r="N66" s="11">
        <f>VLOOKUP(A66,PitcherProj!A:AA,14,false)</f>
        <v>16.714</v>
      </c>
      <c r="O66" s="11">
        <f>VLOOKUP(A66,PitcherProj!A:AA,15,false)</f>
        <v>189.477</v>
      </c>
      <c r="P66" s="11">
        <f t="shared" si="1"/>
        <v>34</v>
      </c>
    </row>
    <row r="67">
      <c r="A67" s="12" t="str">
        <f>PitcherProj!A37</f>
        <v>Yu Darvish</v>
      </c>
      <c r="B67" s="11" t="str">
        <f>PitcherProj!B37</f>
        <v>SDP</v>
      </c>
      <c r="C67" s="13">
        <f>(D67*Settings!$E$8)+(E67*Settings!$E$3)+(F67*Settings!$E$12)+(G67*Settings!$E$10)+(H67*Settings!$E$6)+(I67*Settings!$E$7)+(J67*Settings!$E$11)+(K67*Settings!$E$4)+(L67*Settings!$E$13)+(M67*Settings!$E$14)+(N67*Settings!$E$5)+(O67*Settings!$E$9)</f>
        <v>386.6234</v>
      </c>
      <c r="D67" s="11">
        <f>VLOOKUP(A67,PitcherProj!A:Z,4,false)</f>
        <v>175.039</v>
      </c>
      <c r="E67" s="11">
        <f>VLOOKUP(A67,PitcherProj!A:Z,5,false)</f>
        <v>10.2458</v>
      </c>
      <c r="F67" s="11">
        <f>VLOOKUP(A67,PitcherProj!A:Z,6,false)</f>
        <v>10.3616</v>
      </c>
      <c r="G67" s="11">
        <f>VLOOKUP(A67,PitcherProj!A:Z,7,false)</f>
        <v>80.6818</v>
      </c>
      <c r="H67" s="11">
        <f>VLOOKUP(A67,PitcherProj!A:Z,8,false)</f>
        <v>177.025</v>
      </c>
      <c r="I67" s="11">
        <f>VLOOKUP(A67,PitcherProj!A:Z,9,false)</f>
        <v>46.9397</v>
      </c>
      <c r="J67" s="11">
        <f>VLOOKUP(A67,PitcherProj!A:Z,10,false)</f>
        <v>9.0051</v>
      </c>
      <c r="K67" s="11">
        <f>VLOOKUP(A67,PitcherProj!A:Z,11,false)</f>
        <v>0</v>
      </c>
      <c r="L67" s="11">
        <f>VLOOKUP(A67,PitcherProj!A:Z,12,false)</f>
        <v>0</v>
      </c>
      <c r="M67" s="11">
        <f>VLOOKUP(A67,PitcherProj!A:AA,13,false)</f>
        <v>26.742</v>
      </c>
      <c r="N67" s="11">
        <f>VLOOKUP(A67,PitcherProj!A:AA,14,false)</f>
        <v>15.1552</v>
      </c>
      <c r="O67" s="11">
        <f>VLOOKUP(A67,PitcherProj!A:AA,15,false)</f>
        <v>163.82</v>
      </c>
      <c r="P67" s="11">
        <f t="shared" si="1"/>
        <v>35</v>
      </c>
    </row>
    <row r="68">
      <c r="A68" s="12" t="str">
        <f>PitcherProj!A42</f>
        <v>Justin Verlander</v>
      </c>
      <c r="B68" s="11" t="str">
        <f>PitcherProj!B42</f>
        <v>HOU</v>
      </c>
      <c r="C68" s="13">
        <f>(D68*Settings!$E$8)+(E68*Settings!$E$3)+(F68*Settings!$E$12)+(G68*Settings!$E$10)+(H68*Settings!$E$6)+(I68*Settings!$E$7)+(J68*Settings!$E$11)+(K68*Settings!$E$4)+(L68*Settings!$E$13)+(M68*Settings!$E$14)+(N68*Settings!$E$5)+(O68*Settings!$E$9)</f>
        <v>385.4368</v>
      </c>
      <c r="D68" s="11">
        <f>VLOOKUP(A68,PitcherProj!A:Z,4,false)</f>
        <v>177.773</v>
      </c>
      <c r="E68" s="11">
        <f>VLOOKUP(A68,PitcherProj!A:Z,5,false)</f>
        <v>11.3832</v>
      </c>
      <c r="F68" s="11">
        <f>VLOOKUP(A68,PitcherProj!A:Z,6,false)</f>
        <v>9.334</v>
      </c>
      <c r="G68" s="11">
        <f>VLOOKUP(A68,PitcherProj!A:Z,7,false)</f>
        <v>83.1785</v>
      </c>
      <c r="H68" s="11">
        <f>VLOOKUP(A68,PitcherProj!A:Z,8,false)</f>
        <v>167.832</v>
      </c>
      <c r="I68" s="11">
        <f>VLOOKUP(A68,PitcherProj!A:Z,9,false)</f>
        <v>46.4749</v>
      </c>
      <c r="J68" s="11">
        <f>VLOOKUP(A68,PitcherProj!A:Z,10,false)</f>
        <v>6.904</v>
      </c>
      <c r="K68" s="11">
        <f>VLOOKUP(A68,PitcherProj!A:Z,11,false)</f>
        <v>0</v>
      </c>
      <c r="L68" s="11">
        <f>VLOOKUP(A68,PitcherProj!A:Z,12,false)</f>
        <v>0</v>
      </c>
      <c r="M68" s="11">
        <f>VLOOKUP(A68,PitcherProj!A:AA,13,false)</f>
        <v>27.9696</v>
      </c>
      <c r="N68" s="11">
        <f>VLOOKUP(A68,PitcherProj!A:AA,14,false)</f>
        <v>15.3989</v>
      </c>
      <c r="O68" s="11">
        <f>VLOOKUP(A68,PitcherProj!A:AA,15,false)</f>
        <v>171.089</v>
      </c>
      <c r="P68" s="11">
        <f t="shared" si="1"/>
        <v>36</v>
      </c>
    </row>
    <row r="69">
      <c r="A69" s="12" t="str">
        <f>PitcherProj!A43</f>
        <v>Merrill Kelly</v>
      </c>
      <c r="B69" s="11" t="str">
        <f>PitcherProj!B43</f>
        <v>ARI</v>
      </c>
      <c r="C69" s="13">
        <f>(D69*Settings!$E$8)+(E69*Settings!$E$3)+(F69*Settings!$E$12)+(G69*Settings!$E$10)+(H69*Settings!$E$6)+(I69*Settings!$E$7)+(J69*Settings!$E$11)+(K69*Settings!$E$4)+(L69*Settings!$E$13)+(M69*Settings!$E$14)+(N69*Settings!$E$5)+(O69*Settings!$E$9)</f>
        <v>381.1788</v>
      </c>
      <c r="D69" s="11">
        <f>VLOOKUP(A69,PitcherProj!A:Z,4,false)</f>
        <v>185.28</v>
      </c>
      <c r="E69" s="11">
        <f>VLOOKUP(A69,PitcherProj!A:Z,5,false)</f>
        <v>11.193</v>
      </c>
      <c r="F69" s="11">
        <f>VLOOKUP(A69,PitcherProj!A:Z,6,false)</f>
        <v>10.5725</v>
      </c>
      <c r="G69" s="11">
        <f>VLOOKUP(A69,PitcherProj!A:Z,7,false)</f>
        <v>85.6562</v>
      </c>
      <c r="H69" s="11">
        <f>VLOOKUP(A69,PitcherProj!A:Z,8,false)</f>
        <v>176.375</v>
      </c>
      <c r="I69" s="11">
        <f>VLOOKUP(A69,PitcherProj!A:Z,9,false)</f>
        <v>65.6203</v>
      </c>
      <c r="J69" s="11">
        <f>VLOOKUP(A69,PitcherProj!A:Z,10,false)</f>
        <v>5.7783</v>
      </c>
      <c r="K69" s="11">
        <f>VLOOKUP(A69,PitcherProj!A:Z,11,false)</f>
        <v>0</v>
      </c>
      <c r="L69" s="11">
        <f>VLOOKUP(A69,PitcherProj!A:Z,12,false)</f>
        <v>0</v>
      </c>
      <c r="M69" s="11">
        <f>VLOOKUP(A69,PitcherProj!A:AA,13,false)</f>
        <v>23.5511</v>
      </c>
      <c r="N69" s="11">
        <f>VLOOKUP(A69,PitcherProj!A:AA,14,false)</f>
        <v>16.0391</v>
      </c>
      <c r="O69" s="11">
        <f>VLOOKUP(A69,PitcherProj!A:AA,15,false)</f>
        <v>180.69</v>
      </c>
      <c r="P69" s="11">
        <f t="shared" si="1"/>
        <v>37</v>
      </c>
    </row>
    <row r="70">
      <c r="A70" s="12" t="str">
        <f>PitcherProj!A32</f>
        <v>Mitch Keller</v>
      </c>
      <c r="B70" s="11" t="str">
        <f>PitcherProj!B32</f>
        <v>PIT</v>
      </c>
      <c r="C70" s="13">
        <f>(D70*Settings!$E$8)+(E70*Settings!$E$3)+(F70*Settings!$E$12)+(G70*Settings!$E$10)+(H70*Settings!$E$6)+(I70*Settings!$E$7)+(J70*Settings!$E$11)+(K70*Settings!$E$4)+(L70*Settings!$E$13)+(M70*Settings!$E$14)+(N70*Settings!$E$5)+(O70*Settings!$E$9)</f>
        <v>381.0718</v>
      </c>
      <c r="D70" s="11">
        <f>VLOOKUP(A70,PitcherProj!A:Z,4,false)</f>
        <v>190.091</v>
      </c>
      <c r="E70" s="11">
        <f>VLOOKUP(A70,PitcherProj!A:Z,5,false)</f>
        <v>11.12</v>
      </c>
      <c r="F70" s="11">
        <f>VLOOKUP(A70,PitcherProj!A:Z,6,false)</f>
        <v>11.3814</v>
      </c>
      <c r="G70" s="11">
        <f>VLOOKUP(A70,PitcherProj!A:Z,7,false)</f>
        <v>88.1635</v>
      </c>
      <c r="H70" s="11">
        <f>VLOOKUP(A70,PitcherProj!A:Z,8,false)</f>
        <v>177.666</v>
      </c>
      <c r="I70" s="11">
        <f>VLOOKUP(A70,PitcherProj!A:Z,9,false)</f>
        <v>66.1049</v>
      </c>
      <c r="J70" s="11">
        <f>VLOOKUP(A70,PitcherProj!A:Z,10,false)</f>
        <v>10.3078</v>
      </c>
      <c r="K70" s="11">
        <f>VLOOKUP(A70,PitcherProj!A:Z,11,false)</f>
        <v>0</v>
      </c>
      <c r="L70" s="11">
        <f>VLOOKUP(A70,PitcherProj!A:Z,12,false)</f>
        <v>0</v>
      </c>
      <c r="M70" s="11">
        <f>VLOOKUP(A70,PitcherProj!A:AA,13,false)</f>
        <v>23.001</v>
      </c>
      <c r="N70" s="11">
        <f>VLOOKUP(A70,PitcherProj!A:AA,14,false)</f>
        <v>16.2159</v>
      </c>
      <c r="O70" s="11">
        <f>VLOOKUP(A70,PitcherProj!A:AA,15,false)</f>
        <v>184.231</v>
      </c>
      <c r="P70" s="11">
        <f t="shared" si="1"/>
        <v>38</v>
      </c>
    </row>
    <row r="71">
      <c r="A71" s="12" t="str">
        <f>PitcherProj!A27</f>
        <v>Eduardo Rodriguez</v>
      </c>
      <c r="B71" s="11" t="str">
        <f>PitcherProj!B27</f>
        <v>ARI</v>
      </c>
      <c r="C71" s="13">
        <f>(D71*Settings!$E$8)+(E71*Settings!$E$3)+(F71*Settings!$E$12)+(G71*Settings!$E$10)+(H71*Settings!$E$6)+(I71*Settings!$E$7)+(J71*Settings!$E$11)+(K71*Settings!$E$4)+(L71*Settings!$E$13)+(M71*Settings!$E$14)+(N71*Settings!$E$5)+(O71*Settings!$E$9)</f>
        <v>380.6701</v>
      </c>
      <c r="D71" s="11">
        <f>VLOOKUP(A71,PitcherProj!A:Z,4,false)</f>
        <v>177.128</v>
      </c>
      <c r="E71" s="11">
        <f>VLOOKUP(A71,PitcherProj!A:Z,5,false)</f>
        <v>11.2632</v>
      </c>
      <c r="F71" s="11">
        <f>VLOOKUP(A71,PitcherProj!A:Z,6,false)</f>
        <v>10.0134</v>
      </c>
      <c r="G71" s="11">
        <f>VLOOKUP(A71,PitcherProj!A:Z,7,false)</f>
        <v>78.2768</v>
      </c>
      <c r="H71" s="11">
        <f>VLOOKUP(A71,PitcherProj!A:Z,8,false)</f>
        <v>169.261</v>
      </c>
      <c r="I71" s="11">
        <f>VLOOKUP(A71,PitcherProj!A:Z,9,false)</f>
        <v>58.0683</v>
      </c>
      <c r="J71" s="11">
        <f>VLOOKUP(A71,PitcherProj!A:Z,10,false)</f>
        <v>5.5265</v>
      </c>
      <c r="K71" s="11">
        <f>VLOOKUP(A71,PitcherProj!A:Z,11,false)</f>
        <v>0</v>
      </c>
      <c r="L71" s="11">
        <f>VLOOKUP(A71,PitcherProj!A:Z,12,false)</f>
        <v>0</v>
      </c>
      <c r="M71" s="11">
        <f>VLOOKUP(A71,PitcherProj!A:AA,13,false)</f>
        <v>21.2356</v>
      </c>
      <c r="N71" s="11">
        <f>VLOOKUP(A71,PitcherProj!A:AA,14,false)</f>
        <v>15.3349</v>
      </c>
      <c r="O71" s="11">
        <f>VLOOKUP(A71,PitcherProj!A:AA,15,false)</f>
        <v>172.107</v>
      </c>
      <c r="P71" s="11">
        <f t="shared" si="1"/>
        <v>39</v>
      </c>
    </row>
    <row r="72">
      <c r="A72" s="12" t="str">
        <f>PitcherProj!A41</f>
        <v>Reid Detmers</v>
      </c>
      <c r="B72" s="11" t="str">
        <f>PitcherProj!B41</f>
        <v>LAA</v>
      </c>
      <c r="C72" s="13">
        <f>(D72*Settings!$E$8)+(E72*Settings!$E$3)+(F72*Settings!$E$12)+(G72*Settings!$E$10)+(H72*Settings!$E$6)+(I72*Settings!$E$7)+(J72*Settings!$E$11)+(K72*Settings!$E$4)+(L72*Settings!$E$13)+(M72*Settings!$E$14)+(N72*Settings!$E$5)+(O72*Settings!$E$9)</f>
        <v>380.4785</v>
      </c>
      <c r="D72" s="11">
        <f>VLOOKUP(A72,PitcherProj!A:Z,4,false)</f>
        <v>177.094</v>
      </c>
      <c r="E72" s="11">
        <f>VLOOKUP(A72,PitcherProj!A:Z,5,false)</f>
        <v>10.7429</v>
      </c>
      <c r="F72" s="11">
        <f>VLOOKUP(A72,PitcherProj!A:Z,6,false)</f>
        <v>10.556</v>
      </c>
      <c r="G72" s="11">
        <f>VLOOKUP(A72,PitcherProj!A:Z,7,false)</f>
        <v>83.3181</v>
      </c>
      <c r="H72" s="11">
        <f>VLOOKUP(A72,PitcherProj!A:Z,8,false)</f>
        <v>189.447</v>
      </c>
      <c r="I72" s="11">
        <f>VLOOKUP(A72,PitcherProj!A:Z,9,false)</f>
        <v>68.5781</v>
      </c>
      <c r="J72" s="11">
        <f>VLOOKUP(A72,PitcherProj!A:Z,10,false)</f>
        <v>9.8886</v>
      </c>
      <c r="K72" s="11">
        <f>VLOOKUP(A72,PitcherProj!A:Z,11,false)</f>
        <v>0</v>
      </c>
      <c r="L72" s="11">
        <f>VLOOKUP(A72,PitcherProj!A:Z,12,false)</f>
        <v>0</v>
      </c>
      <c r="M72" s="11">
        <f>VLOOKUP(A72,PitcherProj!A:AA,13,false)</f>
        <v>26.0919</v>
      </c>
      <c r="N72" s="11">
        <f>VLOOKUP(A72,PitcherProj!A:AA,14,false)</f>
        <v>14.4593</v>
      </c>
      <c r="O72" s="11">
        <f>VLOOKUP(A72,PitcherProj!A:AA,15,false)</f>
        <v>160.572</v>
      </c>
      <c r="P72" s="11">
        <f t="shared" si="1"/>
        <v>40</v>
      </c>
    </row>
    <row r="73">
      <c r="A73" s="12" t="str">
        <f>PitcherProj!A52</f>
        <v>José Berríos</v>
      </c>
      <c r="B73" s="11" t="str">
        <f>PitcherProj!B52</f>
        <v>TOR</v>
      </c>
      <c r="C73" s="13">
        <f>(D73*Settings!$E$8)+(E73*Settings!$E$3)+(F73*Settings!$E$12)+(G73*Settings!$E$10)+(H73*Settings!$E$6)+(I73*Settings!$E$7)+(J73*Settings!$E$11)+(K73*Settings!$E$4)+(L73*Settings!$E$13)+(M73*Settings!$E$14)+(N73*Settings!$E$5)+(O73*Settings!$E$9)</f>
        <v>379.0714</v>
      </c>
      <c r="D73" s="11">
        <f>VLOOKUP(A73,PitcherProj!A:Z,4,false)</f>
        <v>179.447</v>
      </c>
      <c r="E73" s="11">
        <f>VLOOKUP(A73,PitcherProj!A:Z,5,false)</f>
        <v>11.0631</v>
      </c>
      <c r="F73" s="11">
        <f>VLOOKUP(A73,PitcherProj!A:Z,6,false)</f>
        <v>10.361</v>
      </c>
      <c r="G73" s="11">
        <f>VLOOKUP(A73,PitcherProj!A:Z,7,false)</f>
        <v>82.0515</v>
      </c>
      <c r="H73" s="11">
        <f>VLOOKUP(A73,PitcherProj!A:Z,8,false)</f>
        <v>168.047</v>
      </c>
      <c r="I73" s="11">
        <f>VLOOKUP(A73,PitcherProj!A:Z,9,false)</f>
        <v>49.689</v>
      </c>
      <c r="J73" s="11">
        <f>VLOOKUP(A73,PitcherProj!A:Z,10,false)</f>
        <v>9.3217</v>
      </c>
      <c r="K73" s="11">
        <f>VLOOKUP(A73,PitcherProj!A:Z,11,false)</f>
        <v>0</v>
      </c>
      <c r="L73" s="11">
        <f>VLOOKUP(A73,PitcherProj!A:Z,12,false)</f>
        <v>0</v>
      </c>
      <c r="M73" s="11">
        <f>VLOOKUP(A73,PitcherProj!A:AA,13,false)</f>
        <v>26.1395</v>
      </c>
      <c r="N73" s="11">
        <f>VLOOKUP(A73,PitcherProj!A:AA,14,false)</f>
        <v>15.2452</v>
      </c>
      <c r="O73" s="11">
        <f>VLOOKUP(A73,PitcherProj!A:AA,15,false)</f>
        <v>174.171</v>
      </c>
      <c r="P73" s="11">
        <f t="shared" si="1"/>
        <v>41</v>
      </c>
    </row>
    <row r="74">
      <c r="A74" s="12" t="str">
        <f>PitcherProj!A34</f>
        <v>Hunter Greene</v>
      </c>
      <c r="B74" s="11" t="str">
        <f>PitcherProj!B34</f>
        <v>CIN</v>
      </c>
      <c r="C74" s="13">
        <f>(D74*Settings!$E$8)+(E74*Settings!$E$3)+(F74*Settings!$E$12)+(G74*Settings!$E$10)+(H74*Settings!$E$6)+(I74*Settings!$E$7)+(J74*Settings!$E$11)+(K74*Settings!$E$4)+(L74*Settings!$E$13)+(M74*Settings!$E$14)+(N74*Settings!$E$5)+(O74*Settings!$E$9)</f>
        <v>375.6855</v>
      </c>
      <c r="D74" s="11">
        <f>VLOOKUP(A74,PitcherProj!A:Z,4,false)</f>
        <v>158.849</v>
      </c>
      <c r="E74" s="11">
        <f>VLOOKUP(A74,PitcherProj!A:Z,5,false)</f>
        <v>9.7741</v>
      </c>
      <c r="F74" s="11">
        <f>VLOOKUP(A74,PitcherProj!A:Z,6,false)</f>
        <v>9.2988</v>
      </c>
      <c r="G74" s="11">
        <f>VLOOKUP(A74,PitcherProj!A:Z,7,false)</f>
        <v>74.6957</v>
      </c>
      <c r="H74" s="11">
        <f>VLOOKUP(A74,PitcherProj!A:Z,8,false)</f>
        <v>195.614</v>
      </c>
      <c r="I74" s="11">
        <f>VLOOKUP(A74,PitcherProj!A:Z,9,false)</f>
        <v>62.5859</v>
      </c>
      <c r="J74" s="11">
        <f>VLOOKUP(A74,PitcherProj!A:Z,10,false)</f>
        <v>8.6465</v>
      </c>
      <c r="K74" s="11">
        <f>VLOOKUP(A74,PitcherProj!A:Z,11,false)</f>
        <v>0</v>
      </c>
      <c r="L74" s="11">
        <f>VLOOKUP(A74,PitcherProj!A:Z,12,false)</f>
        <v>0</v>
      </c>
      <c r="M74" s="11">
        <f>VLOOKUP(A74,PitcherProj!A:AA,13,false)</f>
        <v>26.1748</v>
      </c>
      <c r="N74" s="11">
        <f>VLOOKUP(A74,PitcherProj!A:AA,14,false)</f>
        <v>13.0084</v>
      </c>
      <c r="O74" s="11">
        <f>VLOOKUP(A74,PitcherProj!A:AA,15,false)</f>
        <v>135.851</v>
      </c>
      <c r="P74" s="11">
        <f t="shared" si="1"/>
        <v>42</v>
      </c>
    </row>
    <row r="75">
      <c r="A75" s="12" t="str">
        <f>PitcherProj!A126</f>
        <v>Edwin Díaz</v>
      </c>
      <c r="B75" s="11" t="str">
        <f>PitcherProj!B126</f>
        <v>NYM</v>
      </c>
      <c r="C75" s="13">
        <f>(D75*Settings!$E$8)+(E75*Settings!$E$3)+(F75*Settings!$E$12)+(G75*Settings!$E$10)+(H75*Settings!$E$6)+(I75*Settings!$E$7)+(J75*Settings!$E$11)+(K75*Settings!$E$4)+(L75*Settings!$E$13)+(M75*Settings!$E$14)+(N75*Settings!$E$5)+(O75*Settings!$E$9)</f>
        <v>364.7732</v>
      </c>
      <c r="D75" s="11">
        <f>VLOOKUP(A75,PitcherProj!A:Z,4,false)</f>
        <v>64</v>
      </c>
      <c r="E75" s="11">
        <f>VLOOKUP(A75,PitcherProj!A:Z,5,false)</f>
        <v>3.7545</v>
      </c>
      <c r="F75" s="11">
        <f>VLOOKUP(A75,PitcherProj!A:Z,6,false)</f>
        <v>2.5139</v>
      </c>
      <c r="G75" s="11">
        <f>VLOOKUP(A75,PitcherProj!A:Z,7,false)</f>
        <v>19.7392</v>
      </c>
      <c r="H75" s="11">
        <f>VLOOKUP(A75,PitcherProj!A:Z,8,false)</f>
        <v>95.6574</v>
      </c>
      <c r="I75" s="11">
        <f>VLOOKUP(A75,PitcherProj!A:Z,9,false)</f>
        <v>23.0644</v>
      </c>
      <c r="J75" s="11">
        <f>VLOOKUP(A75,PitcherProj!A:Z,10,false)</f>
        <v>3.2429</v>
      </c>
      <c r="K75" s="11">
        <f>VLOOKUP(A75,PitcherProj!A:Z,11,false)</f>
        <v>34.548</v>
      </c>
      <c r="L75" s="11">
        <f>VLOOKUP(A75,PitcherProj!A:Z,12,false)</f>
        <v>1.3687</v>
      </c>
      <c r="M75" s="11">
        <f>VLOOKUP(A75,PitcherProj!A:AA,13,false)</f>
        <v>6.144</v>
      </c>
      <c r="N75" s="11">
        <f>VLOOKUP(A75,PitcherProj!A:AA,14,false)</f>
        <v>0</v>
      </c>
      <c r="O75" s="11">
        <f>VLOOKUP(A75,PitcherProj!A:AA,15,false)</f>
        <v>43.8067</v>
      </c>
      <c r="P75" s="11">
        <f t="shared" si="1"/>
        <v>43</v>
      </c>
    </row>
    <row r="76">
      <c r="A76" s="12" t="str">
        <f>PitcherProj!A30</f>
        <v>Chris Sale</v>
      </c>
      <c r="B76" s="11" t="str">
        <f>PitcherProj!B30</f>
        <v>ATL</v>
      </c>
      <c r="C76" s="13">
        <f>(D76*Settings!$E$8)+(E76*Settings!$E$3)+(F76*Settings!$E$12)+(G76*Settings!$E$10)+(H76*Settings!$E$6)+(I76*Settings!$E$7)+(J76*Settings!$E$11)+(K76*Settings!$E$4)+(L76*Settings!$E$13)+(M76*Settings!$E$14)+(N76*Settings!$E$5)+(O76*Settings!$E$9)</f>
        <v>364.4283</v>
      </c>
      <c r="D76" s="11">
        <f>VLOOKUP(A76,PitcherProj!A:Z,4,false)</f>
        <v>141.036</v>
      </c>
      <c r="E76" s="11">
        <f>VLOOKUP(A76,PitcherProj!A:Z,5,false)</f>
        <v>10.5709</v>
      </c>
      <c r="F76" s="11">
        <f>VLOOKUP(A76,PitcherProj!A:Z,6,false)</f>
        <v>6.8117</v>
      </c>
      <c r="G76" s="11">
        <f>VLOOKUP(A76,PitcherProj!A:Z,7,false)</f>
        <v>58.8639</v>
      </c>
      <c r="H76" s="11">
        <f>VLOOKUP(A76,PitcherProj!A:Z,8,false)</f>
        <v>162.599</v>
      </c>
      <c r="I76" s="11">
        <f>VLOOKUP(A76,PitcherProj!A:Z,9,false)</f>
        <v>41.0143</v>
      </c>
      <c r="J76" s="11">
        <f>VLOOKUP(A76,PitcherProj!A:Z,10,false)</f>
        <v>7.4154</v>
      </c>
      <c r="K76" s="11">
        <f>VLOOKUP(A76,PitcherProj!A:Z,11,false)</f>
        <v>0</v>
      </c>
      <c r="L76" s="11">
        <f>VLOOKUP(A76,PitcherProj!A:Z,12,false)</f>
        <v>0</v>
      </c>
      <c r="M76" s="11">
        <f>VLOOKUP(A76,PitcherProj!A:AA,13,false)</f>
        <v>19.322</v>
      </c>
      <c r="N76" s="11">
        <f>VLOOKUP(A76,PitcherProj!A:AA,14,false)</f>
        <v>12.2228</v>
      </c>
      <c r="O76" s="11">
        <f>VLOOKUP(A76,PitcherProj!A:AA,15,false)</f>
        <v>124.209</v>
      </c>
      <c r="P76" s="11">
        <f t="shared" si="1"/>
        <v>44</v>
      </c>
    </row>
    <row r="77">
      <c r="A77" s="12" t="str">
        <f>PitcherProj!A62</f>
        <v>Charlie Morton</v>
      </c>
      <c r="B77" s="11" t="str">
        <f>PitcherProj!B62</f>
        <v>ATL</v>
      </c>
      <c r="C77" s="13">
        <f>(D77*Settings!$E$8)+(E77*Settings!$E$3)+(F77*Settings!$E$12)+(G77*Settings!$E$10)+(H77*Settings!$E$6)+(I77*Settings!$E$7)+(J77*Settings!$E$11)+(K77*Settings!$E$4)+(L77*Settings!$E$13)+(M77*Settings!$E$14)+(N77*Settings!$E$5)+(O77*Settings!$E$9)</f>
        <v>360.3056</v>
      </c>
      <c r="D77" s="11">
        <f>VLOOKUP(A77,PitcherProj!A:Z,4,false)</f>
        <v>165.39</v>
      </c>
      <c r="E77" s="11">
        <f>VLOOKUP(A77,PitcherProj!A:Z,5,false)</f>
        <v>11.4319</v>
      </c>
      <c r="F77" s="11">
        <f>VLOOKUP(A77,PitcherProj!A:Z,6,false)</f>
        <v>8.5455</v>
      </c>
      <c r="G77" s="11">
        <f>VLOOKUP(A77,PitcherProj!A:Z,7,false)</f>
        <v>76.8784</v>
      </c>
      <c r="H77" s="11">
        <f>VLOOKUP(A77,PitcherProj!A:Z,8,false)</f>
        <v>178.321</v>
      </c>
      <c r="I77" s="11">
        <f>VLOOKUP(A77,PitcherProj!A:Z,9,false)</f>
        <v>67.6153</v>
      </c>
      <c r="J77" s="11">
        <f>VLOOKUP(A77,PitcherProj!A:Z,10,false)</f>
        <v>11.3454</v>
      </c>
      <c r="K77" s="11">
        <f>VLOOKUP(A77,PitcherProj!A:Z,11,false)</f>
        <v>0</v>
      </c>
      <c r="L77" s="11">
        <f>VLOOKUP(A77,PitcherProj!A:Z,12,false)</f>
        <v>0</v>
      </c>
      <c r="M77" s="11">
        <f>VLOOKUP(A77,PitcherProj!A:AA,13,false)</f>
        <v>21.1516</v>
      </c>
      <c r="N77" s="11">
        <f>VLOOKUP(A77,PitcherProj!A:AA,14,false)</f>
        <v>13.4737</v>
      </c>
      <c r="O77" s="11">
        <f>VLOOKUP(A77,PitcherProj!A:AA,15,false)</f>
        <v>153.412</v>
      </c>
      <c r="P77" s="11">
        <f t="shared" si="1"/>
        <v>45</v>
      </c>
    </row>
    <row r="78">
      <c r="A78" s="12" t="str">
        <f>PitcherProj!A85</f>
        <v>Kyle Harrison</v>
      </c>
      <c r="B78" s="11" t="str">
        <f>PitcherProj!B85</f>
        <v>SFG</v>
      </c>
      <c r="C78" s="13">
        <f>(D78*Settings!$E$8)+(E78*Settings!$E$3)+(F78*Settings!$E$12)+(G78*Settings!$E$10)+(H78*Settings!$E$6)+(I78*Settings!$E$7)+(J78*Settings!$E$11)+(K78*Settings!$E$4)+(L78*Settings!$E$13)+(M78*Settings!$E$14)+(N78*Settings!$E$5)+(O78*Settings!$E$9)</f>
        <v>355.2206</v>
      </c>
      <c r="D78" s="11">
        <f>VLOOKUP(A78,PitcherProj!A:Z,4,false)</f>
        <v>163.285</v>
      </c>
      <c r="E78" s="11">
        <f>VLOOKUP(A78,PitcherProj!A:Z,5,false)</f>
        <v>9.4476</v>
      </c>
      <c r="F78" s="11">
        <f>VLOOKUP(A78,PitcherProj!A:Z,6,false)</f>
        <v>9.9048</v>
      </c>
      <c r="G78" s="11">
        <f>VLOOKUP(A78,PitcherProj!A:Z,7,false)</f>
        <v>74.1054</v>
      </c>
      <c r="H78" s="11">
        <f>VLOOKUP(A78,PitcherProj!A:Z,8,false)</f>
        <v>181.041</v>
      </c>
      <c r="I78" s="11">
        <f>VLOOKUP(A78,PitcherProj!A:Z,9,false)</f>
        <v>74.3819</v>
      </c>
      <c r="J78" s="11">
        <f>VLOOKUP(A78,PitcherProj!A:Z,10,false)</f>
        <v>9.9791</v>
      </c>
      <c r="K78" s="11">
        <f>VLOOKUP(A78,PitcherProj!A:Z,11,false)</f>
        <v>0</v>
      </c>
      <c r="L78" s="11">
        <f>VLOOKUP(A78,PitcherProj!A:Z,12,false)</f>
        <v>0</v>
      </c>
      <c r="M78" s="11">
        <f>VLOOKUP(A78,PitcherProj!A:AA,13,false)</f>
        <v>21.5355</v>
      </c>
      <c r="N78" s="11">
        <f>VLOOKUP(A78,PitcherProj!A:AA,14,false)</f>
        <v>14.1766</v>
      </c>
      <c r="O78" s="11">
        <f>VLOOKUP(A78,PitcherProj!A:AA,15,false)</f>
        <v>143.157</v>
      </c>
      <c r="P78" s="11">
        <f t="shared" si="1"/>
        <v>46</v>
      </c>
    </row>
    <row r="79">
      <c r="A79" s="12" t="str">
        <f>PitcherProj!A45</f>
        <v>Hunter Brown</v>
      </c>
      <c r="B79" s="11" t="str">
        <f>PitcherProj!B45</f>
        <v>HOU</v>
      </c>
      <c r="C79" s="13">
        <f>(D79*Settings!$E$8)+(E79*Settings!$E$3)+(F79*Settings!$E$12)+(G79*Settings!$E$10)+(H79*Settings!$E$6)+(I79*Settings!$E$7)+(J79*Settings!$E$11)+(K79*Settings!$E$4)+(L79*Settings!$E$13)+(M79*Settings!$E$14)+(N79*Settings!$E$5)+(O79*Settings!$E$9)</f>
        <v>354.964</v>
      </c>
      <c r="D79" s="11">
        <f>VLOOKUP(A79,PitcherProj!A:Z,4,false)</f>
        <v>151.178</v>
      </c>
      <c r="E79" s="11">
        <f>VLOOKUP(A79,PitcherProj!A:Z,5,false)</f>
        <v>10.5189</v>
      </c>
      <c r="F79" s="11">
        <f>VLOOKUP(A79,PitcherProj!A:Z,6,false)</f>
        <v>7.799</v>
      </c>
      <c r="G79" s="11">
        <f>VLOOKUP(A79,PitcherProj!A:Z,7,false)</f>
        <v>63.1697</v>
      </c>
      <c r="H79" s="11">
        <f>VLOOKUP(A79,PitcherProj!A:Z,8,false)</f>
        <v>160.027</v>
      </c>
      <c r="I79" s="11">
        <f>VLOOKUP(A79,PitcherProj!A:Z,9,false)</f>
        <v>56.1745</v>
      </c>
      <c r="J79" s="11">
        <f>VLOOKUP(A79,PitcherProj!A:Z,10,false)</f>
        <v>6.3026</v>
      </c>
      <c r="K79" s="11">
        <f>VLOOKUP(A79,PitcherProj!A:Z,11,false)</f>
        <v>0</v>
      </c>
      <c r="L79" s="11">
        <f>VLOOKUP(A79,PitcherProj!A:Z,12,false)</f>
        <v>0.652</v>
      </c>
      <c r="M79" s="11">
        <f>VLOOKUP(A79,PitcherProj!A:AA,13,false)</f>
        <v>16.3945</v>
      </c>
      <c r="N79" s="11">
        <f>VLOOKUP(A79,PitcherProj!A:AA,14,false)</f>
        <v>12.451</v>
      </c>
      <c r="O79" s="11">
        <f>VLOOKUP(A79,PitcherProj!A:AA,15,false)</f>
        <v>137.635</v>
      </c>
      <c r="P79" s="11">
        <f t="shared" si="1"/>
        <v>47</v>
      </c>
    </row>
    <row r="80">
      <c r="A80" s="12" t="str">
        <f>PitcherProj!A54</f>
        <v>Nathan Eovaldi</v>
      </c>
      <c r="B80" s="11" t="str">
        <f>PitcherProj!B54</f>
        <v>TEX</v>
      </c>
      <c r="C80" s="13">
        <f>(D80*Settings!$E$8)+(E80*Settings!$E$3)+(F80*Settings!$E$12)+(G80*Settings!$E$10)+(H80*Settings!$E$6)+(I80*Settings!$E$7)+(J80*Settings!$E$11)+(K80*Settings!$E$4)+(L80*Settings!$E$13)+(M80*Settings!$E$14)+(N80*Settings!$E$5)+(O80*Settings!$E$9)</f>
        <v>353.9554</v>
      </c>
      <c r="D80" s="11">
        <f>VLOOKUP(A80,PitcherProj!A:Z,4,false)</f>
        <v>174.342</v>
      </c>
      <c r="E80" s="11">
        <f>VLOOKUP(A80,PitcherProj!A:Z,5,false)</f>
        <v>10.6367</v>
      </c>
      <c r="F80" s="11">
        <f>VLOOKUP(A80,PitcherProj!A:Z,6,false)</f>
        <v>9.911</v>
      </c>
      <c r="G80" s="11">
        <f>VLOOKUP(A80,PitcherProj!A:Z,7,false)</f>
        <v>81.818</v>
      </c>
      <c r="H80" s="11">
        <f>VLOOKUP(A80,PitcherProj!A:Z,8,false)</f>
        <v>157.975</v>
      </c>
      <c r="I80" s="11">
        <f>VLOOKUP(A80,PitcherProj!A:Z,9,false)</f>
        <v>49.027</v>
      </c>
      <c r="J80" s="11">
        <f>VLOOKUP(A80,PitcherProj!A:Z,10,false)</f>
        <v>6.97</v>
      </c>
      <c r="K80" s="11">
        <f>VLOOKUP(A80,PitcherProj!A:Z,11,false)</f>
        <v>0</v>
      </c>
      <c r="L80" s="11">
        <f>VLOOKUP(A80,PitcherProj!A:Z,12,false)</f>
        <v>0</v>
      </c>
      <c r="M80" s="11">
        <f>VLOOKUP(A80,PitcherProj!A:AA,13,false)</f>
        <v>25.2214</v>
      </c>
      <c r="N80" s="11">
        <f>VLOOKUP(A80,PitcherProj!A:AA,14,false)</f>
        <v>14.8003</v>
      </c>
      <c r="O80" s="11">
        <f>VLOOKUP(A80,PitcherProj!A:AA,15,false)</f>
        <v>175.264</v>
      </c>
      <c r="P80" s="11">
        <f t="shared" si="1"/>
        <v>48</v>
      </c>
    </row>
    <row r="81">
      <c r="A81" s="12" t="str">
        <f>PitcherProj!A49</f>
        <v>Lucas Giolito</v>
      </c>
      <c r="B81" s="11" t="str">
        <f>PitcherProj!B49</f>
        <v>BOS</v>
      </c>
      <c r="C81" s="13">
        <f>(D81*Settings!$E$8)+(E81*Settings!$E$3)+(F81*Settings!$E$12)+(G81*Settings!$E$10)+(H81*Settings!$E$6)+(I81*Settings!$E$7)+(J81*Settings!$E$11)+(K81*Settings!$E$4)+(L81*Settings!$E$13)+(M81*Settings!$E$14)+(N81*Settings!$E$5)+(O81*Settings!$E$9)</f>
        <v>350.2633</v>
      </c>
      <c r="D81" s="11">
        <f>VLOOKUP(A81,PitcherProj!A:Z,4,false)</f>
        <v>180.616</v>
      </c>
      <c r="E81" s="11">
        <f>VLOOKUP(A81,PitcherProj!A:Z,5,false)</f>
        <v>10.4034</v>
      </c>
      <c r="F81" s="11">
        <f>VLOOKUP(A81,PitcherProj!A:Z,6,false)</f>
        <v>11.1211</v>
      </c>
      <c r="G81" s="11">
        <f>VLOOKUP(A81,PitcherProj!A:Z,7,false)</f>
        <v>92.5504</v>
      </c>
      <c r="H81" s="11">
        <f>VLOOKUP(A81,PitcherProj!A:Z,8,false)</f>
        <v>184.177</v>
      </c>
      <c r="I81" s="11">
        <f>VLOOKUP(A81,PitcherProj!A:Z,9,false)</f>
        <v>68.2197</v>
      </c>
      <c r="J81" s="11">
        <f>VLOOKUP(A81,PitcherProj!A:Z,10,false)</f>
        <v>6.7985</v>
      </c>
      <c r="K81" s="11">
        <f>VLOOKUP(A81,PitcherProj!A:Z,11,false)</f>
        <v>0</v>
      </c>
      <c r="L81" s="11">
        <f>VLOOKUP(A81,PitcherProj!A:Z,12,false)</f>
        <v>0</v>
      </c>
      <c r="M81" s="11">
        <f>VLOOKUP(A81,PitcherProj!A:AA,13,false)</f>
        <v>28.2965</v>
      </c>
      <c r="N81" s="11">
        <f>VLOOKUP(A81,PitcherProj!A:AA,14,false)</f>
        <v>13.7542</v>
      </c>
      <c r="O81" s="11">
        <f>VLOOKUP(A81,PitcherProj!A:AA,15,false)</f>
        <v>175.559</v>
      </c>
      <c r="P81" s="11">
        <f t="shared" si="1"/>
        <v>49</v>
      </c>
    </row>
    <row r="82">
      <c r="A82" s="12" t="str">
        <f>PitcherProj!A55</f>
        <v>Lance Lynn</v>
      </c>
      <c r="B82" s="11" t="str">
        <f>PitcherProj!B55</f>
        <v>STL</v>
      </c>
      <c r="C82" s="13">
        <f>(D82*Settings!$E$8)+(E82*Settings!$E$3)+(F82*Settings!$E$12)+(G82*Settings!$E$10)+(H82*Settings!$E$6)+(I82*Settings!$E$7)+(J82*Settings!$E$11)+(K82*Settings!$E$4)+(L82*Settings!$E$13)+(M82*Settings!$E$14)+(N82*Settings!$E$5)+(O82*Settings!$E$9)</f>
        <v>349.0661</v>
      </c>
      <c r="D82" s="11">
        <f>VLOOKUP(A82,PitcherProj!A:Z,4,false)</f>
        <v>175.991</v>
      </c>
      <c r="E82" s="11">
        <f>VLOOKUP(A82,PitcherProj!A:Z,5,false)</f>
        <v>10.8535</v>
      </c>
      <c r="F82" s="11">
        <f>VLOOKUP(A82,PitcherProj!A:Z,6,false)</f>
        <v>10.3745</v>
      </c>
      <c r="G82" s="11">
        <f>VLOOKUP(A82,PitcherProj!A:Z,7,false)</f>
        <v>84.6608</v>
      </c>
      <c r="H82" s="11">
        <f>VLOOKUP(A82,PitcherProj!A:Z,8,false)</f>
        <v>160.882</v>
      </c>
      <c r="I82" s="11">
        <f>VLOOKUP(A82,PitcherProj!A:Z,9,false)</f>
        <v>55.1315</v>
      </c>
      <c r="J82" s="11">
        <f>VLOOKUP(A82,PitcherProj!A:Z,10,false)</f>
        <v>8.3086</v>
      </c>
      <c r="K82" s="11">
        <f>VLOOKUP(A82,PitcherProj!A:Z,11,false)</f>
        <v>0</v>
      </c>
      <c r="L82" s="11">
        <f>VLOOKUP(A82,PitcherProj!A:Z,12,false)</f>
        <v>0</v>
      </c>
      <c r="M82" s="11">
        <f>VLOOKUP(A82,PitcherProj!A:AA,13,false)</f>
        <v>26.5551</v>
      </c>
      <c r="N82" s="11">
        <f>VLOOKUP(A82,PitcherProj!A:AA,14,false)</f>
        <v>13.9576</v>
      </c>
      <c r="O82" s="11">
        <f>VLOOKUP(A82,PitcherProj!A:AA,15,false)</f>
        <v>172.044</v>
      </c>
      <c r="P82" s="11">
        <f t="shared" si="1"/>
        <v>50</v>
      </c>
    </row>
    <row r="83">
      <c r="A83" s="12" t="str">
        <f>PitcherProj!A58</f>
        <v>Yusei Kikuchi</v>
      </c>
      <c r="B83" s="11" t="str">
        <f>PitcherProj!B58</f>
        <v>TOR</v>
      </c>
      <c r="C83" s="13">
        <f>(D83*Settings!$E$8)+(E83*Settings!$E$3)+(F83*Settings!$E$12)+(G83*Settings!$E$10)+(H83*Settings!$E$6)+(I83*Settings!$E$7)+(J83*Settings!$E$11)+(K83*Settings!$E$4)+(L83*Settings!$E$13)+(M83*Settings!$E$14)+(N83*Settings!$E$5)+(O83*Settings!$E$9)</f>
        <v>347.0301</v>
      </c>
      <c r="D83" s="11">
        <f>VLOOKUP(A83,PitcherProj!A:Z,4,false)</f>
        <v>155.544</v>
      </c>
      <c r="E83" s="11">
        <f>VLOOKUP(A83,PitcherProj!A:Z,5,false)</f>
        <v>10.1698</v>
      </c>
      <c r="F83" s="11">
        <f>VLOOKUP(A83,PitcherProj!A:Z,6,false)</f>
        <v>9.2799</v>
      </c>
      <c r="G83" s="11">
        <f>VLOOKUP(A83,PitcherProj!A:Z,7,false)</f>
        <v>69.3277</v>
      </c>
      <c r="H83" s="11">
        <f>VLOOKUP(A83,PitcherProj!A:Z,8,false)</f>
        <v>161.651</v>
      </c>
      <c r="I83" s="11">
        <f>VLOOKUP(A83,PitcherProj!A:Z,9,false)</f>
        <v>56.2678</v>
      </c>
      <c r="J83" s="11">
        <f>VLOOKUP(A83,PitcherProj!A:Z,10,false)</f>
        <v>6.2531</v>
      </c>
      <c r="K83" s="11">
        <f>VLOOKUP(A83,PitcherProj!A:Z,11,false)</f>
        <v>0</v>
      </c>
      <c r="L83" s="11">
        <f>VLOOKUP(A83,PitcherProj!A:Z,12,false)</f>
        <v>0</v>
      </c>
      <c r="M83" s="11">
        <f>VLOOKUP(A83,PitcherProj!A:AA,13,false)</f>
        <v>22.3983</v>
      </c>
      <c r="N83" s="11">
        <f>VLOOKUP(A83,PitcherProj!A:AA,14,false)</f>
        <v>12.4247</v>
      </c>
      <c r="O83" s="11">
        <f>VLOOKUP(A83,PitcherProj!A:AA,15,false)</f>
        <v>140.36</v>
      </c>
      <c r="P83" s="11">
        <f t="shared" si="1"/>
        <v>51</v>
      </c>
    </row>
    <row r="84">
      <c r="A84" s="12" t="str">
        <f>PitcherProj!A40</f>
        <v>Braxton Garrett</v>
      </c>
      <c r="B84" s="11" t="str">
        <f>PitcherProj!B40</f>
        <v>MIA</v>
      </c>
      <c r="C84" s="13">
        <f>(D84*Settings!$E$8)+(E84*Settings!$E$3)+(F84*Settings!$E$12)+(G84*Settings!$E$10)+(H84*Settings!$E$6)+(I84*Settings!$E$7)+(J84*Settings!$E$11)+(K84*Settings!$E$4)+(L84*Settings!$E$13)+(M84*Settings!$E$14)+(N84*Settings!$E$5)+(O84*Settings!$E$9)</f>
        <v>344.305</v>
      </c>
      <c r="D84" s="11">
        <f>VLOOKUP(A84,PitcherProj!A:Z,4,false)</f>
        <v>164.391</v>
      </c>
      <c r="E84" s="11">
        <f>VLOOKUP(A84,PitcherProj!A:Z,5,false)</f>
        <v>9.9971</v>
      </c>
      <c r="F84" s="11">
        <f>VLOOKUP(A84,PitcherProj!A:Z,6,false)</f>
        <v>9.9877</v>
      </c>
      <c r="G84" s="11">
        <f>VLOOKUP(A84,PitcherProj!A:Z,7,false)</f>
        <v>72.5366</v>
      </c>
      <c r="H84" s="11">
        <f>VLOOKUP(A84,PitcherProj!A:Z,8,false)</f>
        <v>152.039</v>
      </c>
      <c r="I84" s="11">
        <f>VLOOKUP(A84,PitcherProj!A:Z,9,false)</f>
        <v>45.6134</v>
      </c>
      <c r="J84" s="11">
        <f>VLOOKUP(A84,PitcherProj!A:Z,10,false)</f>
        <v>9.1607</v>
      </c>
      <c r="K84" s="11">
        <f>VLOOKUP(A84,PitcherProj!A:Z,11,false)</f>
        <v>0</v>
      </c>
      <c r="L84" s="11">
        <f>VLOOKUP(A84,PitcherProj!A:Z,12,false)</f>
        <v>0</v>
      </c>
      <c r="M84" s="11">
        <f>VLOOKUP(A84,PitcherProj!A:AA,13,false)</f>
        <v>19.5078</v>
      </c>
      <c r="N84" s="11">
        <f>VLOOKUP(A84,PitcherProj!A:AA,14,false)</f>
        <v>13.9923</v>
      </c>
      <c r="O84" s="11">
        <f>VLOOKUP(A84,PitcherProj!A:AA,15,false)</f>
        <v>163.059</v>
      </c>
      <c r="P84" s="11">
        <f t="shared" si="1"/>
        <v>52</v>
      </c>
    </row>
    <row r="85">
      <c r="A85" s="12" t="str">
        <f>PitcherProj!A36</f>
        <v>Shota Imanaga</v>
      </c>
      <c r="B85" s="11" t="str">
        <f>PitcherProj!B36</f>
        <v>CHC</v>
      </c>
      <c r="C85" s="13">
        <f>(D85*Settings!$E$8)+(E85*Settings!$E$3)+(F85*Settings!$E$12)+(G85*Settings!$E$10)+(H85*Settings!$E$6)+(I85*Settings!$E$7)+(J85*Settings!$E$11)+(K85*Settings!$E$4)+(L85*Settings!$E$13)+(M85*Settings!$E$14)+(N85*Settings!$E$5)+(O85*Settings!$E$9)</f>
        <v>344.0675</v>
      </c>
      <c r="D85" s="11">
        <f>VLOOKUP(A85,PitcherProj!A:Z,4,false)</f>
        <v>147.744</v>
      </c>
      <c r="E85" s="11">
        <f>VLOOKUP(A85,PitcherProj!A:Z,5,false)</f>
        <v>9.3248</v>
      </c>
      <c r="F85" s="11">
        <f>VLOOKUP(A85,PitcherProj!A:Z,6,false)</f>
        <v>8.5154</v>
      </c>
      <c r="G85" s="11">
        <f>VLOOKUP(A85,PitcherProj!A:Z,7,false)</f>
        <v>62.9862</v>
      </c>
      <c r="H85" s="11">
        <f>VLOOKUP(A85,PitcherProj!A:Z,8,false)</f>
        <v>150.007</v>
      </c>
      <c r="I85" s="11">
        <f>VLOOKUP(A85,PitcherProj!A:Z,9,false)</f>
        <v>39.6738</v>
      </c>
      <c r="J85" s="11">
        <f>VLOOKUP(A85,PitcherProj!A:Z,10,false)</f>
        <v>5.2759</v>
      </c>
      <c r="K85" s="11">
        <f>VLOOKUP(A85,PitcherProj!A:Z,11,false)</f>
        <v>0</v>
      </c>
      <c r="L85" s="11">
        <f>VLOOKUP(A85,PitcherProj!A:Z,12,false)</f>
        <v>0</v>
      </c>
      <c r="M85" s="11">
        <f>VLOOKUP(A85,PitcherProj!A:AA,13,false)</f>
        <v>20.323</v>
      </c>
      <c r="N85" s="11">
        <f>VLOOKUP(A85,PitcherProj!A:AA,14,false)</f>
        <v>13.0836</v>
      </c>
      <c r="O85" s="11">
        <f>VLOOKUP(A85,PitcherProj!A:AA,15,false)</f>
        <v>138.578</v>
      </c>
      <c r="P85" s="11">
        <f t="shared" si="1"/>
        <v>53</v>
      </c>
    </row>
    <row r="86">
      <c r="A86" s="12" t="str">
        <f>PitcherProj!A82</f>
        <v>Tanner Bibee</v>
      </c>
      <c r="B86" s="11" t="str">
        <f>PitcherProj!B82</f>
        <v>CLE</v>
      </c>
      <c r="C86" s="13">
        <f>(D86*Settings!$E$8)+(E86*Settings!$E$3)+(F86*Settings!$E$12)+(G86*Settings!$E$10)+(H86*Settings!$E$6)+(I86*Settings!$E$7)+(J86*Settings!$E$11)+(K86*Settings!$E$4)+(L86*Settings!$E$13)+(M86*Settings!$E$14)+(N86*Settings!$E$5)+(O86*Settings!$E$9)</f>
        <v>343.7557</v>
      </c>
      <c r="D86" s="11">
        <f>VLOOKUP(A86,PitcherProj!A:Z,4,false)</f>
        <v>163.545</v>
      </c>
      <c r="E86" s="11">
        <f>VLOOKUP(A86,PitcherProj!A:Z,5,false)</f>
        <v>9.4969</v>
      </c>
      <c r="F86" s="11">
        <f>VLOOKUP(A86,PitcherProj!A:Z,6,false)</f>
        <v>9.8687</v>
      </c>
      <c r="G86" s="11">
        <f>VLOOKUP(A86,PitcherProj!A:Z,7,false)</f>
        <v>76.5268</v>
      </c>
      <c r="H86" s="11">
        <f>VLOOKUP(A86,PitcherProj!A:Z,8,false)</f>
        <v>159.082</v>
      </c>
      <c r="I86" s="11">
        <f>VLOOKUP(A86,PitcherProj!A:Z,9,false)</f>
        <v>51.1481</v>
      </c>
      <c r="J86" s="11">
        <f>VLOOKUP(A86,PitcherProj!A:Z,10,false)</f>
        <v>6.442</v>
      </c>
      <c r="K86" s="11">
        <f>VLOOKUP(A86,PitcherProj!A:Z,11,false)</f>
        <v>0</v>
      </c>
      <c r="L86" s="11">
        <f>VLOOKUP(A86,PitcherProj!A:Z,12,false)</f>
        <v>0</v>
      </c>
      <c r="M86" s="11">
        <f>VLOOKUP(A86,PitcherProj!A:AA,13,false)</f>
        <v>25.0769</v>
      </c>
      <c r="N86" s="11">
        <f>VLOOKUP(A86,PitcherProj!A:AA,14,false)</f>
        <v>13.835</v>
      </c>
      <c r="O86" s="11">
        <f>VLOOKUP(A86,PitcherProj!A:AA,15,false)</f>
        <v>154.701</v>
      </c>
      <c r="P86" s="11">
        <f t="shared" si="1"/>
        <v>54</v>
      </c>
    </row>
    <row r="87">
      <c r="A87" s="12" t="str">
        <f>PitcherProj!A72</f>
        <v>Nick Pivetta</v>
      </c>
      <c r="B87" s="11" t="str">
        <f>PitcherProj!B72</f>
        <v>BOS</v>
      </c>
      <c r="C87" s="13">
        <f>(D87*Settings!$E$8)+(E87*Settings!$E$3)+(F87*Settings!$E$12)+(G87*Settings!$E$10)+(H87*Settings!$E$6)+(I87*Settings!$E$7)+(J87*Settings!$E$11)+(K87*Settings!$E$4)+(L87*Settings!$E$13)+(M87*Settings!$E$14)+(N87*Settings!$E$5)+(O87*Settings!$E$9)</f>
        <v>339.0476</v>
      </c>
      <c r="D87" s="11">
        <f>VLOOKUP(A87,PitcherProj!A:Z,4,false)</f>
        <v>163.367</v>
      </c>
      <c r="E87" s="11">
        <f>VLOOKUP(A87,PitcherProj!A:Z,5,false)</f>
        <v>9.7512</v>
      </c>
      <c r="F87" s="11">
        <f>VLOOKUP(A87,PitcherProj!A:Z,6,false)</f>
        <v>9.9197</v>
      </c>
      <c r="G87" s="11">
        <f>VLOOKUP(A87,PitcherProj!A:Z,7,false)</f>
        <v>80.9382</v>
      </c>
      <c r="H87" s="11">
        <f>VLOOKUP(A87,PitcherProj!A:Z,8,false)</f>
        <v>178.602</v>
      </c>
      <c r="I87" s="11">
        <f>VLOOKUP(A87,PitcherProj!A:Z,9,false)</f>
        <v>63.222</v>
      </c>
      <c r="J87" s="11">
        <f>VLOOKUP(A87,PitcherProj!A:Z,10,false)</f>
        <v>6.3913</v>
      </c>
      <c r="K87" s="11">
        <f>VLOOKUP(A87,PitcherProj!A:Z,11,false)</f>
        <v>0</v>
      </c>
      <c r="L87" s="11">
        <f>VLOOKUP(A87,PitcherProj!A:Z,12,false)</f>
        <v>0.6206</v>
      </c>
      <c r="M87" s="11">
        <f>VLOOKUP(A87,PitcherProj!A:AA,13,false)</f>
        <v>24.6321</v>
      </c>
      <c r="N87" s="11">
        <f>VLOOKUP(A87,PitcherProj!A:AA,14,false)</f>
        <v>11.6194</v>
      </c>
      <c r="O87" s="11">
        <f>VLOOKUP(A87,PitcherProj!A:AA,15,false)</f>
        <v>153.262</v>
      </c>
      <c r="P87" s="11">
        <f t="shared" si="1"/>
        <v>55</v>
      </c>
    </row>
    <row r="88">
      <c r="A88" s="12" t="str">
        <f>PitcherProj!A44</f>
        <v>Bobby Miller</v>
      </c>
      <c r="B88" s="11" t="str">
        <f>PitcherProj!B44</f>
        <v>LAD</v>
      </c>
      <c r="C88" s="13">
        <f>(D88*Settings!$E$8)+(E88*Settings!$E$3)+(F88*Settings!$E$12)+(G88*Settings!$E$10)+(H88*Settings!$E$6)+(I88*Settings!$E$7)+(J88*Settings!$E$11)+(K88*Settings!$E$4)+(L88*Settings!$E$13)+(M88*Settings!$E$14)+(N88*Settings!$E$5)+(O88*Settings!$E$9)</f>
        <v>337.5337</v>
      </c>
      <c r="D88" s="11">
        <f>VLOOKUP(A88,PitcherProj!A:Z,4,false)</f>
        <v>150.647</v>
      </c>
      <c r="E88" s="11">
        <f>VLOOKUP(A88,PitcherProj!A:Z,5,false)</f>
        <v>10.1596</v>
      </c>
      <c r="F88" s="11">
        <f>VLOOKUP(A88,PitcherProj!A:Z,6,false)</f>
        <v>7.8146</v>
      </c>
      <c r="G88" s="11">
        <f>VLOOKUP(A88,PitcherProj!A:Z,7,false)</f>
        <v>67.2518</v>
      </c>
      <c r="H88" s="11">
        <f>VLOOKUP(A88,PitcherProj!A:Z,8,false)</f>
        <v>149.888</v>
      </c>
      <c r="I88" s="11">
        <f>VLOOKUP(A88,PitcherProj!A:Z,9,false)</f>
        <v>45.5358</v>
      </c>
      <c r="J88" s="11">
        <f>VLOOKUP(A88,PitcherProj!A:Z,10,false)</f>
        <v>7.2008</v>
      </c>
      <c r="K88" s="11">
        <f>VLOOKUP(A88,PitcherProj!A:Z,11,false)</f>
        <v>0</v>
      </c>
      <c r="L88" s="11">
        <f>VLOOKUP(A88,PitcherProj!A:Z,12,false)</f>
        <v>0</v>
      </c>
      <c r="M88" s="11">
        <f>VLOOKUP(A88,PitcherProj!A:AA,13,false)</f>
        <v>19.9691</v>
      </c>
      <c r="N88" s="11">
        <f>VLOOKUP(A88,PitcherProj!A:AA,14,false)</f>
        <v>13.0399</v>
      </c>
      <c r="O88" s="11">
        <f>VLOOKUP(A88,PitcherProj!A:AA,15,false)</f>
        <v>143.529</v>
      </c>
      <c r="P88" s="11">
        <f t="shared" si="1"/>
        <v>56</v>
      </c>
    </row>
    <row r="89">
      <c r="A89" s="12" t="str">
        <f>PitcherProj!A61</f>
        <v>Marcus Stroman</v>
      </c>
      <c r="B89" s="11" t="str">
        <f>PitcherProj!B61</f>
        <v>NYY</v>
      </c>
      <c r="C89" s="13">
        <f>(D89*Settings!$E$8)+(E89*Settings!$E$3)+(F89*Settings!$E$12)+(G89*Settings!$E$10)+(H89*Settings!$E$6)+(I89*Settings!$E$7)+(J89*Settings!$E$11)+(K89*Settings!$E$4)+(L89*Settings!$E$13)+(M89*Settings!$E$14)+(N89*Settings!$E$5)+(O89*Settings!$E$9)</f>
        <v>337.0811</v>
      </c>
      <c r="D89" s="11">
        <f>VLOOKUP(A89,PitcherProj!A:Z,4,false)</f>
        <v>167.219</v>
      </c>
      <c r="E89" s="11">
        <f>VLOOKUP(A89,PitcherProj!A:Z,5,false)</f>
        <v>10.9726</v>
      </c>
      <c r="F89" s="11">
        <f>VLOOKUP(A89,PitcherProj!A:Z,6,false)</f>
        <v>9.1351</v>
      </c>
      <c r="G89" s="11">
        <f>VLOOKUP(A89,PitcherProj!A:Z,7,false)</f>
        <v>74.6453</v>
      </c>
      <c r="H89" s="11">
        <f>VLOOKUP(A89,PitcherProj!A:Z,8,false)</f>
        <v>142.079</v>
      </c>
      <c r="I89" s="11">
        <f>VLOOKUP(A89,PitcherProj!A:Z,9,false)</f>
        <v>53.0514</v>
      </c>
      <c r="J89" s="11">
        <f>VLOOKUP(A89,PitcherProj!A:Z,10,false)</f>
        <v>6.1971</v>
      </c>
      <c r="K89" s="11">
        <f>VLOOKUP(A89,PitcherProj!A:Z,11,false)</f>
        <v>0</v>
      </c>
      <c r="L89" s="11">
        <f>VLOOKUP(A89,PitcherProj!A:Z,12,false)</f>
        <v>0</v>
      </c>
      <c r="M89" s="11">
        <f>VLOOKUP(A89,PitcherProj!A:AA,13,false)</f>
        <v>20.0105</v>
      </c>
      <c r="N89" s="11">
        <f>VLOOKUP(A89,PitcherProj!A:AA,14,false)</f>
        <v>14.3035</v>
      </c>
      <c r="O89" s="11">
        <f>VLOOKUP(A89,PitcherProj!A:AA,15,false)</f>
        <v>168.484</v>
      </c>
      <c r="P89" s="11">
        <f t="shared" si="1"/>
        <v>57</v>
      </c>
    </row>
    <row r="90">
      <c r="A90" s="12" t="str">
        <f>PitcherProj!A144</f>
        <v>Pete Fairbanks</v>
      </c>
      <c r="B90" s="11" t="str">
        <f>PitcherProj!B144</f>
        <v>TBR</v>
      </c>
      <c r="C90" s="13">
        <f>(D90*Settings!$E$8)+(E90*Settings!$E$3)+(F90*Settings!$E$12)+(G90*Settings!$E$10)+(H90*Settings!$E$6)+(I90*Settings!$E$7)+(J90*Settings!$E$11)+(K90*Settings!$E$4)+(L90*Settings!$E$13)+(M90*Settings!$E$14)+(N90*Settings!$E$5)+(O90*Settings!$E$9)</f>
        <v>333.0135</v>
      </c>
      <c r="D90" s="11">
        <f>VLOOKUP(A90,PitcherProj!A:Z,4,false)</f>
        <v>66</v>
      </c>
      <c r="E90" s="11">
        <f>VLOOKUP(A90,PitcherProj!A:Z,5,false)</f>
        <v>3.7436</v>
      </c>
      <c r="F90" s="11">
        <f>VLOOKUP(A90,PitcherProj!A:Z,6,false)</f>
        <v>2.723</v>
      </c>
      <c r="G90" s="11">
        <f>VLOOKUP(A90,PitcherProj!A:Z,7,false)</f>
        <v>21.9601</v>
      </c>
      <c r="H90" s="11">
        <f>VLOOKUP(A90,PitcherProj!A:Z,8,false)</f>
        <v>89.5528</v>
      </c>
      <c r="I90" s="11">
        <f>VLOOKUP(A90,PitcherProj!A:Z,9,false)</f>
        <v>25.5774</v>
      </c>
      <c r="J90" s="11">
        <f>VLOOKUP(A90,PitcherProj!A:Z,10,false)</f>
        <v>2.7963</v>
      </c>
      <c r="K90" s="11">
        <f>VLOOKUP(A90,PitcherProj!A:Z,11,false)</f>
        <v>29.832</v>
      </c>
      <c r="L90" s="11">
        <f>VLOOKUP(A90,PitcherProj!A:Z,12,false)</f>
        <v>3.3123</v>
      </c>
      <c r="M90" s="11">
        <f>VLOOKUP(A90,PitcherProj!A:AA,13,false)</f>
        <v>6.072</v>
      </c>
      <c r="N90" s="11">
        <f>VLOOKUP(A90,PitcherProj!A:AA,14,false)</f>
        <v>0</v>
      </c>
      <c r="O90" s="11">
        <f>VLOOKUP(A90,PitcherProj!A:AA,15,false)</f>
        <v>48.579</v>
      </c>
      <c r="P90" s="11">
        <f t="shared" si="1"/>
        <v>58</v>
      </c>
    </row>
    <row r="91">
      <c r="A91" s="12" t="str">
        <f>PitcherProj!A189</f>
        <v>Camilo Doval</v>
      </c>
      <c r="B91" s="11" t="str">
        <f>PitcherProj!B189</f>
        <v>SFG</v>
      </c>
      <c r="C91" s="13">
        <f>(D91*Settings!$E$8)+(E91*Settings!$E$3)+(F91*Settings!$E$12)+(G91*Settings!$E$10)+(H91*Settings!$E$6)+(I91*Settings!$E$7)+(J91*Settings!$E$11)+(K91*Settings!$E$4)+(L91*Settings!$E$13)+(M91*Settings!$E$14)+(N91*Settings!$E$5)+(O91*Settings!$E$9)</f>
        <v>331.6537</v>
      </c>
      <c r="D91" s="11">
        <f>VLOOKUP(A91,PitcherProj!A:Z,4,false)</f>
        <v>66</v>
      </c>
      <c r="E91" s="11">
        <f>VLOOKUP(A91,PitcherProj!A:Z,5,false)</f>
        <v>3.4947</v>
      </c>
      <c r="F91" s="11">
        <f>VLOOKUP(A91,PitcherProj!A:Z,6,false)</f>
        <v>2.9756</v>
      </c>
      <c r="G91" s="11">
        <f>VLOOKUP(A91,PitcherProj!A:Z,7,false)</f>
        <v>24.0273</v>
      </c>
      <c r="H91" s="11">
        <f>VLOOKUP(A91,PitcherProj!A:Z,8,false)</f>
        <v>79.0622</v>
      </c>
      <c r="I91" s="11">
        <f>VLOOKUP(A91,PitcherProj!A:Z,9,false)</f>
        <v>27.4093</v>
      </c>
      <c r="J91" s="11">
        <f>VLOOKUP(A91,PitcherProj!A:Z,10,false)</f>
        <v>3.5987</v>
      </c>
      <c r="K91" s="11">
        <f>VLOOKUP(A91,PitcherProj!A:Z,11,false)</f>
        <v>34.936</v>
      </c>
      <c r="L91" s="11">
        <f>VLOOKUP(A91,PitcherProj!A:Z,12,false)</f>
        <v>2.3214</v>
      </c>
      <c r="M91" s="11">
        <f>VLOOKUP(A91,PitcherProj!A:AA,13,false)</f>
        <v>5.63933</v>
      </c>
      <c r="N91" s="11">
        <f>VLOOKUP(A91,PitcherProj!A:AA,14,false)</f>
        <v>0</v>
      </c>
      <c r="O91" s="11">
        <f>VLOOKUP(A91,PitcherProj!A:AA,15,false)</f>
        <v>54.2154</v>
      </c>
      <c r="P91" s="11">
        <f t="shared" si="1"/>
        <v>59</v>
      </c>
    </row>
    <row r="92">
      <c r="A92" s="12" t="str">
        <f>PitcherProj!A68</f>
        <v>Bailey Ober</v>
      </c>
      <c r="B92" s="11" t="str">
        <f>PitcherProj!B68</f>
        <v>MIN</v>
      </c>
      <c r="C92" s="13">
        <f>(D92*Settings!$E$8)+(E92*Settings!$E$3)+(F92*Settings!$E$12)+(G92*Settings!$E$10)+(H92*Settings!$E$6)+(I92*Settings!$E$7)+(J92*Settings!$E$11)+(K92*Settings!$E$4)+(L92*Settings!$E$13)+(M92*Settings!$E$14)+(N92*Settings!$E$5)+(O92*Settings!$E$9)</f>
        <v>331.3688</v>
      </c>
      <c r="D92" s="11">
        <f>VLOOKUP(A92,PitcherProj!A:Z,4,false)</f>
        <v>155.312</v>
      </c>
      <c r="E92" s="11">
        <f>VLOOKUP(A92,PitcherProj!A:Z,5,false)</f>
        <v>9.4192</v>
      </c>
      <c r="F92" s="11">
        <f>VLOOKUP(A92,PitcherProj!A:Z,6,false)</f>
        <v>9.4595</v>
      </c>
      <c r="G92" s="11">
        <f>VLOOKUP(A92,PitcherProj!A:Z,7,false)</f>
        <v>73.0819</v>
      </c>
      <c r="H92" s="11">
        <f>VLOOKUP(A92,PitcherProj!A:Z,8,false)</f>
        <v>151.128</v>
      </c>
      <c r="I92" s="11">
        <f>VLOOKUP(A92,PitcherProj!A:Z,9,false)</f>
        <v>37.8047</v>
      </c>
      <c r="J92" s="11">
        <f>VLOOKUP(A92,PitcherProj!A:Z,10,false)</f>
        <v>6.2624</v>
      </c>
      <c r="K92" s="11">
        <f>VLOOKUP(A92,PitcherProj!A:Z,11,false)</f>
        <v>0</v>
      </c>
      <c r="L92" s="11">
        <f>VLOOKUP(A92,PitcherProj!A:Z,12,false)</f>
        <v>0</v>
      </c>
      <c r="M92" s="11">
        <f>VLOOKUP(A92,PitcherProj!A:AA,13,false)</f>
        <v>24.8326</v>
      </c>
      <c r="N92" s="11">
        <f>VLOOKUP(A92,PitcherProj!A:AA,14,false)</f>
        <v>12.4244</v>
      </c>
      <c r="O92" s="11">
        <f>VLOOKUP(A92,PitcherProj!A:AA,15,false)</f>
        <v>151.455</v>
      </c>
      <c r="P92" s="11">
        <f t="shared" si="1"/>
        <v>60</v>
      </c>
    </row>
    <row r="93">
      <c r="A93" s="12" t="str">
        <f>PitcherProj!A65</f>
        <v>Jon Gray</v>
      </c>
      <c r="B93" s="11" t="str">
        <f>PitcherProj!B65</f>
        <v>TEX</v>
      </c>
      <c r="C93" s="13">
        <f>(D93*Settings!$E$8)+(E93*Settings!$E$3)+(F93*Settings!$E$12)+(G93*Settings!$E$10)+(H93*Settings!$E$6)+(I93*Settings!$E$7)+(J93*Settings!$E$11)+(K93*Settings!$E$4)+(L93*Settings!$E$13)+(M93*Settings!$E$14)+(N93*Settings!$E$5)+(O93*Settings!$E$9)</f>
        <v>329.8792</v>
      </c>
      <c r="D93" s="11">
        <f>VLOOKUP(A93,PitcherProj!A:Z,4,false)</f>
        <v>165.951</v>
      </c>
      <c r="E93" s="11">
        <f>VLOOKUP(A93,PitcherProj!A:Z,5,false)</f>
        <v>10.1411</v>
      </c>
      <c r="F93" s="11">
        <f>VLOOKUP(A93,PitcherProj!A:Z,6,false)</f>
        <v>9.9298</v>
      </c>
      <c r="G93" s="11">
        <f>VLOOKUP(A93,PitcherProj!A:Z,7,false)</f>
        <v>80.439</v>
      </c>
      <c r="H93" s="11">
        <f>VLOOKUP(A93,PitcherProj!A:Z,8,false)</f>
        <v>159.686</v>
      </c>
      <c r="I93" s="11">
        <f>VLOOKUP(A93,PitcherProj!A:Z,9,false)</f>
        <v>56.4005</v>
      </c>
      <c r="J93" s="11">
        <f>VLOOKUP(A93,PitcherProj!A:Z,10,false)</f>
        <v>8.0415</v>
      </c>
      <c r="K93" s="11">
        <f>VLOOKUP(A93,PitcherProj!A:Z,11,false)</f>
        <v>0</v>
      </c>
      <c r="L93" s="11">
        <f>VLOOKUP(A93,PitcherProj!A:Z,12,false)</f>
        <v>0</v>
      </c>
      <c r="M93" s="11">
        <f>VLOOKUP(A93,PitcherProj!A:AA,13,false)</f>
        <v>24.4685</v>
      </c>
      <c r="N93" s="11">
        <f>VLOOKUP(A93,PitcherProj!A:AA,14,false)</f>
        <v>12.9907</v>
      </c>
      <c r="O93" s="11">
        <f>VLOOKUP(A93,PitcherProj!A:AA,15,false)</f>
        <v>162.228</v>
      </c>
      <c r="P93" s="11">
        <f t="shared" si="1"/>
        <v>61</v>
      </c>
    </row>
    <row r="94">
      <c r="A94" s="12" t="str">
        <f>PitcherProj!A123</f>
        <v>Jhoan Duran</v>
      </c>
      <c r="B94" s="11" t="str">
        <f>PitcherProj!B123</f>
        <v>MIN</v>
      </c>
      <c r="C94" s="13">
        <f>(D94*Settings!$E$8)+(E94*Settings!$E$3)+(F94*Settings!$E$12)+(G94*Settings!$E$10)+(H94*Settings!$E$6)+(I94*Settings!$E$7)+(J94*Settings!$E$11)+(K94*Settings!$E$4)+(L94*Settings!$E$13)+(M94*Settings!$E$14)+(N94*Settings!$E$5)+(O94*Settings!$E$9)</f>
        <v>328.8416</v>
      </c>
      <c r="D94" s="11">
        <f>VLOOKUP(A94,PitcherProj!A:Z,4,false)</f>
        <v>66</v>
      </c>
      <c r="E94" s="11">
        <f>VLOOKUP(A94,PitcherProj!A:Z,5,false)</f>
        <v>3.9042</v>
      </c>
      <c r="F94" s="11">
        <f>VLOOKUP(A94,PitcherProj!A:Z,6,false)</f>
        <v>2.5595</v>
      </c>
      <c r="G94" s="11">
        <f>VLOOKUP(A94,PitcherProj!A:Z,7,false)</f>
        <v>19.1657</v>
      </c>
      <c r="H94" s="11">
        <f>VLOOKUP(A94,PitcherProj!A:Z,8,false)</f>
        <v>91.2338</v>
      </c>
      <c r="I94" s="11">
        <f>VLOOKUP(A94,PitcherProj!A:Z,9,false)</f>
        <v>24.8663</v>
      </c>
      <c r="J94" s="11">
        <f>VLOOKUP(A94,PitcherProj!A:Z,10,false)</f>
        <v>2.9704</v>
      </c>
      <c r="K94" s="11">
        <f>VLOOKUP(A94,PitcherProj!A:Z,11,false)</f>
        <v>27.562</v>
      </c>
      <c r="L94" s="11">
        <f>VLOOKUP(A94,PitcherProj!A:Z,12,false)</f>
        <v>2.3387</v>
      </c>
      <c r="M94" s="11">
        <f>VLOOKUP(A94,PitcherProj!A:AA,13,false)</f>
        <v>4.38533</v>
      </c>
      <c r="N94" s="11">
        <f>VLOOKUP(A94,PitcherProj!A:AA,14,false)</f>
        <v>0</v>
      </c>
      <c r="O94" s="11">
        <f>VLOOKUP(A94,PitcherProj!A:AA,15,false)</f>
        <v>48.554</v>
      </c>
      <c r="P94" s="11">
        <f t="shared" si="1"/>
        <v>62</v>
      </c>
    </row>
    <row r="95">
      <c r="A95" s="12" t="str">
        <f>PitcherProj!A113</f>
        <v>Cristian Javier</v>
      </c>
      <c r="B95" s="11" t="str">
        <f>PitcherProj!B113</f>
        <v>HOU</v>
      </c>
      <c r="C95" s="13">
        <f>(D95*Settings!$E$8)+(E95*Settings!$E$3)+(F95*Settings!$E$12)+(G95*Settings!$E$10)+(H95*Settings!$E$6)+(I95*Settings!$E$7)+(J95*Settings!$E$11)+(K95*Settings!$E$4)+(L95*Settings!$E$13)+(M95*Settings!$E$14)+(N95*Settings!$E$5)+(O95*Settings!$E$9)</f>
        <v>328.1281</v>
      </c>
      <c r="D95" s="11">
        <f>VLOOKUP(A95,PitcherProj!A:Z,4,false)</f>
        <v>162.32</v>
      </c>
      <c r="E95" s="11">
        <f>VLOOKUP(A95,PitcherProj!A:Z,5,false)</f>
        <v>10.1001</v>
      </c>
      <c r="F95" s="11">
        <f>VLOOKUP(A95,PitcherProj!A:Z,6,false)</f>
        <v>9.7566</v>
      </c>
      <c r="G95" s="11">
        <f>VLOOKUP(A95,PitcherProj!A:Z,7,false)</f>
        <v>84.0618</v>
      </c>
      <c r="H95" s="11">
        <f>VLOOKUP(A95,PitcherProj!A:Z,8,false)</f>
        <v>173.086</v>
      </c>
      <c r="I95" s="11">
        <f>VLOOKUP(A95,PitcherProj!A:Z,9,false)</f>
        <v>63.0535</v>
      </c>
      <c r="J95" s="11">
        <f>VLOOKUP(A95,PitcherProj!A:Z,10,false)</f>
        <v>7.4574</v>
      </c>
      <c r="K95" s="11">
        <f>VLOOKUP(A95,PitcherProj!A:Z,11,false)</f>
        <v>0</v>
      </c>
      <c r="L95" s="11">
        <f>VLOOKUP(A95,PitcherProj!A:Z,12,false)</f>
        <v>0</v>
      </c>
      <c r="M95" s="11">
        <f>VLOOKUP(A95,PitcherProj!A:AA,13,false)</f>
        <v>29.0373</v>
      </c>
      <c r="N95" s="11">
        <f>VLOOKUP(A95,PitcherProj!A:AA,14,false)</f>
        <v>11.4433</v>
      </c>
      <c r="O95" s="11">
        <f>VLOOKUP(A95,PitcherProj!A:AA,15,false)</f>
        <v>148.844</v>
      </c>
      <c r="P95" s="11">
        <f t="shared" si="1"/>
        <v>63</v>
      </c>
    </row>
    <row r="96">
      <c r="A96" s="12" t="str">
        <f>PitcherProj!A102</f>
        <v>JP Sears</v>
      </c>
      <c r="B96" s="11" t="str">
        <f>PitcherProj!B102</f>
        <v>OAK</v>
      </c>
      <c r="C96" s="13">
        <f>(D96*Settings!$E$8)+(E96*Settings!$E$3)+(F96*Settings!$E$12)+(G96*Settings!$E$10)+(H96*Settings!$E$6)+(I96*Settings!$E$7)+(J96*Settings!$E$11)+(K96*Settings!$E$4)+(L96*Settings!$E$13)+(M96*Settings!$E$14)+(N96*Settings!$E$5)+(O96*Settings!$E$9)</f>
        <v>327.6196</v>
      </c>
      <c r="D96" s="11">
        <f>VLOOKUP(A96,PitcherProj!A:Z,4,false)</f>
        <v>169.57</v>
      </c>
      <c r="E96" s="11">
        <f>VLOOKUP(A96,PitcherProj!A:Z,5,false)</f>
        <v>8.9229</v>
      </c>
      <c r="F96" s="11">
        <f>VLOOKUP(A96,PitcherProj!A:Z,6,false)</f>
        <v>11.4205</v>
      </c>
      <c r="G96" s="11">
        <f>VLOOKUP(A96,PitcherProj!A:Z,7,false)</f>
        <v>81.4978</v>
      </c>
      <c r="H96" s="11">
        <f>VLOOKUP(A96,PitcherProj!A:Z,8,false)</f>
        <v>155.691</v>
      </c>
      <c r="I96" s="11">
        <f>VLOOKUP(A96,PitcherProj!A:Z,9,false)</f>
        <v>54.1968</v>
      </c>
      <c r="J96" s="11">
        <f>VLOOKUP(A96,PitcherProj!A:Z,10,false)</f>
        <v>9.0587</v>
      </c>
      <c r="K96" s="11">
        <f>VLOOKUP(A96,PitcherProj!A:Z,11,false)</f>
        <v>0</v>
      </c>
      <c r="L96" s="11">
        <f>VLOOKUP(A96,PitcherProj!A:Z,12,false)</f>
        <v>0</v>
      </c>
      <c r="M96" s="11">
        <f>VLOOKUP(A96,PitcherProj!A:AA,13,false)</f>
        <v>26.6225</v>
      </c>
      <c r="N96" s="11">
        <f>VLOOKUP(A96,PitcherProj!A:AA,14,false)</f>
        <v>13.6979</v>
      </c>
      <c r="O96" s="11">
        <f>VLOOKUP(A96,PitcherProj!A:AA,15,false)</f>
        <v>161.977</v>
      </c>
      <c r="P96" s="11">
        <f t="shared" si="1"/>
        <v>64</v>
      </c>
    </row>
    <row r="97">
      <c r="A97" s="12" t="str">
        <f>PitcherProj!A178</f>
        <v>Josh Hader</v>
      </c>
      <c r="B97" s="11" t="str">
        <f>PitcherProj!B178</f>
        <v>HOU</v>
      </c>
      <c r="C97" s="13">
        <f>(D97*Settings!$E$8)+(E97*Settings!$E$3)+(F97*Settings!$E$12)+(G97*Settings!$E$10)+(H97*Settings!$E$6)+(I97*Settings!$E$7)+(J97*Settings!$E$11)+(K97*Settings!$E$4)+(L97*Settings!$E$13)+(M97*Settings!$E$14)+(N97*Settings!$E$5)+(O97*Settings!$E$9)</f>
        <v>325.9001</v>
      </c>
      <c r="D97" s="11">
        <f>VLOOKUP(A97,PitcherProj!A:Z,4,false)</f>
        <v>63</v>
      </c>
      <c r="E97" s="11">
        <f>VLOOKUP(A97,PitcherProj!A:Z,5,false)</f>
        <v>3.5875</v>
      </c>
      <c r="F97" s="11">
        <f>VLOOKUP(A97,PitcherProj!A:Z,6,false)</f>
        <v>2.5849</v>
      </c>
      <c r="G97" s="11">
        <f>VLOOKUP(A97,PitcherProj!A:Z,7,false)</f>
        <v>23.2939</v>
      </c>
      <c r="H97" s="11">
        <f>VLOOKUP(A97,PitcherProj!A:Z,8,false)</f>
        <v>89.0618</v>
      </c>
      <c r="I97" s="11">
        <f>VLOOKUP(A97,PitcherProj!A:Z,9,false)</f>
        <v>27.8881</v>
      </c>
      <c r="J97" s="11">
        <f>VLOOKUP(A97,PitcherProj!A:Z,10,false)</f>
        <v>2.9885</v>
      </c>
      <c r="K97" s="11">
        <f>VLOOKUP(A97,PitcherProj!A:Z,11,false)</f>
        <v>31.193</v>
      </c>
      <c r="L97" s="11">
        <f>VLOOKUP(A97,PitcherProj!A:Z,12,false)</f>
        <v>2.3697</v>
      </c>
      <c r="M97" s="11">
        <f>VLOOKUP(A97,PitcherProj!A:AA,13,false)</f>
        <v>7.679</v>
      </c>
      <c r="N97" s="11">
        <f>VLOOKUP(A97,PitcherProj!A:AA,14,false)</f>
        <v>0</v>
      </c>
      <c r="O97" s="11">
        <f>VLOOKUP(A97,PitcherProj!A:AA,15,false)</f>
        <v>45.5845</v>
      </c>
      <c r="P97" s="11">
        <f t="shared" si="1"/>
        <v>65</v>
      </c>
    </row>
    <row r="98">
      <c r="A98" s="12" t="str">
        <f>PitcherProj!A56</f>
        <v>Patrick Sandoval</v>
      </c>
      <c r="B98" s="11" t="str">
        <f>PitcherProj!B56</f>
        <v>LAA</v>
      </c>
      <c r="C98" s="13">
        <f>(D98*Settings!$E$8)+(E98*Settings!$E$3)+(F98*Settings!$E$12)+(G98*Settings!$E$10)+(H98*Settings!$E$6)+(I98*Settings!$E$7)+(J98*Settings!$E$11)+(K98*Settings!$E$4)+(L98*Settings!$E$13)+(M98*Settings!$E$14)+(N98*Settings!$E$5)+(O98*Settings!$E$9)</f>
        <v>320.5281</v>
      </c>
      <c r="D98" s="11">
        <f>VLOOKUP(A98,PitcherProj!A:Z,4,false)</f>
        <v>165.665</v>
      </c>
      <c r="E98" s="11">
        <f>VLOOKUP(A98,PitcherProj!A:Z,5,false)</f>
        <v>10.1185</v>
      </c>
      <c r="F98" s="11">
        <f>VLOOKUP(A98,PitcherProj!A:Z,6,false)</f>
        <v>9.9365</v>
      </c>
      <c r="G98" s="11">
        <f>VLOOKUP(A98,PitcherProj!A:Z,7,false)</f>
        <v>76.7128</v>
      </c>
      <c r="H98" s="11">
        <f>VLOOKUP(A98,PitcherProj!A:Z,8,false)</f>
        <v>152.56</v>
      </c>
      <c r="I98" s="11">
        <f>VLOOKUP(A98,PitcherProj!A:Z,9,false)</f>
        <v>71.6384</v>
      </c>
      <c r="J98" s="11">
        <f>VLOOKUP(A98,PitcherProj!A:Z,10,false)</f>
        <v>6.224</v>
      </c>
      <c r="K98" s="11">
        <f>VLOOKUP(A98,PitcherProj!A:Z,11,false)</f>
        <v>0</v>
      </c>
      <c r="L98" s="11">
        <f>VLOOKUP(A98,PitcherProj!A:Z,12,false)</f>
        <v>0</v>
      </c>
      <c r="M98" s="11">
        <f>VLOOKUP(A98,PitcherProj!A:AA,13,false)</f>
        <v>20.2847</v>
      </c>
      <c r="N98" s="11">
        <f>VLOOKUP(A98,PitcherProj!A:AA,14,false)</f>
        <v>13.5697</v>
      </c>
      <c r="O98" s="11">
        <f>VLOOKUP(A98,PitcherProj!A:AA,15,false)</f>
        <v>159.231</v>
      </c>
      <c r="P98" s="11">
        <f t="shared" si="1"/>
        <v>66</v>
      </c>
    </row>
    <row r="99">
      <c r="A99" s="12" t="str">
        <f>PitcherProj!A69</f>
        <v>Kyle Gibson</v>
      </c>
      <c r="B99" s="11" t="str">
        <f>PitcherProj!B69</f>
        <v>STL</v>
      </c>
      <c r="C99" s="13">
        <f>(D99*Settings!$E$8)+(E99*Settings!$E$3)+(F99*Settings!$E$12)+(G99*Settings!$E$10)+(H99*Settings!$E$6)+(I99*Settings!$E$7)+(J99*Settings!$E$11)+(K99*Settings!$E$4)+(L99*Settings!$E$13)+(M99*Settings!$E$14)+(N99*Settings!$E$5)+(O99*Settings!$E$9)</f>
        <v>319.0376</v>
      </c>
      <c r="D99" s="11">
        <f>VLOOKUP(A99,PitcherProj!A:Z,4,false)</f>
        <v>178.352</v>
      </c>
      <c r="E99" s="11">
        <f>VLOOKUP(A99,PitcherProj!A:Z,5,false)</f>
        <v>10.8554</v>
      </c>
      <c r="F99" s="11">
        <f>VLOOKUP(A99,PitcherProj!A:Z,6,false)</f>
        <v>10.5131</v>
      </c>
      <c r="G99" s="11">
        <f>VLOOKUP(A99,PitcherProj!A:Z,7,false)</f>
        <v>85.443</v>
      </c>
      <c r="H99" s="11">
        <f>VLOOKUP(A99,PitcherProj!A:Z,8,false)</f>
        <v>140.845</v>
      </c>
      <c r="I99" s="11">
        <f>VLOOKUP(A99,PitcherProj!A:Z,9,false)</f>
        <v>57.5651</v>
      </c>
      <c r="J99" s="11">
        <f>VLOOKUP(A99,PitcherProj!A:Z,10,false)</f>
        <v>7.9043</v>
      </c>
      <c r="K99" s="11">
        <f>VLOOKUP(A99,PitcherProj!A:Z,11,false)</f>
        <v>0</v>
      </c>
      <c r="L99" s="11">
        <f>VLOOKUP(A99,PitcherProj!A:Z,12,false)</f>
        <v>0</v>
      </c>
      <c r="M99" s="11">
        <f>VLOOKUP(A99,PitcherProj!A:AA,13,false)</f>
        <v>23.3839</v>
      </c>
      <c r="N99" s="11">
        <f>VLOOKUP(A99,PitcherProj!A:AA,14,false)</f>
        <v>14.4021</v>
      </c>
      <c r="O99" s="11">
        <f>VLOOKUP(A99,PitcherProj!A:AA,15,false)</f>
        <v>186.452</v>
      </c>
      <c r="P99" s="11">
        <f t="shared" si="1"/>
        <v>67</v>
      </c>
    </row>
    <row r="100">
      <c r="A100" s="12" t="str">
        <f>PitcherProj!A98</f>
        <v>Taj Bradley</v>
      </c>
      <c r="B100" s="11" t="str">
        <f>PitcherProj!B98</f>
        <v>TBR</v>
      </c>
      <c r="C100" s="13">
        <f>(D100*Settings!$E$8)+(E100*Settings!$E$3)+(F100*Settings!$E$12)+(G100*Settings!$E$10)+(H100*Settings!$E$6)+(I100*Settings!$E$7)+(J100*Settings!$E$11)+(K100*Settings!$E$4)+(L100*Settings!$E$13)+(M100*Settings!$E$14)+(N100*Settings!$E$5)+(O100*Settings!$E$9)</f>
        <v>319.0308</v>
      </c>
      <c r="D100" s="11">
        <f>VLOOKUP(A100,PitcherProj!A:Z,4,false)</f>
        <v>147.162</v>
      </c>
      <c r="E100" s="11">
        <f>VLOOKUP(A100,PitcherProj!A:Z,5,false)</f>
        <v>8.8618</v>
      </c>
      <c r="F100" s="11">
        <f>VLOOKUP(A100,PitcherProj!A:Z,6,false)</f>
        <v>8.5404</v>
      </c>
      <c r="G100" s="11">
        <f>VLOOKUP(A100,PitcherProj!A:Z,7,false)</f>
        <v>66.2724</v>
      </c>
      <c r="H100" s="11">
        <f>VLOOKUP(A100,PitcherProj!A:Z,8,false)</f>
        <v>152.726</v>
      </c>
      <c r="I100" s="11">
        <f>VLOOKUP(A100,PitcherProj!A:Z,9,false)</f>
        <v>48.6569</v>
      </c>
      <c r="J100" s="11">
        <f>VLOOKUP(A100,PitcherProj!A:Z,10,false)</f>
        <v>5.5034</v>
      </c>
      <c r="K100" s="11">
        <f>VLOOKUP(A100,PitcherProj!A:Z,11,false)</f>
        <v>0</v>
      </c>
      <c r="L100" s="11">
        <f>VLOOKUP(A100,PitcherProj!A:Z,12,false)</f>
        <v>0.6214</v>
      </c>
      <c r="M100" s="11">
        <f>VLOOKUP(A100,PitcherProj!A:AA,13,false)</f>
        <v>21.5184</v>
      </c>
      <c r="N100" s="11">
        <f>VLOOKUP(A100,PitcherProj!A:AA,14,false)</f>
        <v>8.7841</v>
      </c>
      <c r="O100" s="11">
        <f>VLOOKUP(A100,PitcherProj!A:AA,15,false)</f>
        <v>134.759</v>
      </c>
      <c r="P100" s="11">
        <f t="shared" si="1"/>
        <v>68</v>
      </c>
    </row>
    <row r="101">
      <c r="A101" s="12" t="str">
        <f>PitcherProj!A169</f>
        <v>Emmanuel Clase</v>
      </c>
      <c r="B101" s="11" t="str">
        <f>PitcherProj!B169</f>
        <v>CLE</v>
      </c>
      <c r="C101" s="13">
        <f>(D101*Settings!$E$8)+(E101*Settings!$E$3)+(F101*Settings!$E$12)+(G101*Settings!$E$10)+(H101*Settings!$E$6)+(I101*Settings!$E$7)+(J101*Settings!$E$11)+(K101*Settings!$E$4)+(L101*Settings!$E$13)+(M101*Settings!$E$14)+(N101*Settings!$E$5)+(O101*Settings!$E$9)</f>
        <v>319.0112</v>
      </c>
      <c r="D101" s="11">
        <f>VLOOKUP(A101,PitcherProj!A:Z,4,false)</f>
        <v>66</v>
      </c>
      <c r="E101" s="11">
        <f>VLOOKUP(A101,PitcherProj!A:Z,5,false)</f>
        <v>3.5924</v>
      </c>
      <c r="F101" s="11">
        <f>VLOOKUP(A101,PitcherProj!A:Z,6,false)</f>
        <v>2.8766</v>
      </c>
      <c r="G101" s="11">
        <f>VLOOKUP(A101,PitcherProj!A:Z,7,false)</f>
        <v>23.1288</v>
      </c>
      <c r="H101" s="11">
        <f>VLOOKUP(A101,PitcherProj!A:Z,8,false)</f>
        <v>68.4514</v>
      </c>
      <c r="I101" s="11">
        <f>VLOOKUP(A101,PitcherProj!A:Z,9,false)</f>
        <v>17.9663</v>
      </c>
      <c r="J101" s="11">
        <f>VLOOKUP(A101,PitcherProj!A:Z,10,false)</f>
        <v>2.1992</v>
      </c>
      <c r="K101" s="11">
        <f>VLOOKUP(A101,PitcherProj!A:Z,11,false)</f>
        <v>32.987</v>
      </c>
      <c r="L101" s="11">
        <f>VLOOKUP(A101,PitcherProj!A:Z,12,false)</f>
        <v>2.0144</v>
      </c>
      <c r="M101" s="11">
        <f>VLOOKUP(A101,PitcherProj!A:AA,13,false)</f>
        <v>5.66867</v>
      </c>
      <c r="N101" s="11">
        <f>VLOOKUP(A101,PitcherProj!A:AA,14,false)</f>
        <v>0</v>
      </c>
      <c r="O101" s="11">
        <f>VLOOKUP(A101,PitcherProj!A:AA,15,false)</f>
        <v>59.3131</v>
      </c>
      <c r="P101" s="11">
        <f t="shared" si="1"/>
        <v>69</v>
      </c>
    </row>
    <row r="102">
      <c r="A102" s="12" t="str">
        <f>PitcherProj!A75</f>
        <v>Sean Manaea</v>
      </c>
      <c r="B102" s="11" t="str">
        <f>PitcherProj!B75</f>
        <v>NYM</v>
      </c>
      <c r="C102" s="13">
        <f>(D102*Settings!$E$8)+(E102*Settings!$E$3)+(F102*Settings!$E$12)+(G102*Settings!$E$10)+(H102*Settings!$E$6)+(I102*Settings!$E$7)+(J102*Settings!$E$11)+(K102*Settings!$E$4)+(L102*Settings!$E$13)+(M102*Settings!$E$14)+(N102*Settings!$E$5)+(O102*Settings!$E$9)</f>
        <v>318.7891</v>
      </c>
      <c r="D102" s="11">
        <f>VLOOKUP(A102,PitcherProj!A:Z,4,false)</f>
        <v>143.65</v>
      </c>
      <c r="E102" s="11">
        <f>VLOOKUP(A102,PitcherProj!A:Z,5,false)</f>
        <v>9.0337</v>
      </c>
      <c r="F102" s="11">
        <f>VLOOKUP(A102,PitcherProj!A:Z,6,false)</f>
        <v>8.3939</v>
      </c>
      <c r="G102" s="11">
        <f>VLOOKUP(A102,PitcherProj!A:Z,7,false)</f>
        <v>63.952</v>
      </c>
      <c r="H102" s="11">
        <f>VLOOKUP(A102,PitcherProj!A:Z,8,false)</f>
        <v>147.857</v>
      </c>
      <c r="I102" s="11">
        <f>VLOOKUP(A102,PitcherProj!A:Z,9,false)</f>
        <v>46.7668</v>
      </c>
      <c r="J102" s="11">
        <f>VLOOKUP(A102,PitcherProj!A:Z,10,false)</f>
        <v>6.1774</v>
      </c>
      <c r="K102" s="11">
        <f>VLOOKUP(A102,PitcherProj!A:Z,11,false)</f>
        <v>0</v>
      </c>
      <c r="L102" s="11">
        <f>VLOOKUP(A102,PitcherProj!A:Z,12,false)</f>
        <v>0.6178</v>
      </c>
      <c r="M102" s="11">
        <f>VLOOKUP(A102,PitcherProj!A:AA,13,false)</f>
        <v>20.9091</v>
      </c>
      <c r="N102" s="11">
        <f>VLOOKUP(A102,PitcherProj!A:AA,14,false)</f>
        <v>10.8873</v>
      </c>
      <c r="O102" s="11">
        <f>VLOOKUP(A102,PitcherProj!A:AA,15,false)</f>
        <v>133.054</v>
      </c>
      <c r="P102" s="11">
        <f t="shared" si="1"/>
        <v>70</v>
      </c>
    </row>
    <row r="103">
      <c r="A103" s="12" t="str">
        <f>PitcherProj!A156</f>
        <v>Ryan Helsley</v>
      </c>
      <c r="B103" s="11" t="str">
        <f>PitcherProj!B156</f>
        <v>STL</v>
      </c>
      <c r="C103" s="13">
        <f>(D103*Settings!$E$8)+(E103*Settings!$E$3)+(F103*Settings!$E$12)+(G103*Settings!$E$10)+(H103*Settings!$E$6)+(I103*Settings!$E$7)+(J103*Settings!$E$11)+(K103*Settings!$E$4)+(L103*Settings!$E$13)+(M103*Settings!$E$14)+(N103*Settings!$E$5)+(O103*Settings!$E$9)</f>
        <v>318.7273</v>
      </c>
      <c r="D103" s="11">
        <f>VLOOKUP(A103,PitcherProj!A:Z,4,false)</f>
        <v>65</v>
      </c>
      <c r="E103" s="11">
        <f>VLOOKUP(A103,PitcherProj!A:Z,5,false)</f>
        <v>3.6697</v>
      </c>
      <c r="F103" s="11">
        <f>VLOOKUP(A103,PitcherProj!A:Z,6,false)</f>
        <v>2.6992</v>
      </c>
      <c r="G103" s="11">
        <f>VLOOKUP(A103,PitcherProj!A:Z,7,false)</f>
        <v>23.1714</v>
      </c>
      <c r="H103" s="11">
        <f>VLOOKUP(A103,PitcherProj!A:Z,8,false)</f>
        <v>84.979</v>
      </c>
      <c r="I103" s="11">
        <f>VLOOKUP(A103,PitcherProj!A:Z,9,false)</f>
        <v>27.5075</v>
      </c>
      <c r="J103" s="11">
        <f>VLOOKUP(A103,PitcherProj!A:Z,10,false)</f>
        <v>2.3298</v>
      </c>
      <c r="K103" s="11">
        <f>VLOOKUP(A103,PitcherProj!A:Z,11,false)</f>
        <v>29.198</v>
      </c>
      <c r="L103" s="11">
        <f>VLOOKUP(A103,PitcherProj!A:Z,12,false)</f>
        <v>3.7646</v>
      </c>
      <c r="M103" s="11">
        <f>VLOOKUP(A103,PitcherProj!A:AA,13,false)</f>
        <v>6.83944</v>
      </c>
      <c r="N103" s="11">
        <f>VLOOKUP(A103,PitcherProj!A:AA,14,false)</f>
        <v>0</v>
      </c>
      <c r="O103" s="11">
        <f>VLOOKUP(A103,PitcherProj!A:AA,15,false)</f>
        <v>48.8417</v>
      </c>
      <c r="P103" s="11">
        <f t="shared" si="1"/>
        <v>71</v>
      </c>
    </row>
    <row r="104">
      <c r="A104" s="12" t="str">
        <f>PitcherProj!A161</f>
        <v>Devin Williams</v>
      </c>
      <c r="B104" s="11" t="str">
        <f>PitcherProj!B161</f>
        <v>MIL</v>
      </c>
      <c r="C104" s="13">
        <f>(D104*Settings!$E$8)+(E104*Settings!$E$3)+(F104*Settings!$E$12)+(G104*Settings!$E$10)+(H104*Settings!$E$6)+(I104*Settings!$E$7)+(J104*Settings!$E$11)+(K104*Settings!$E$4)+(L104*Settings!$E$13)+(M104*Settings!$E$14)+(N104*Settings!$E$5)+(O104*Settings!$E$9)</f>
        <v>316.6376</v>
      </c>
      <c r="D104" s="11">
        <f>VLOOKUP(A104,PitcherProj!A:Z,4,false)</f>
        <v>66</v>
      </c>
      <c r="E104" s="11">
        <f>VLOOKUP(A104,PitcherProj!A:Z,5,false)</f>
        <v>3.6527</v>
      </c>
      <c r="F104" s="11">
        <f>VLOOKUP(A104,PitcherProj!A:Z,6,false)</f>
        <v>2.8153</v>
      </c>
      <c r="G104" s="11">
        <f>VLOOKUP(A104,PitcherProj!A:Z,7,false)</f>
        <v>22.763</v>
      </c>
      <c r="H104" s="11">
        <f>VLOOKUP(A104,PitcherProj!A:Z,8,false)</f>
        <v>89.3468</v>
      </c>
      <c r="I104" s="11">
        <f>VLOOKUP(A104,PitcherProj!A:Z,9,false)</f>
        <v>30.4137</v>
      </c>
      <c r="J104" s="11">
        <f>VLOOKUP(A104,PitcherProj!A:Z,10,false)</f>
        <v>2.6518</v>
      </c>
      <c r="K104" s="11">
        <f>VLOOKUP(A104,PitcherProj!A:Z,11,false)</f>
        <v>28.803</v>
      </c>
      <c r="L104" s="11">
        <f>VLOOKUP(A104,PitcherProj!A:Z,12,false)</f>
        <v>1.3543</v>
      </c>
      <c r="M104" s="11">
        <f>VLOOKUP(A104,PitcherProj!A:AA,13,false)</f>
        <v>6.21867</v>
      </c>
      <c r="N104" s="11">
        <f>VLOOKUP(A104,PitcherProj!A:AA,14,false)</f>
        <v>0</v>
      </c>
      <c r="O104" s="11">
        <f>VLOOKUP(A104,PitcherProj!A:AA,15,false)</f>
        <v>48.6589</v>
      </c>
      <c r="P104" s="11">
        <f t="shared" si="1"/>
        <v>72</v>
      </c>
    </row>
    <row r="105">
      <c r="A105" s="12" t="str">
        <f>PitcherProj!A57</f>
        <v>MacKenzie Gore</v>
      </c>
      <c r="B105" s="11" t="str">
        <f>PitcherProj!B57</f>
        <v>WSN</v>
      </c>
      <c r="C105" s="13">
        <f>(D105*Settings!$E$8)+(E105*Settings!$E$3)+(F105*Settings!$E$12)+(G105*Settings!$E$10)+(H105*Settings!$E$6)+(I105*Settings!$E$7)+(J105*Settings!$E$11)+(K105*Settings!$E$4)+(L105*Settings!$E$13)+(M105*Settings!$E$14)+(N105*Settings!$E$5)+(O105*Settings!$E$9)</f>
        <v>314.2906</v>
      </c>
      <c r="D105" s="11">
        <f>VLOOKUP(A105,PitcherProj!A:Z,4,false)</f>
        <v>151.754</v>
      </c>
      <c r="E105" s="11">
        <f>VLOOKUP(A105,PitcherProj!A:Z,5,false)</f>
        <v>8.6862</v>
      </c>
      <c r="F105" s="11">
        <f>VLOOKUP(A105,PitcherProj!A:Z,6,false)</f>
        <v>10.0148</v>
      </c>
      <c r="G105" s="11">
        <f>VLOOKUP(A105,PitcherProj!A:Z,7,false)</f>
        <v>70.4698</v>
      </c>
      <c r="H105" s="11">
        <f>VLOOKUP(A105,PitcherProj!A:Z,8,false)</f>
        <v>159.258</v>
      </c>
      <c r="I105" s="11">
        <f>VLOOKUP(A105,PitcherProj!A:Z,9,false)</f>
        <v>64.4533</v>
      </c>
      <c r="J105" s="11">
        <f>VLOOKUP(A105,PitcherProj!A:Z,10,false)</f>
        <v>5.5269</v>
      </c>
      <c r="K105" s="11">
        <f>VLOOKUP(A105,PitcherProj!A:Z,11,false)</f>
        <v>0</v>
      </c>
      <c r="L105" s="11">
        <f>VLOOKUP(A105,PitcherProj!A:Z,12,false)</f>
        <v>0</v>
      </c>
      <c r="M105" s="11">
        <f>VLOOKUP(A105,PitcherProj!A:AA,13,false)</f>
        <v>21.3804</v>
      </c>
      <c r="N105" s="11">
        <f>VLOOKUP(A105,PitcherProj!A:AA,14,false)</f>
        <v>12.0146</v>
      </c>
      <c r="O105" s="11">
        <f>VLOOKUP(A105,PitcherProj!A:AA,15,false)</f>
        <v>138.74</v>
      </c>
      <c r="P105" s="11">
        <f t="shared" si="1"/>
        <v>73</v>
      </c>
    </row>
    <row r="106">
      <c r="A106" s="12" t="str">
        <f>PitcherProj!A96</f>
        <v>José Quintana</v>
      </c>
      <c r="B106" s="11" t="str">
        <f>PitcherProj!B96</f>
        <v>NYM</v>
      </c>
      <c r="C106" s="13">
        <f>(D106*Settings!$E$8)+(E106*Settings!$E$3)+(F106*Settings!$E$12)+(G106*Settings!$E$10)+(H106*Settings!$E$6)+(I106*Settings!$E$7)+(J106*Settings!$E$11)+(K106*Settings!$E$4)+(L106*Settings!$E$13)+(M106*Settings!$E$14)+(N106*Settings!$E$5)+(O106*Settings!$E$9)</f>
        <v>314.1843</v>
      </c>
      <c r="D106" s="11">
        <f>VLOOKUP(A106,PitcherProj!A:Z,4,false)</f>
        <v>167.727</v>
      </c>
      <c r="E106" s="11">
        <f>VLOOKUP(A106,PitcherProj!A:Z,5,false)</f>
        <v>10.0599</v>
      </c>
      <c r="F106" s="11">
        <f>VLOOKUP(A106,PitcherProj!A:Z,6,false)</f>
        <v>10.1207</v>
      </c>
      <c r="G106" s="11">
        <f>VLOOKUP(A106,PitcherProj!A:Z,7,false)</f>
        <v>78.7889</v>
      </c>
      <c r="H106" s="11">
        <f>VLOOKUP(A106,PitcherProj!A:Z,8,false)</f>
        <v>141.769</v>
      </c>
      <c r="I106" s="11">
        <f>VLOOKUP(A106,PitcherProj!A:Z,9,false)</f>
        <v>59.1158</v>
      </c>
      <c r="J106" s="11">
        <f>VLOOKUP(A106,PitcherProj!A:Z,10,false)</f>
        <v>5.4242</v>
      </c>
      <c r="K106" s="11">
        <f>VLOOKUP(A106,PitcherProj!A:Z,11,false)</f>
        <v>0</v>
      </c>
      <c r="L106" s="11">
        <f>VLOOKUP(A106,PitcherProj!A:Z,12,false)</f>
        <v>0</v>
      </c>
      <c r="M106" s="11">
        <f>VLOOKUP(A106,PitcherProj!A:AA,13,false)</f>
        <v>22.0841</v>
      </c>
      <c r="N106" s="11">
        <f>VLOOKUP(A106,PitcherProj!A:AA,14,false)</f>
        <v>13.7119</v>
      </c>
      <c r="O106" s="11">
        <f>VLOOKUP(A106,PitcherProj!A:AA,15,false)</f>
        <v>169.721</v>
      </c>
      <c r="P106" s="11">
        <f t="shared" si="1"/>
        <v>74</v>
      </c>
    </row>
    <row r="107">
      <c r="A107" s="12" t="str">
        <f>PitcherProj!A46</f>
        <v>Brayan Bello</v>
      </c>
      <c r="B107" s="11" t="str">
        <f>PitcherProj!B46</f>
        <v>BOS</v>
      </c>
      <c r="C107" s="13">
        <f>(D107*Settings!$E$8)+(E107*Settings!$E$3)+(F107*Settings!$E$12)+(G107*Settings!$E$10)+(H107*Settings!$E$6)+(I107*Settings!$E$7)+(J107*Settings!$E$11)+(K107*Settings!$E$4)+(L107*Settings!$E$13)+(M107*Settings!$E$14)+(N107*Settings!$E$5)+(O107*Settings!$E$9)</f>
        <v>313.853</v>
      </c>
      <c r="D107" s="11">
        <f>VLOOKUP(A107,PitcherProj!A:Z,4,false)</f>
        <v>169.476</v>
      </c>
      <c r="E107" s="11">
        <f>VLOOKUP(A107,PitcherProj!A:Z,5,false)</f>
        <v>10.2265</v>
      </c>
      <c r="F107" s="11">
        <f>VLOOKUP(A107,PitcherProj!A:Z,6,false)</f>
        <v>10.0505</v>
      </c>
      <c r="G107" s="11">
        <f>VLOOKUP(A107,PitcherProj!A:Z,7,false)</f>
        <v>80.9959</v>
      </c>
      <c r="H107" s="11">
        <f>VLOOKUP(A107,PitcherProj!A:Z,8,false)</f>
        <v>146.074</v>
      </c>
      <c r="I107" s="11">
        <f>VLOOKUP(A107,PitcherProj!A:Z,9,false)</f>
        <v>57.26</v>
      </c>
      <c r="J107" s="11">
        <f>VLOOKUP(A107,PitcherProj!A:Z,10,false)</f>
        <v>6.6401</v>
      </c>
      <c r="K107" s="11">
        <f>VLOOKUP(A107,PitcherProj!A:Z,11,false)</f>
        <v>0</v>
      </c>
      <c r="L107" s="11">
        <f>VLOOKUP(A107,PitcherProj!A:Z,12,false)</f>
        <v>0</v>
      </c>
      <c r="M107" s="11">
        <f>VLOOKUP(A107,PitcherProj!A:AA,13,false)</f>
        <v>19.0567</v>
      </c>
      <c r="N107" s="11">
        <f>VLOOKUP(A107,PitcherProj!A:AA,14,false)</f>
        <v>13.7603</v>
      </c>
      <c r="O107" s="11">
        <f>VLOOKUP(A107,PitcherProj!A:AA,15,false)</f>
        <v>177.019</v>
      </c>
      <c r="P107" s="11">
        <f t="shared" si="1"/>
        <v>75</v>
      </c>
    </row>
    <row r="108">
      <c r="A108" s="12" t="str">
        <f>PitcherProj!A73</f>
        <v>Miles Mikolas</v>
      </c>
      <c r="B108" s="11" t="str">
        <f>PitcherProj!B73</f>
        <v>STL</v>
      </c>
      <c r="C108" s="13">
        <f>(D108*Settings!$E$8)+(E108*Settings!$E$3)+(F108*Settings!$E$12)+(G108*Settings!$E$10)+(H108*Settings!$E$6)+(I108*Settings!$E$7)+(J108*Settings!$E$11)+(K108*Settings!$E$4)+(L108*Settings!$E$13)+(M108*Settings!$E$14)+(N108*Settings!$E$5)+(O108*Settings!$E$9)</f>
        <v>313.7424</v>
      </c>
      <c r="D108" s="11">
        <f>VLOOKUP(A108,PitcherProj!A:Z,4,false)</f>
        <v>183.575</v>
      </c>
      <c r="E108" s="11">
        <f>VLOOKUP(A108,PitcherProj!A:Z,5,false)</f>
        <v>10.6666</v>
      </c>
      <c r="F108" s="11">
        <f>VLOOKUP(A108,PitcherProj!A:Z,6,false)</f>
        <v>11.0218</v>
      </c>
      <c r="G108" s="11">
        <f>VLOOKUP(A108,PitcherProj!A:Z,7,false)</f>
        <v>92.3746</v>
      </c>
      <c r="H108" s="11">
        <f>VLOOKUP(A108,PitcherProj!A:Z,8,false)</f>
        <v>131.063</v>
      </c>
      <c r="I108" s="11">
        <f>VLOOKUP(A108,PitcherProj!A:Z,9,false)</f>
        <v>40.8516</v>
      </c>
      <c r="J108" s="11">
        <f>VLOOKUP(A108,PitcherProj!A:Z,10,false)</f>
        <v>7.3751</v>
      </c>
      <c r="K108" s="11">
        <f>VLOOKUP(A108,PitcherProj!A:Z,11,false)</f>
        <v>0</v>
      </c>
      <c r="L108" s="11">
        <f>VLOOKUP(A108,PitcherProj!A:Z,12,false)</f>
        <v>0</v>
      </c>
      <c r="M108" s="11">
        <f>VLOOKUP(A108,PitcherProj!A:AA,13,false)</f>
        <v>28.4949</v>
      </c>
      <c r="N108" s="11">
        <f>VLOOKUP(A108,PitcherProj!A:AA,14,false)</f>
        <v>14.5159</v>
      </c>
      <c r="O108" s="11">
        <f>VLOOKUP(A108,PitcherProj!A:AA,15,false)</f>
        <v>198.885</v>
      </c>
      <c r="P108" s="11">
        <f t="shared" si="1"/>
        <v>76</v>
      </c>
    </row>
    <row r="109">
      <c r="A109" s="12" t="str">
        <f>PitcherProj!A206</f>
        <v>Raisel Iglesias</v>
      </c>
      <c r="B109" s="11" t="str">
        <f>PitcherProj!B206</f>
        <v>ATL</v>
      </c>
      <c r="C109" s="13">
        <f>(D109*Settings!$E$8)+(E109*Settings!$E$3)+(F109*Settings!$E$12)+(G109*Settings!$E$10)+(H109*Settings!$E$6)+(I109*Settings!$E$7)+(J109*Settings!$E$11)+(K109*Settings!$E$4)+(L109*Settings!$E$13)+(M109*Settings!$E$14)+(N109*Settings!$E$5)+(O109*Settings!$E$9)</f>
        <v>313.2356</v>
      </c>
      <c r="D109" s="11">
        <f>VLOOKUP(A109,PitcherProj!A:Z,4,false)</f>
        <v>66</v>
      </c>
      <c r="E109" s="11">
        <f>VLOOKUP(A109,PitcherProj!A:Z,5,false)</f>
        <v>3.7251</v>
      </c>
      <c r="F109" s="11">
        <f>VLOOKUP(A109,PitcherProj!A:Z,6,false)</f>
        <v>2.7418</v>
      </c>
      <c r="G109" s="11">
        <f>VLOOKUP(A109,PitcherProj!A:Z,7,false)</f>
        <v>26.4224</v>
      </c>
      <c r="H109" s="11">
        <f>VLOOKUP(A109,PitcherProj!A:Z,8,false)</f>
        <v>76.939</v>
      </c>
      <c r="I109" s="11">
        <f>VLOOKUP(A109,PitcherProj!A:Z,9,false)</f>
        <v>19.2619</v>
      </c>
      <c r="J109" s="11">
        <f>VLOOKUP(A109,PitcherProj!A:Z,10,false)</f>
        <v>2.3857</v>
      </c>
      <c r="K109" s="11">
        <f>VLOOKUP(A109,PitcherProj!A:Z,11,false)</f>
        <v>30.905</v>
      </c>
      <c r="L109" s="11">
        <f>VLOOKUP(A109,PitcherProj!A:Z,12,false)</f>
        <v>2.9146</v>
      </c>
      <c r="M109" s="11">
        <f>VLOOKUP(A109,PitcherProj!A:AA,13,false)</f>
        <v>8.55067</v>
      </c>
      <c r="N109" s="11">
        <f>VLOOKUP(A109,PitcherProj!A:AA,14,false)</f>
        <v>0</v>
      </c>
      <c r="O109" s="11">
        <f>VLOOKUP(A109,PitcherProj!A:AA,15,false)</f>
        <v>57.9653</v>
      </c>
      <c r="P109" s="11">
        <f t="shared" si="1"/>
        <v>77</v>
      </c>
    </row>
    <row r="110">
      <c r="A110" s="12" t="str">
        <f>PitcherProj!A71</f>
        <v>Michael King</v>
      </c>
      <c r="B110" s="11" t="str">
        <f>PitcherProj!B71</f>
        <v>SDP</v>
      </c>
      <c r="C110" s="13">
        <f>(D110*Settings!$E$8)+(E110*Settings!$E$3)+(F110*Settings!$E$12)+(G110*Settings!$E$10)+(H110*Settings!$E$6)+(I110*Settings!$E$7)+(J110*Settings!$E$11)+(K110*Settings!$E$4)+(L110*Settings!$E$13)+(M110*Settings!$E$14)+(N110*Settings!$E$5)+(O110*Settings!$E$9)</f>
        <v>313.0113</v>
      </c>
      <c r="D110" s="11">
        <f>VLOOKUP(A110,PitcherProj!A:Z,4,false)</f>
        <v>141.875</v>
      </c>
      <c r="E110" s="11">
        <f>VLOOKUP(A110,PitcherProj!A:Z,5,false)</f>
        <v>8.7115</v>
      </c>
      <c r="F110" s="11">
        <f>VLOOKUP(A110,PitcherProj!A:Z,6,false)</f>
        <v>8.2381</v>
      </c>
      <c r="G110" s="11">
        <f>VLOOKUP(A110,PitcherProj!A:Z,7,false)</f>
        <v>61.0302</v>
      </c>
      <c r="H110" s="11">
        <f>VLOOKUP(A110,PitcherProj!A:Z,8,false)</f>
        <v>145.844</v>
      </c>
      <c r="I110" s="11">
        <f>VLOOKUP(A110,PitcherProj!A:Z,9,false)</f>
        <v>53.1622</v>
      </c>
      <c r="J110" s="11">
        <f>VLOOKUP(A110,PitcherProj!A:Z,10,false)</f>
        <v>6.5592</v>
      </c>
      <c r="K110" s="11">
        <f>VLOOKUP(A110,PitcherProj!A:Z,11,false)</f>
        <v>0</v>
      </c>
      <c r="L110" s="11">
        <f>VLOOKUP(A110,PitcherProj!A:Z,12,false)</f>
        <v>0.5871</v>
      </c>
      <c r="M110" s="11">
        <f>VLOOKUP(A110,PitcherProj!A:AA,13,false)</f>
        <v>17.5452</v>
      </c>
      <c r="N110" s="11">
        <f>VLOOKUP(A110,PitcherProj!A:AA,14,false)</f>
        <v>10.7889</v>
      </c>
      <c r="O110" s="11">
        <f>VLOOKUP(A110,PitcherProj!A:AA,15,false)</f>
        <v>129.06</v>
      </c>
      <c r="P110" s="11">
        <f t="shared" si="1"/>
        <v>78</v>
      </c>
    </row>
    <row r="111">
      <c r="A111" s="12" t="str">
        <f>PitcherProj!A168</f>
        <v>David Bednar</v>
      </c>
      <c r="B111" s="11" t="str">
        <f>PitcherProj!B168</f>
        <v>PIT</v>
      </c>
      <c r="C111" s="13">
        <f>(D111*Settings!$E$8)+(E111*Settings!$E$3)+(F111*Settings!$E$12)+(G111*Settings!$E$10)+(H111*Settings!$E$6)+(I111*Settings!$E$7)+(J111*Settings!$E$11)+(K111*Settings!$E$4)+(L111*Settings!$E$13)+(M111*Settings!$E$14)+(N111*Settings!$E$5)+(O111*Settings!$E$9)</f>
        <v>312.6587</v>
      </c>
      <c r="D111" s="11">
        <f>VLOOKUP(A111,PitcherProj!A:Z,4,false)</f>
        <v>68</v>
      </c>
      <c r="E111" s="11">
        <f>VLOOKUP(A111,PitcherProj!A:Z,5,false)</f>
        <v>3.55</v>
      </c>
      <c r="F111" s="11">
        <f>VLOOKUP(A111,PitcherProj!A:Z,6,false)</f>
        <v>3.117</v>
      </c>
      <c r="G111" s="11">
        <f>VLOOKUP(A111,PitcherProj!A:Z,7,false)</f>
        <v>27.1677</v>
      </c>
      <c r="H111" s="11">
        <f>VLOOKUP(A111,PitcherProj!A:Z,8,false)</f>
        <v>78.3564</v>
      </c>
      <c r="I111" s="11">
        <f>VLOOKUP(A111,PitcherProj!A:Z,9,false)</f>
        <v>24.0544</v>
      </c>
      <c r="J111" s="11">
        <f>VLOOKUP(A111,PitcherProj!A:Z,10,false)</f>
        <v>2.6406</v>
      </c>
      <c r="K111" s="11">
        <f>VLOOKUP(A111,PitcherProj!A:Z,11,false)</f>
        <v>31.037</v>
      </c>
      <c r="L111" s="11">
        <f>VLOOKUP(A111,PitcherProj!A:Z,12,false)</f>
        <v>2.8773</v>
      </c>
      <c r="M111" s="11">
        <f>VLOOKUP(A111,PitcherProj!A:AA,13,false)</f>
        <v>7.86533</v>
      </c>
      <c r="N111" s="11">
        <f>VLOOKUP(A111,PitcherProj!A:AA,14,false)</f>
        <v>0</v>
      </c>
      <c r="O111" s="11">
        <f>VLOOKUP(A111,PitcherProj!A:AA,15,false)</f>
        <v>58.0059</v>
      </c>
      <c r="P111" s="11">
        <f t="shared" si="1"/>
        <v>79</v>
      </c>
    </row>
    <row r="112">
      <c r="A112" s="12" t="str">
        <f>PitcherProj!A87</f>
        <v>Nestor Cortes</v>
      </c>
      <c r="B112" s="11" t="str">
        <f>PitcherProj!B87</f>
        <v>NYY</v>
      </c>
      <c r="C112" s="13">
        <f>(D112*Settings!$E$8)+(E112*Settings!$E$3)+(F112*Settings!$E$12)+(G112*Settings!$E$10)+(H112*Settings!$E$6)+(I112*Settings!$E$7)+(J112*Settings!$E$11)+(K112*Settings!$E$4)+(L112*Settings!$E$13)+(M112*Settings!$E$14)+(N112*Settings!$E$5)+(O112*Settings!$E$9)</f>
        <v>311.9102</v>
      </c>
      <c r="D112" s="11">
        <f>VLOOKUP(A112,PitcherProj!A:Z,4,false)</f>
        <v>138.889</v>
      </c>
      <c r="E112" s="11">
        <f>VLOOKUP(A112,PitcherProj!A:Z,5,false)</f>
        <v>8.961</v>
      </c>
      <c r="F112" s="11">
        <f>VLOOKUP(A112,PitcherProj!A:Z,6,false)</f>
        <v>7.6766</v>
      </c>
      <c r="G112" s="11">
        <f>VLOOKUP(A112,PitcherProj!A:Z,7,false)</f>
        <v>64.1019</v>
      </c>
      <c r="H112" s="11">
        <f>VLOOKUP(A112,PitcherProj!A:Z,8,false)</f>
        <v>144.995</v>
      </c>
      <c r="I112" s="11">
        <f>VLOOKUP(A112,PitcherProj!A:Z,9,false)</f>
        <v>42.6396</v>
      </c>
      <c r="J112" s="11">
        <f>VLOOKUP(A112,PitcherProj!A:Z,10,false)</f>
        <v>5.0295</v>
      </c>
      <c r="K112" s="11">
        <f>VLOOKUP(A112,PitcherProj!A:Z,11,false)</f>
        <v>0</v>
      </c>
      <c r="L112" s="11">
        <f>VLOOKUP(A112,PitcherProj!A:Z,12,false)</f>
        <v>0.6544</v>
      </c>
      <c r="M112" s="11">
        <f>VLOOKUP(A112,PitcherProj!A:AA,13,false)</f>
        <v>23.395</v>
      </c>
      <c r="N112" s="11">
        <f>VLOOKUP(A112,PitcherProj!A:AA,14,false)</f>
        <v>10.1127</v>
      </c>
      <c r="O112" s="11">
        <f>VLOOKUP(A112,PitcherProj!A:AA,15,false)</f>
        <v>127.301</v>
      </c>
      <c r="P112" s="11">
        <f t="shared" si="1"/>
        <v>80</v>
      </c>
    </row>
    <row r="113">
      <c r="A113" s="12" t="str">
        <f>PitcherProj!A134</f>
        <v>Dean Kremer</v>
      </c>
      <c r="B113" s="11" t="str">
        <f>PitcherProj!B134</f>
        <v>BAL</v>
      </c>
      <c r="C113" s="13">
        <f>(D113*Settings!$E$8)+(E113*Settings!$E$3)+(F113*Settings!$E$12)+(G113*Settings!$E$10)+(H113*Settings!$E$6)+(I113*Settings!$E$7)+(J113*Settings!$E$11)+(K113*Settings!$E$4)+(L113*Settings!$E$13)+(M113*Settings!$E$14)+(N113*Settings!$E$5)+(O113*Settings!$E$9)</f>
        <v>311.5742</v>
      </c>
      <c r="D113" s="11">
        <f>VLOOKUP(A113,PitcherProj!A:Z,4,false)</f>
        <v>173.046</v>
      </c>
      <c r="E113" s="11">
        <f>VLOOKUP(A113,PitcherProj!A:Z,5,false)</f>
        <v>10.0593</v>
      </c>
      <c r="F113" s="11">
        <f>VLOOKUP(A113,PitcherProj!A:Z,6,false)</f>
        <v>11.0303</v>
      </c>
      <c r="G113" s="11">
        <f>VLOOKUP(A113,PitcherProj!A:Z,7,false)</f>
        <v>87.1505</v>
      </c>
      <c r="H113" s="11">
        <f>VLOOKUP(A113,PitcherProj!A:Z,8,false)</f>
        <v>149.351</v>
      </c>
      <c r="I113" s="11">
        <f>VLOOKUP(A113,PitcherProj!A:Z,9,false)</f>
        <v>55.3785</v>
      </c>
      <c r="J113" s="11">
        <f>VLOOKUP(A113,PitcherProj!A:Z,10,false)</f>
        <v>6.9882</v>
      </c>
      <c r="K113" s="11">
        <f>VLOOKUP(A113,PitcherProj!A:Z,11,false)</f>
        <v>0</v>
      </c>
      <c r="L113" s="11">
        <f>VLOOKUP(A113,PitcherProj!A:Z,12,false)</f>
        <v>0</v>
      </c>
      <c r="M113" s="11">
        <f>VLOOKUP(A113,PitcherProj!A:AA,13,false)</f>
        <v>27.3413</v>
      </c>
      <c r="N113" s="11">
        <f>VLOOKUP(A113,PitcherProj!A:AA,14,false)</f>
        <v>12.7911</v>
      </c>
      <c r="O113" s="11">
        <f>VLOOKUP(A113,PitcherProj!A:AA,15,false)</f>
        <v>175.826</v>
      </c>
      <c r="P113" s="11">
        <f t="shared" si="1"/>
        <v>81</v>
      </c>
    </row>
    <row r="114">
      <c r="A114" s="12" t="str">
        <f>PitcherProj!A160</f>
        <v>Tanner Scott</v>
      </c>
      <c r="B114" s="11" t="str">
        <f>PitcherProj!B160</f>
        <v>MIA</v>
      </c>
      <c r="C114" s="13">
        <f>(D114*Settings!$E$8)+(E114*Settings!$E$3)+(F114*Settings!$E$12)+(G114*Settings!$E$10)+(H114*Settings!$E$6)+(I114*Settings!$E$7)+(J114*Settings!$E$11)+(K114*Settings!$E$4)+(L114*Settings!$E$13)+(M114*Settings!$E$14)+(N114*Settings!$E$5)+(O114*Settings!$E$9)</f>
        <v>311.5102</v>
      </c>
      <c r="D114" s="11">
        <f>VLOOKUP(A114,PitcherProj!A:Z,4,false)</f>
        <v>66</v>
      </c>
      <c r="E114" s="11">
        <f>VLOOKUP(A114,PitcherProj!A:Z,5,false)</f>
        <v>3.6287</v>
      </c>
      <c r="F114" s="11">
        <f>VLOOKUP(A114,PitcherProj!A:Z,6,false)</f>
        <v>2.8397</v>
      </c>
      <c r="G114" s="11">
        <f>VLOOKUP(A114,PitcherProj!A:Z,7,false)</f>
        <v>22.3225</v>
      </c>
      <c r="H114" s="11">
        <f>VLOOKUP(A114,PitcherProj!A:Z,8,false)</f>
        <v>85.9879</v>
      </c>
      <c r="I114" s="11">
        <f>VLOOKUP(A114,PitcherProj!A:Z,9,false)</f>
        <v>29.7813</v>
      </c>
      <c r="J114" s="11">
        <f>VLOOKUP(A114,PitcherProj!A:Z,10,false)</f>
        <v>3.3744</v>
      </c>
      <c r="K114" s="11">
        <f>VLOOKUP(A114,PitcherProj!A:Z,11,false)</f>
        <v>27.824</v>
      </c>
      <c r="L114" s="11">
        <f>VLOOKUP(A114,PitcherProj!A:Z,12,false)</f>
        <v>3.7028</v>
      </c>
      <c r="M114" s="11">
        <f>VLOOKUP(A114,PitcherProj!A:AA,13,false)</f>
        <v>5.37533</v>
      </c>
      <c r="N114" s="11">
        <f>VLOOKUP(A114,PitcherProj!A:AA,14,false)</f>
        <v>0</v>
      </c>
      <c r="O114" s="11">
        <f>VLOOKUP(A114,PitcherProj!A:AA,15,false)</f>
        <v>50.827</v>
      </c>
      <c r="P114" s="11">
        <f t="shared" si="1"/>
        <v>82</v>
      </c>
    </row>
    <row r="115">
      <c r="A115" s="12" t="str">
        <f>PitcherProj!A76</f>
        <v>Aaron Civale</v>
      </c>
      <c r="B115" s="11" t="str">
        <f>PitcherProj!B76</f>
        <v>TBR</v>
      </c>
      <c r="C115" s="13">
        <f>(D115*Settings!$E$8)+(E115*Settings!$E$3)+(F115*Settings!$E$12)+(G115*Settings!$E$10)+(H115*Settings!$E$6)+(I115*Settings!$E$7)+(J115*Settings!$E$11)+(K115*Settings!$E$4)+(L115*Settings!$E$13)+(M115*Settings!$E$14)+(N115*Settings!$E$5)+(O115*Settings!$E$9)</f>
        <v>311.2434</v>
      </c>
      <c r="D115" s="11">
        <f>VLOOKUP(A115,PitcherProj!A:Z,4,false)</f>
        <v>147.71</v>
      </c>
      <c r="E115" s="11">
        <f>VLOOKUP(A115,PitcherProj!A:Z,5,false)</f>
        <v>9.0304</v>
      </c>
      <c r="F115" s="11">
        <f>VLOOKUP(A115,PitcherProj!A:Z,6,false)</f>
        <v>8.8215</v>
      </c>
      <c r="G115" s="11">
        <f>VLOOKUP(A115,PitcherProj!A:Z,7,false)</f>
        <v>68.2884</v>
      </c>
      <c r="H115" s="11">
        <f>VLOOKUP(A115,PitcherProj!A:Z,8,false)</f>
        <v>141.371</v>
      </c>
      <c r="I115" s="11">
        <f>VLOOKUP(A115,PitcherProj!A:Z,9,false)</f>
        <v>40.8653</v>
      </c>
      <c r="J115" s="11">
        <f>VLOOKUP(A115,PitcherProj!A:Z,10,false)</f>
        <v>6.9988</v>
      </c>
      <c r="K115" s="11">
        <f>VLOOKUP(A115,PitcherProj!A:Z,11,false)</f>
        <v>0</v>
      </c>
      <c r="L115" s="11">
        <f>VLOOKUP(A115,PitcherProj!A:Z,12,false)</f>
        <v>0</v>
      </c>
      <c r="M115" s="11">
        <f>VLOOKUP(A115,PitcherProj!A:AA,13,false)</f>
        <v>21.1882</v>
      </c>
      <c r="N115" s="11">
        <f>VLOOKUP(A115,PitcherProj!A:AA,14,false)</f>
        <v>12.1546</v>
      </c>
      <c r="O115" s="11">
        <f>VLOOKUP(A115,PitcherProj!A:AA,15,false)</f>
        <v>143.968</v>
      </c>
      <c r="P115" s="11">
        <f t="shared" si="1"/>
        <v>83</v>
      </c>
    </row>
    <row r="116">
      <c r="A116" s="12" t="str">
        <f>PitcherProj!A66</f>
        <v>Kenta Maeda</v>
      </c>
      <c r="B116" s="11" t="str">
        <f>PitcherProj!B66</f>
        <v>DET</v>
      </c>
      <c r="C116" s="13">
        <f>(D116*Settings!$E$8)+(E116*Settings!$E$3)+(F116*Settings!$E$12)+(G116*Settings!$E$10)+(H116*Settings!$E$6)+(I116*Settings!$E$7)+(J116*Settings!$E$11)+(K116*Settings!$E$4)+(L116*Settings!$E$13)+(M116*Settings!$E$14)+(N116*Settings!$E$5)+(O116*Settings!$E$9)</f>
        <v>310.0017</v>
      </c>
      <c r="D116" s="11">
        <f>VLOOKUP(A116,PitcherProj!A:Z,4,false)</f>
        <v>142.426</v>
      </c>
      <c r="E116" s="11">
        <f>VLOOKUP(A116,PitcherProj!A:Z,5,false)</f>
        <v>8.4857</v>
      </c>
      <c r="F116" s="11">
        <f>VLOOKUP(A116,PitcherProj!A:Z,6,false)</f>
        <v>8.894</v>
      </c>
      <c r="G116" s="11">
        <f>VLOOKUP(A116,PitcherProj!A:Z,7,false)</f>
        <v>64.9014</v>
      </c>
      <c r="H116" s="11">
        <f>VLOOKUP(A116,PitcherProj!A:Z,8,false)</f>
        <v>144.523</v>
      </c>
      <c r="I116" s="11">
        <f>VLOOKUP(A116,PitcherProj!A:Z,9,false)</f>
        <v>40.1187</v>
      </c>
      <c r="J116" s="11">
        <f>VLOOKUP(A116,PitcherProj!A:Z,10,false)</f>
        <v>5.6571</v>
      </c>
      <c r="K116" s="11">
        <f>VLOOKUP(A116,PitcherProj!A:Z,11,false)</f>
        <v>0</v>
      </c>
      <c r="L116" s="11">
        <f>VLOOKUP(A116,PitcherProj!A:Z,12,false)</f>
        <v>0.6193</v>
      </c>
      <c r="M116" s="11">
        <f>VLOOKUP(A116,PitcherProj!A:AA,13,false)</f>
        <v>20.3036</v>
      </c>
      <c r="N116" s="11">
        <f>VLOOKUP(A116,PitcherProj!A:AA,14,false)</f>
        <v>10.4304</v>
      </c>
      <c r="O116" s="11">
        <f>VLOOKUP(A116,PitcherProj!A:AA,15,false)</f>
        <v>134.497</v>
      </c>
      <c r="P116" s="11">
        <f t="shared" si="1"/>
        <v>84</v>
      </c>
    </row>
    <row r="117">
      <c r="A117" s="12" t="str">
        <f>PitcherProj!A59</f>
        <v>Griffin Canning</v>
      </c>
      <c r="B117" s="11" t="str">
        <f>PitcherProj!B59</f>
        <v>LAA</v>
      </c>
      <c r="C117" s="13">
        <f>(D117*Settings!$E$8)+(E117*Settings!$E$3)+(F117*Settings!$E$12)+(G117*Settings!$E$10)+(H117*Settings!$E$6)+(I117*Settings!$E$7)+(J117*Settings!$E$11)+(K117*Settings!$E$4)+(L117*Settings!$E$13)+(M117*Settings!$E$14)+(N117*Settings!$E$5)+(O117*Settings!$E$9)</f>
        <v>308.4242</v>
      </c>
      <c r="D117" s="11">
        <f>VLOOKUP(A117,PitcherProj!A:Z,4,false)</f>
        <v>144.233</v>
      </c>
      <c r="E117" s="11">
        <f>VLOOKUP(A117,PitcherProj!A:Z,5,false)</f>
        <v>8.9327</v>
      </c>
      <c r="F117" s="11">
        <f>VLOOKUP(A117,PitcherProj!A:Z,6,false)</f>
        <v>8.7167</v>
      </c>
      <c r="G117" s="11">
        <f>VLOOKUP(A117,PitcherProj!A:Z,7,false)</f>
        <v>67.2576</v>
      </c>
      <c r="H117" s="11">
        <f>VLOOKUP(A117,PitcherProj!A:Z,8,false)</f>
        <v>147.306</v>
      </c>
      <c r="I117" s="11">
        <f>VLOOKUP(A117,PitcherProj!A:Z,9,false)</f>
        <v>47.6642</v>
      </c>
      <c r="J117" s="11">
        <f>VLOOKUP(A117,PitcherProj!A:Z,10,false)</f>
        <v>5.6929</v>
      </c>
      <c r="K117" s="11">
        <f>VLOOKUP(A117,PitcherProj!A:Z,11,false)</f>
        <v>0</v>
      </c>
      <c r="L117" s="11">
        <f>VLOOKUP(A117,PitcherProj!A:Z,12,false)</f>
        <v>0</v>
      </c>
      <c r="M117" s="11">
        <f>VLOOKUP(A117,PitcherProj!A:AA,13,false)</f>
        <v>21.9235</v>
      </c>
      <c r="N117" s="11">
        <f>VLOOKUP(A117,PitcherProj!A:AA,14,false)</f>
        <v>11.4867</v>
      </c>
      <c r="O117" s="11">
        <f>VLOOKUP(A117,PitcherProj!A:AA,15,false)</f>
        <v>136.682</v>
      </c>
      <c r="P117" s="11">
        <f t="shared" si="1"/>
        <v>85</v>
      </c>
    </row>
    <row r="118">
      <c r="A118" s="12" t="str">
        <f>PitcherProj!A86</f>
        <v>Jordan Hicks</v>
      </c>
      <c r="B118" s="11" t="str">
        <f>PitcherProj!B86</f>
        <v>SFG</v>
      </c>
      <c r="C118" s="13">
        <f>(D118*Settings!$E$8)+(E118*Settings!$E$3)+(F118*Settings!$E$12)+(G118*Settings!$E$10)+(H118*Settings!$E$6)+(I118*Settings!$E$7)+(J118*Settings!$E$11)+(K118*Settings!$E$4)+(L118*Settings!$E$13)+(M118*Settings!$E$14)+(N118*Settings!$E$5)+(O118*Settings!$E$9)</f>
        <v>307.6063</v>
      </c>
      <c r="D118" s="11">
        <f>VLOOKUP(A118,PitcherProj!A:Z,4,false)</f>
        <v>138.552</v>
      </c>
      <c r="E118" s="11">
        <f>VLOOKUP(A118,PitcherProj!A:Z,5,false)</f>
        <v>8.4061</v>
      </c>
      <c r="F118" s="11">
        <f>VLOOKUP(A118,PitcherProj!A:Z,6,false)</f>
        <v>7.8716</v>
      </c>
      <c r="G118" s="11">
        <f>VLOOKUP(A118,PitcherProj!A:Z,7,false)</f>
        <v>55.8975</v>
      </c>
      <c r="H118" s="11">
        <f>VLOOKUP(A118,PitcherProj!A:Z,8,false)</f>
        <v>151.142</v>
      </c>
      <c r="I118" s="11">
        <f>VLOOKUP(A118,PitcherProj!A:Z,9,false)</f>
        <v>66.9956</v>
      </c>
      <c r="J118" s="11">
        <f>VLOOKUP(A118,PitcherProj!A:Z,10,false)</f>
        <v>7.0916</v>
      </c>
      <c r="K118" s="11">
        <f>VLOOKUP(A118,PitcherProj!A:Z,11,false)</f>
        <v>0</v>
      </c>
      <c r="L118" s="11">
        <f>VLOOKUP(A118,PitcherProj!A:Z,12,false)</f>
        <v>0.6097</v>
      </c>
      <c r="M118" s="11">
        <f>VLOOKUP(A118,PitcherProj!A:AA,13,false)</f>
        <v>11.777</v>
      </c>
      <c r="N118" s="11">
        <f>VLOOKUP(A118,PitcherProj!A:AA,14,false)</f>
        <v>9.2628</v>
      </c>
      <c r="O118" s="11">
        <f>VLOOKUP(A118,PitcherProj!A:AA,15,false)</f>
        <v>120.733</v>
      </c>
      <c r="P118" s="11">
        <f t="shared" si="1"/>
        <v>86</v>
      </c>
    </row>
    <row r="119">
      <c r="A119" s="12" t="str">
        <f>PitcherProj!A53</f>
        <v>DL Hall</v>
      </c>
      <c r="B119" s="11" t="str">
        <f>PitcherProj!B53</f>
        <v>MIL</v>
      </c>
      <c r="C119" s="13">
        <f>(D119*Settings!$E$8)+(E119*Settings!$E$3)+(F119*Settings!$E$12)+(G119*Settings!$E$10)+(H119*Settings!$E$6)+(I119*Settings!$E$7)+(J119*Settings!$E$11)+(K119*Settings!$E$4)+(L119*Settings!$E$13)+(M119*Settings!$E$14)+(N119*Settings!$E$5)+(O119*Settings!$E$9)</f>
        <v>307.5892</v>
      </c>
      <c r="D119" s="11">
        <f>VLOOKUP(A119,PitcherProj!A:Z,4,false)</f>
        <v>125.127</v>
      </c>
      <c r="E119" s="11">
        <f>VLOOKUP(A119,PitcherProj!A:Z,5,false)</f>
        <v>7.8425</v>
      </c>
      <c r="F119" s="11">
        <f>VLOOKUP(A119,PitcherProj!A:Z,6,false)</f>
        <v>6.7434</v>
      </c>
      <c r="G119" s="11">
        <f>VLOOKUP(A119,PitcherProj!A:Z,7,false)</f>
        <v>50.5214</v>
      </c>
      <c r="H119" s="11">
        <f>VLOOKUP(A119,PitcherProj!A:Z,8,false)</f>
        <v>151.011</v>
      </c>
      <c r="I119" s="11">
        <f>VLOOKUP(A119,PitcherProj!A:Z,9,false)</f>
        <v>56.7998</v>
      </c>
      <c r="J119" s="11">
        <f>VLOOKUP(A119,PitcherProj!A:Z,10,false)</f>
        <v>5.4055</v>
      </c>
      <c r="K119" s="11">
        <f>VLOOKUP(A119,PitcherProj!A:Z,11,false)</f>
        <v>0</v>
      </c>
      <c r="L119" s="11">
        <f>VLOOKUP(A119,PitcherProj!A:Z,12,false)</f>
        <v>0.5928</v>
      </c>
      <c r="M119" s="11">
        <f>VLOOKUP(A119,PitcherProj!A:AA,13,false)</f>
        <v>14.8762</v>
      </c>
      <c r="N119" s="11">
        <f>VLOOKUP(A119,PitcherProj!A:AA,14,false)</f>
        <v>9.0648</v>
      </c>
      <c r="O119" s="11">
        <f>VLOOKUP(A119,PitcherProj!A:AA,15,false)</f>
        <v>102.917</v>
      </c>
      <c r="P119" s="11">
        <f t="shared" si="1"/>
        <v>87</v>
      </c>
    </row>
    <row r="120">
      <c r="A120" s="12" t="str">
        <f>PitcherProj!A209</f>
        <v>Jordan Romano</v>
      </c>
      <c r="B120" s="11" t="str">
        <f>PitcherProj!B209</f>
        <v>TOR</v>
      </c>
      <c r="C120" s="13">
        <f>(D120*Settings!$E$8)+(E120*Settings!$E$3)+(F120*Settings!$E$12)+(G120*Settings!$E$10)+(H120*Settings!$E$6)+(I120*Settings!$E$7)+(J120*Settings!$E$11)+(K120*Settings!$E$4)+(L120*Settings!$E$13)+(M120*Settings!$E$14)+(N120*Settings!$E$5)+(O120*Settings!$E$9)</f>
        <v>306.7653</v>
      </c>
      <c r="D120" s="11">
        <f>VLOOKUP(A120,PitcherProj!A:Z,4,false)</f>
        <v>66</v>
      </c>
      <c r="E120" s="11">
        <f>VLOOKUP(A120,PitcherProj!A:Z,5,false)</f>
        <v>3.4703</v>
      </c>
      <c r="F120" s="11">
        <f>VLOOKUP(A120,PitcherProj!A:Z,6,false)</f>
        <v>3.0003</v>
      </c>
      <c r="G120" s="11">
        <f>VLOOKUP(A120,PitcherProj!A:Z,7,false)</f>
        <v>26.8971</v>
      </c>
      <c r="H120" s="11">
        <f>VLOOKUP(A120,PitcherProj!A:Z,8,false)</f>
        <v>75.814</v>
      </c>
      <c r="I120" s="11">
        <f>VLOOKUP(A120,PitcherProj!A:Z,9,false)</f>
        <v>25.2556</v>
      </c>
      <c r="J120" s="11">
        <f>VLOOKUP(A120,PitcherProj!A:Z,10,false)</f>
        <v>2.6991</v>
      </c>
      <c r="K120" s="11">
        <f>VLOOKUP(A120,PitcherProj!A:Z,11,false)</f>
        <v>31.768</v>
      </c>
      <c r="L120" s="11">
        <f>VLOOKUP(A120,PitcherProj!A:Z,12,false)</f>
        <v>1.4867</v>
      </c>
      <c r="M120" s="11">
        <f>VLOOKUP(A120,PitcherProj!A:AA,13,false)</f>
        <v>8.10333</v>
      </c>
      <c r="N120" s="11">
        <f>VLOOKUP(A120,PitcherProj!A:AA,14,false)</f>
        <v>0</v>
      </c>
      <c r="O120" s="11">
        <f>VLOOKUP(A120,PitcherProj!A:AA,15,false)</f>
        <v>55.4638</v>
      </c>
      <c r="P120" s="11">
        <f t="shared" si="1"/>
        <v>88</v>
      </c>
    </row>
    <row r="121">
      <c r="A121" s="12" t="str">
        <f>PitcherProj!A138</f>
        <v>José Alvarado</v>
      </c>
      <c r="B121" s="11" t="str">
        <f>PitcherProj!B138</f>
        <v>PHI</v>
      </c>
      <c r="C121" s="13">
        <f>(D121*Settings!$E$8)+(E121*Settings!$E$3)+(F121*Settings!$E$12)+(G121*Settings!$E$10)+(H121*Settings!$E$6)+(I121*Settings!$E$7)+(J121*Settings!$E$11)+(K121*Settings!$E$4)+(L121*Settings!$E$13)+(M121*Settings!$E$14)+(N121*Settings!$E$5)+(O121*Settings!$E$9)</f>
        <v>305.8898</v>
      </c>
      <c r="D121" s="11">
        <f>VLOOKUP(A121,PitcherProj!A:Z,4,false)</f>
        <v>74</v>
      </c>
      <c r="E121" s="11">
        <f>VLOOKUP(A121,PitcherProj!A:Z,5,false)</f>
        <v>4.2032</v>
      </c>
      <c r="F121" s="11">
        <f>VLOOKUP(A121,PitcherProj!A:Z,6,false)</f>
        <v>3.0471</v>
      </c>
      <c r="G121" s="11">
        <f>VLOOKUP(A121,PitcherProj!A:Z,7,false)</f>
        <v>24.9128</v>
      </c>
      <c r="H121" s="11">
        <f>VLOOKUP(A121,PitcherProj!A:Z,8,false)</f>
        <v>96.7941</v>
      </c>
      <c r="I121" s="11">
        <f>VLOOKUP(A121,PitcherProj!A:Z,9,false)</f>
        <v>35.5818</v>
      </c>
      <c r="J121" s="11">
        <f>VLOOKUP(A121,PitcherProj!A:Z,10,false)</f>
        <v>3.5263</v>
      </c>
      <c r="K121" s="11">
        <f>VLOOKUP(A121,PitcherProj!A:Z,11,false)</f>
        <v>21.567</v>
      </c>
      <c r="L121" s="11">
        <f>VLOOKUP(A121,PitcherProj!A:Z,12,false)</f>
        <v>6.0167</v>
      </c>
      <c r="M121" s="11">
        <f>VLOOKUP(A121,PitcherProj!A:AA,13,false)</f>
        <v>6.37222</v>
      </c>
      <c r="N121" s="11">
        <f>VLOOKUP(A121,PitcherProj!A:AA,14,false)</f>
        <v>0</v>
      </c>
      <c r="O121" s="11">
        <f>VLOOKUP(A121,PitcherProj!A:AA,15,false)</f>
        <v>55.7137</v>
      </c>
      <c r="P121" s="11">
        <f t="shared" si="1"/>
        <v>89</v>
      </c>
    </row>
    <row r="122">
      <c r="A122" s="12" t="str">
        <f>PitcherProj!A159</f>
        <v>Andrés Muñoz</v>
      </c>
      <c r="B122" s="11" t="str">
        <f>PitcherProj!B159</f>
        <v>SEA</v>
      </c>
      <c r="C122" s="13">
        <f>(D122*Settings!$E$8)+(E122*Settings!$E$3)+(F122*Settings!$E$12)+(G122*Settings!$E$10)+(H122*Settings!$E$6)+(I122*Settings!$E$7)+(J122*Settings!$E$11)+(K122*Settings!$E$4)+(L122*Settings!$E$13)+(M122*Settings!$E$14)+(N122*Settings!$E$5)+(O122*Settings!$E$9)</f>
        <v>305.744</v>
      </c>
      <c r="D122" s="11">
        <f>VLOOKUP(A122,PitcherProj!A:Z,4,false)</f>
        <v>64</v>
      </c>
      <c r="E122" s="11">
        <f>VLOOKUP(A122,PitcherProj!A:Z,5,false)</f>
        <v>3.6316</v>
      </c>
      <c r="F122" s="11">
        <f>VLOOKUP(A122,PitcherProj!A:Z,6,false)</f>
        <v>2.639</v>
      </c>
      <c r="G122" s="11">
        <f>VLOOKUP(A122,PitcherProj!A:Z,7,false)</f>
        <v>20.5192</v>
      </c>
      <c r="H122" s="11">
        <f>VLOOKUP(A122,PitcherProj!A:Z,8,false)</f>
        <v>84.4913</v>
      </c>
      <c r="I122" s="11">
        <f>VLOOKUP(A122,PitcherProj!A:Z,9,false)</f>
        <v>23.9651</v>
      </c>
      <c r="J122" s="11">
        <f>VLOOKUP(A122,PitcherProj!A:Z,10,false)</f>
        <v>3.1219</v>
      </c>
      <c r="K122" s="11">
        <f>VLOOKUP(A122,PitcherProj!A:Z,11,false)</f>
        <v>25.168</v>
      </c>
      <c r="L122" s="11">
        <f>VLOOKUP(A122,PitcherProj!A:Z,12,false)</f>
        <v>4.7377</v>
      </c>
      <c r="M122" s="11">
        <f>VLOOKUP(A122,PitcherProj!A:AA,13,false)</f>
        <v>5.55378</v>
      </c>
      <c r="N122" s="11">
        <f>VLOOKUP(A122,PitcherProj!A:AA,14,false)</f>
        <v>0</v>
      </c>
      <c r="O122" s="11">
        <f>VLOOKUP(A122,PitcherProj!A:AA,15,false)</f>
        <v>48.1783</v>
      </c>
      <c r="P122" s="11">
        <f t="shared" si="1"/>
        <v>90</v>
      </c>
    </row>
    <row r="123">
      <c r="A123" s="12" t="str">
        <f>PitcherProj!A50</f>
        <v>Ranger Suárez</v>
      </c>
      <c r="B123" s="11" t="str">
        <f>PitcherProj!B50</f>
        <v>PHI</v>
      </c>
      <c r="C123" s="13">
        <f>(D123*Settings!$E$8)+(E123*Settings!$E$3)+(F123*Settings!$E$12)+(G123*Settings!$E$10)+(H123*Settings!$E$6)+(I123*Settings!$E$7)+(J123*Settings!$E$11)+(K123*Settings!$E$4)+(L123*Settings!$E$13)+(M123*Settings!$E$14)+(N123*Settings!$E$5)+(O123*Settings!$E$9)</f>
        <v>305.0997</v>
      </c>
      <c r="D123" s="11">
        <f>VLOOKUP(A123,PitcherProj!A:Z,4,false)</f>
        <v>154.871</v>
      </c>
      <c r="E123" s="11">
        <f>VLOOKUP(A123,PitcherProj!A:Z,5,false)</f>
        <v>9.8358</v>
      </c>
      <c r="F123" s="11">
        <f>VLOOKUP(A123,PitcherProj!A:Z,6,false)</f>
        <v>8.9973</v>
      </c>
      <c r="G123" s="11">
        <f>VLOOKUP(A123,PitcherProj!A:Z,7,false)</f>
        <v>69.4172</v>
      </c>
      <c r="H123" s="11">
        <f>VLOOKUP(A123,PitcherProj!A:Z,8,false)</f>
        <v>134.65</v>
      </c>
      <c r="I123" s="11">
        <f>VLOOKUP(A123,PitcherProj!A:Z,9,false)</f>
        <v>58.0905</v>
      </c>
      <c r="J123" s="11">
        <f>VLOOKUP(A123,PitcherProj!A:Z,10,false)</f>
        <v>5.3393</v>
      </c>
      <c r="K123" s="11">
        <f>VLOOKUP(A123,PitcherProj!A:Z,11,false)</f>
        <v>0</v>
      </c>
      <c r="L123" s="11">
        <f>VLOOKUP(A123,PitcherProj!A:Z,12,false)</f>
        <v>0</v>
      </c>
      <c r="M123" s="11">
        <f>VLOOKUP(A123,PitcherProj!A:AA,13,false)</f>
        <v>18.0166</v>
      </c>
      <c r="N123" s="11">
        <f>VLOOKUP(A123,PitcherProj!A:AA,14,false)</f>
        <v>12.9616</v>
      </c>
      <c r="O123" s="11">
        <f>VLOOKUP(A123,PitcherProj!A:AA,15,false)</f>
        <v>152.971</v>
      </c>
      <c r="P123" s="11">
        <f t="shared" si="1"/>
        <v>91</v>
      </c>
    </row>
    <row r="124">
      <c r="A124" s="12" t="str">
        <f>PitcherProj!A201</f>
        <v>Evan Phillips</v>
      </c>
      <c r="B124" s="11" t="str">
        <f>PitcherProj!B201</f>
        <v>LAD</v>
      </c>
      <c r="C124" s="13">
        <f>(D124*Settings!$E$8)+(E124*Settings!$E$3)+(F124*Settings!$E$12)+(G124*Settings!$E$10)+(H124*Settings!$E$6)+(I124*Settings!$E$7)+(J124*Settings!$E$11)+(K124*Settings!$E$4)+(L124*Settings!$E$13)+(M124*Settings!$E$14)+(N124*Settings!$E$5)+(O124*Settings!$E$9)</f>
        <v>305.0533</v>
      </c>
      <c r="D124" s="11">
        <f>VLOOKUP(A124,PitcherProj!A:Z,4,false)</f>
        <v>66</v>
      </c>
      <c r="E124" s="11">
        <f>VLOOKUP(A124,PitcherProj!A:Z,5,false)</f>
        <v>3.6333</v>
      </c>
      <c r="F124" s="11">
        <f>VLOOKUP(A124,PitcherProj!A:Z,6,false)</f>
        <v>2.835</v>
      </c>
      <c r="G124" s="11">
        <f>VLOOKUP(A124,PitcherProj!A:Z,7,false)</f>
        <v>26.5574</v>
      </c>
      <c r="H124" s="11">
        <f>VLOOKUP(A124,PitcherProj!A:Z,8,false)</f>
        <v>75.7772</v>
      </c>
      <c r="I124" s="11">
        <f>VLOOKUP(A124,PitcherProj!A:Z,9,false)</f>
        <v>21.9316</v>
      </c>
      <c r="J124" s="11">
        <f>VLOOKUP(A124,PitcherProj!A:Z,10,false)</f>
        <v>3.0306</v>
      </c>
      <c r="K124" s="11">
        <f>VLOOKUP(A124,PitcherProj!A:Z,11,false)</f>
        <v>29.506</v>
      </c>
      <c r="L124" s="11">
        <f>VLOOKUP(A124,PitcherProj!A:Z,12,false)</f>
        <v>4.9634</v>
      </c>
      <c r="M124" s="11">
        <f>VLOOKUP(A124,PitcherProj!A:AA,13,false)</f>
        <v>8.13267</v>
      </c>
      <c r="N124" s="11">
        <f>VLOOKUP(A124,PitcherProj!A:AA,14,false)</f>
        <v>0</v>
      </c>
      <c r="O124" s="11">
        <f>VLOOKUP(A124,PitcherProj!A:AA,15,false)</f>
        <v>57.7652</v>
      </c>
      <c r="P124" s="11">
        <f t="shared" si="1"/>
        <v>92</v>
      </c>
    </row>
    <row r="125">
      <c r="A125" s="12" t="str">
        <f>PitcherProj!A104</f>
        <v>Triston McKenzie</v>
      </c>
      <c r="B125" s="11" t="str">
        <f>PitcherProj!B104</f>
        <v>CLE</v>
      </c>
      <c r="C125" s="13">
        <f>(D125*Settings!$E$8)+(E125*Settings!$E$3)+(F125*Settings!$E$12)+(G125*Settings!$E$10)+(H125*Settings!$E$6)+(I125*Settings!$E$7)+(J125*Settings!$E$11)+(K125*Settings!$E$4)+(L125*Settings!$E$13)+(M125*Settings!$E$14)+(N125*Settings!$E$5)+(O125*Settings!$E$9)</f>
        <v>303.2974</v>
      </c>
      <c r="D125" s="11">
        <f>VLOOKUP(A125,PitcherProj!A:Z,4,false)</f>
        <v>149.638</v>
      </c>
      <c r="E125" s="11">
        <f>VLOOKUP(A125,PitcherProj!A:Z,5,false)</f>
        <v>8.4793</v>
      </c>
      <c r="F125" s="11">
        <f>VLOOKUP(A125,PitcherProj!A:Z,6,false)</f>
        <v>9.5132</v>
      </c>
      <c r="G125" s="11">
        <f>VLOOKUP(A125,PitcherProj!A:Z,7,false)</f>
        <v>73.9377</v>
      </c>
      <c r="H125" s="11">
        <f>VLOOKUP(A125,PitcherProj!A:Z,8,false)</f>
        <v>151.653</v>
      </c>
      <c r="I125" s="11">
        <f>VLOOKUP(A125,PitcherProj!A:Z,9,false)</f>
        <v>53.3011</v>
      </c>
      <c r="J125" s="11">
        <f>VLOOKUP(A125,PitcherProj!A:Z,10,false)</f>
        <v>5.2003</v>
      </c>
      <c r="K125" s="11">
        <f>VLOOKUP(A125,PitcherProj!A:Z,11,false)</f>
        <v>0</v>
      </c>
      <c r="L125" s="11">
        <f>VLOOKUP(A125,PitcherProj!A:Z,12,false)</f>
        <v>0</v>
      </c>
      <c r="M125" s="11">
        <f>VLOOKUP(A125,PitcherProj!A:AA,13,false)</f>
        <v>25.3886</v>
      </c>
      <c r="N125" s="11">
        <f>VLOOKUP(A125,PitcherProj!A:AA,14,false)</f>
        <v>11.6521</v>
      </c>
      <c r="O125" s="11">
        <f>VLOOKUP(A125,PitcherProj!A:AA,15,false)</f>
        <v>139.706</v>
      </c>
      <c r="P125" s="11">
        <f t="shared" si="1"/>
        <v>93</v>
      </c>
    </row>
    <row r="126">
      <c r="A126" s="12" t="str">
        <f>PitcherProj!A97</f>
        <v>Andrew Heaney</v>
      </c>
      <c r="B126" s="11" t="str">
        <f>PitcherProj!B97</f>
        <v>TEX</v>
      </c>
      <c r="C126" s="13">
        <f>(D126*Settings!$E$8)+(E126*Settings!$E$3)+(F126*Settings!$E$12)+(G126*Settings!$E$10)+(H126*Settings!$E$6)+(I126*Settings!$E$7)+(J126*Settings!$E$11)+(K126*Settings!$E$4)+(L126*Settings!$E$13)+(M126*Settings!$E$14)+(N126*Settings!$E$5)+(O126*Settings!$E$9)</f>
        <v>302.4929</v>
      </c>
      <c r="D126" s="11">
        <f>VLOOKUP(A126,PitcherProj!A:Z,4,false)</f>
        <v>145.057</v>
      </c>
      <c r="E126" s="11">
        <f>VLOOKUP(A126,PitcherProj!A:Z,5,false)</f>
        <v>9.1536</v>
      </c>
      <c r="F126" s="11">
        <f>VLOOKUP(A126,PitcherProj!A:Z,6,false)</f>
        <v>8.8624</v>
      </c>
      <c r="G126" s="11">
        <f>VLOOKUP(A126,PitcherProj!A:Z,7,false)</f>
        <v>69.6693</v>
      </c>
      <c r="H126" s="11">
        <f>VLOOKUP(A126,PitcherProj!A:Z,8,false)</f>
        <v>151.053</v>
      </c>
      <c r="I126" s="11">
        <f>VLOOKUP(A126,PitcherProj!A:Z,9,false)</f>
        <v>51.2468</v>
      </c>
      <c r="J126" s="11">
        <f>VLOOKUP(A126,PitcherProj!A:Z,10,false)</f>
        <v>7.8823</v>
      </c>
      <c r="K126" s="11">
        <f>VLOOKUP(A126,PitcherProj!A:Z,11,false)</f>
        <v>0</v>
      </c>
      <c r="L126" s="11">
        <f>VLOOKUP(A126,PitcherProj!A:Z,12,false)</f>
        <v>0.6047</v>
      </c>
      <c r="M126" s="11">
        <f>VLOOKUP(A126,PitcherProj!A:AA,13,false)</f>
        <v>23.1769</v>
      </c>
      <c r="N126" s="11">
        <f>VLOOKUP(A126,PitcherProj!A:AA,14,false)</f>
        <v>9.8348</v>
      </c>
      <c r="O126" s="11">
        <f>VLOOKUP(A126,PitcherProj!A:AA,15,false)</f>
        <v>135.158</v>
      </c>
      <c r="P126" s="11">
        <f t="shared" si="1"/>
        <v>94</v>
      </c>
    </row>
    <row r="127">
      <c r="A127" s="12" t="str">
        <f>PitcherProj!A196</f>
        <v>Clay Holmes</v>
      </c>
      <c r="B127" s="11" t="str">
        <f>PitcherProj!B196</f>
        <v>NYY</v>
      </c>
      <c r="C127" s="13">
        <f>(D127*Settings!$E$8)+(E127*Settings!$E$3)+(F127*Settings!$E$12)+(G127*Settings!$E$10)+(H127*Settings!$E$6)+(I127*Settings!$E$7)+(J127*Settings!$E$11)+(K127*Settings!$E$4)+(L127*Settings!$E$13)+(M127*Settings!$E$14)+(N127*Settings!$E$5)+(O127*Settings!$E$9)</f>
        <v>301.979</v>
      </c>
      <c r="D127" s="11">
        <f>VLOOKUP(A127,PitcherProj!A:Z,4,false)</f>
        <v>66</v>
      </c>
      <c r="E127" s="11">
        <f>VLOOKUP(A127,PitcherProj!A:Z,5,false)</f>
        <v>3.7093</v>
      </c>
      <c r="F127" s="11">
        <f>VLOOKUP(A127,PitcherProj!A:Z,6,false)</f>
        <v>2.7579</v>
      </c>
      <c r="G127" s="11">
        <f>VLOOKUP(A127,PitcherProj!A:Z,7,false)</f>
        <v>23.7526</v>
      </c>
      <c r="H127" s="11">
        <f>VLOOKUP(A127,PitcherProj!A:Z,8,false)</f>
        <v>68.4301</v>
      </c>
      <c r="I127" s="11">
        <f>VLOOKUP(A127,PitcherProj!A:Z,9,false)</f>
        <v>24.5433</v>
      </c>
      <c r="J127" s="11">
        <f>VLOOKUP(A127,PitcherProj!A:Z,10,false)</f>
        <v>3.6282</v>
      </c>
      <c r="K127" s="11">
        <f>VLOOKUP(A127,PitcherProj!A:Z,11,false)</f>
        <v>30.762</v>
      </c>
      <c r="L127" s="11">
        <f>VLOOKUP(A127,PitcherProj!A:Z,12,false)</f>
        <v>2.9902</v>
      </c>
      <c r="M127" s="11">
        <f>VLOOKUP(A127,PitcherProj!A:AA,13,false)</f>
        <v>5.15533</v>
      </c>
      <c r="N127" s="11">
        <f>VLOOKUP(A127,PitcherProj!A:AA,14,false)</f>
        <v>0</v>
      </c>
      <c r="O127" s="11">
        <f>VLOOKUP(A127,PitcherProj!A:AA,15,false)</f>
        <v>58.8376</v>
      </c>
      <c r="P127" s="11">
        <f t="shared" si="1"/>
        <v>95</v>
      </c>
    </row>
    <row r="128">
      <c r="A128" s="12" t="str">
        <f>PitcherProj!A119</f>
        <v>Gavin Williams</v>
      </c>
      <c r="B128" s="11" t="str">
        <f>PitcherProj!B119</f>
        <v>CLE</v>
      </c>
      <c r="C128" s="13">
        <f>(D128*Settings!$E$8)+(E128*Settings!$E$3)+(F128*Settings!$E$12)+(G128*Settings!$E$10)+(H128*Settings!$E$6)+(I128*Settings!$E$7)+(J128*Settings!$E$11)+(K128*Settings!$E$4)+(L128*Settings!$E$13)+(M128*Settings!$E$14)+(N128*Settings!$E$5)+(O128*Settings!$E$9)</f>
        <v>300.6421</v>
      </c>
      <c r="D128" s="11">
        <f>VLOOKUP(A128,PitcherProj!A:Z,4,false)</f>
        <v>143.486</v>
      </c>
      <c r="E128" s="11">
        <f>VLOOKUP(A128,PitcherProj!A:Z,5,false)</f>
        <v>8.6071</v>
      </c>
      <c r="F128" s="11">
        <f>VLOOKUP(A128,PitcherProj!A:Z,6,false)</f>
        <v>9.013</v>
      </c>
      <c r="G128" s="11">
        <f>VLOOKUP(A128,PitcherProj!A:Z,7,false)</f>
        <v>67.341</v>
      </c>
      <c r="H128" s="11">
        <f>VLOOKUP(A128,PitcherProj!A:Z,8,false)</f>
        <v>148.473</v>
      </c>
      <c r="I128" s="11">
        <f>VLOOKUP(A128,PitcherProj!A:Z,9,false)</f>
        <v>56.4152</v>
      </c>
      <c r="J128" s="11">
        <f>VLOOKUP(A128,PitcherProj!A:Z,10,false)</f>
        <v>6.6006</v>
      </c>
      <c r="K128" s="11">
        <f>VLOOKUP(A128,PitcherProj!A:Z,11,false)</f>
        <v>0</v>
      </c>
      <c r="L128" s="11">
        <f>VLOOKUP(A128,PitcherProj!A:Z,12,false)</f>
        <v>0</v>
      </c>
      <c r="M128" s="11">
        <f>VLOOKUP(A128,PitcherProj!A:AA,13,false)</f>
        <v>20.9011</v>
      </c>
      <c r="N128" s="11">
        <f>VLOOKUP(A128,PitcherProj!A:AA,14,false)</f>
        <v>11.2878</v>
      </c>
      <c r="O128" s="11">
        <f>VLOOKUP(A128,PitcherProj!A:AA,15,false)</f>
        <v>130.451</v>
      </c>
      <c r="P128" s="11">
        <f t="shared" si="1"/>
        <v>96</v>
      </c>
    </row>
    <row r="129">
      <c r="A129" s="12" t="str">
        <f>PitcherProj!A63</f>
        <v>Eury Pérez</v>
      </c>
      <c r="B129" s="11" t="str">
        <f>PitcherProj!B63</f>
        <v>MIA</v>
      </c>
      <c r="C129" s="13">
        <f>(D129*Settings!$E$8)+(E129*Settings!$E$3)+(F129*Settings!$E$12)+(G129*Settings!$E$10)+(H129*Settings!$E$6)+(I129*Settings!$E$7)+(J129*Settings!$E$11)+(K129*Settings!$E$4)+(L129*Settings!$E$13)+(M129*Settings!$E$14)+(N129*Settings!$E$5)+(O129*Settings!$E$9)</f>
        <v>300.395</v>
      </c>
      <c r="D129" s="11">
        <f>VLOOKUP(A129,PitcherProj!A:Z,4,false)</f>
        <v>131.522</v>
      </c>
      <c r="E129" s="11">
        <f>VLOOKUP(A129,PitcherProj!A:Z,5,false)</f>
        <v>8.1001</v>
      </c>
      <c r="F129" s="11">
        <f>VLOOKUP(A129,PitcherProj!A:Z,6,false)</f>
        <v>8.2388</v>
      </c>
      <c r="G129" s="11">
        <f>VLOOKUP(A129,PitcherProj!A:Z,7,false)</f>
        <v>59.7289</v>
      </c>
      <c r="H129" s="11">
        <f>VLOOKUP(A129,PitcherProj!A:Z,8,false)</f>
        <v>146.167</v>
      </c>
      <c r="I129" s="11">
        <f>VLOOKUP(A129,PitcherProj!A:Z,9,false)</f>
        <v>45.258</v>
      </c>
      <c r="J129" s="11">
        <f>VLOOKUP(A129,PitcherProj!A:Z,10,false)</f>
        <v>5.5451</v>
      </c>
      <c r="K129" s="11">
        <f>VLOOKUP(A129,PitcherProj!A:Z,11,false)</f>
        <v>0</v>
      </c>
      <c r="L129" s="11">
        <f>VLOOKUP(A129,PitcherProj!A:Z,12,false)</f>
        <v>0</v>
      </c>
      <c r="M129" s="11">
        <f>VLOOKUP(A129,PitcherProj!A:AA,13,false)</f>
        <v>19.1437</v>
      </c>
      <c r="N129" s="11">
        <f>VLOOKUP(A129,PitcherProj!A:AA,14,false)</f>
        <v>10.4606</v>
      </c>
      <c r="O129" s="11">
        <f>VLOOKUP(A129,PitcherProj!A:AA,15,false)</f>
        <v>117.243</v>
      </c>
      <c r="P129" s="11">
        <f t="shared" si="1"/>
        <v>97</v>
      </c>
    </row>
    <row r="130">
      <c r="A130" s="12" t="str">
        <f>PitcherProj!A107</f>
        <v>Bryan Woo</v>
      </c>
      <c r="B130" s="11" t="str">
        <f>PitcherProj!B107</f>
        <v>SEA</v>
      </c>
      <c r="C130" s="13">
        <f>(D130*Settings!$E$8)+(E130*Settings!$E$3)+(F130*Settings!$E$12)+(G130*Settings!$E$10)+(H130*Settings!$E$6)+(I130*Settings!$E$7)+(J130*Settings!$E$11)+(K130*Settings!$E$4)+(L130*Settings!$E$13)+(M130*Settings!$E$14)+(N130*Settings!$E$5)+(O130*Settings!$E$9)</f>
        <v>297.8711</v>
      </c>
      <c r="D130" s="11">
        <f>VLOOKUP(A130,PitcherProj!A:Z,4,false)</f>
        <v>135.434</v>
      </c>
      <c r="E130" s="11">
        <f>VLOOKUP(A130,PitcherProj!A:Z,5,false)</f>
        <v>8.2905</v>
      </c>
      <c r="F130" s="11">
        <f>VLOOKUP(A130,PitcherProj!A:Z,6,false)</f>
        <v>8.1717</v>
      </c>
      <c r="G130" s="11">
        <f>VLOOKUP(A130,PitcherProj!A:Z,7,false)</f>
        <v>60.8902</v>
      </c>
      <c r="H130" s="11">
        <f>VLOOKUP(A130,PitcherProj!A:Z,8,false)</f>
        <v>140.712</v>
      </c>
      <c r="I130" s="11">
        <f>VLOOKUP(A130,PitcherProj!A:Z,9,false)</f>
        <v>45.3153</v>
      </c>
      <c r="J130" s="11">
        <f>VLOOKUP(A130,PitcherProj!A:Z,10,false)</f>
        <v>7.687</v>
      </c>
      <c r="K130" s="11">
        <f>VLOOKUP(A130,PitcherProj!A:Z,11,false)</f>
        <v>0</v>
      </c>
      <c r="L130" s="11">
        <f>VLOOKUP(A130,PitcherProj!A:Z,12,false)</f>
        <v>0.6416</v>
      </c>
      <c r="M130" s="11">
        <f>VLOOKUP(A130,PitcherProj!A:AA,13,false)</f>
        <v>19.5928</v>
      </c>
      <c r="N130" s="11">
        <f>VLOOKUP(A130,PitcherProj!A:AA,14,false)</f>
        <v>9.8204</v>
      </c>
      <c r="O130" s="11">
        <f>VLOOKUP(A130,PitcherProj!A:AA,15,false)</f>
        <v>122.042</v>
      </c>
      <c r="P130" s="11">
        <f t="shared" si="1"/>
        <v>98</v>
      </c>
    </row>
    <row r="131">
      <c r="A131" s="12" t="str">
        <f>PitcherProj!A67</f>
        <v>Brady Singer</v>
      </c>
      <c r="B131" s="11" t="str">
        <f>PitcherProj!B67</f>
        <v>KCR</v>
      </c>
      <c r="C131" s="13">
        <f>(D131*Settings!$E$8)+(E131*Settings!$E$3)+(F131*Settings!$E$12)+(G131*Settings!$E$10)+(H131*Settings!$E$6)+(I131*Settings!$E$7)+(J131*Settings!$E$11)+(K131*Settings!$E$4)+(L131*Settings!$E$13)+(M131*Settings!$E$14)+(N131*Settings!$E$5)+(O131*Settings!$E$9)</f>
        <v>297.5549</v>
      </c>
      <c r="D131" s="11">
        <f>VLOOKUP(A131,PitcherProj!A:Z,4,false)</f>
        <v>169.339</v>
      </c>
      <c r="E131" s="11">
        <f>VLOOKUP(A131,PitcherProj!A:Z,5,false)</f>
        <v>9.6268</v>
      </c>
      <c r="F131" s="11">
        <f>VLOOKUP(A131,PitcherProj!A:Z,6,false)</f>
        <v>10.67</v>
      </c>
      <c r="G131" s="11">
        <f>VLOOKUP(A131,PitcherProj!A:Z,7,false)</f>
        <v>82.8528</v>
      </c>
      <c r="H131" s="11">
        <f>VLOOKUP(A131,PitcherProj!A:Z,8,false)</f>
        <v>139.176</v>
      </c>
      <c r="I131" s="11">
        <f>VLOOKUP(A131,PitcherProj!A:Z,9,false)</f>
        <v>51.3398</v>
      </c>
      <c r="J131" s="11">
        <f>VLOOKUP(A131,PitcherProj!A:Z,10,false)</f>
        <v>8.9772</v>
      </c>
      <c r="K131" s="11">
        <f>VLOOKUP(A131,PitcherProj!A:Z,11,false)</f>
        <v>0</v>
      </c>
      <c r="L131" s="11">
        <f>VLOOKUP(A131,PitcherProj!A:Z,12,false)</f>
        <v>0</v>
      </c>
      <c r="M131" s="11">
        <f>VLOOKUP(A131,PitcherProj!A:AA,13,false)</f>
        <v>20.9792</v>
      </c>
      <c r="N131" s="11">
        <f>VLOOKUP(A131,PitcherProj!A:AA,14,false)</f>
        <v>13.4105</v>
      </c>
      <c r="O131" s="11">
        <f>VLOOKUP(A131,PitcherProj!A:AA,15,false)</f>
        <v>179.971</v>
      </c>
      <c r="P131" s="11">
        <f t="shared" si="1"/>
        <v>99</v>
      </c>
    </row>
    <row r="132">
      <c r="A132" s="12" t="str">
        <f>PitcherProj!A51</f>
        <v>Nick Lodolo</v>
      </c>
      <c r="B132" s="11" t="str">
        <f>PitcherProj!B51</f>
        <v>CIN</v>
      </c>
      <c r="C132" s="13">
        <f>(D132*Settings!$E$8)+(E132*Settings!$E$3)+(F132*Settings!$E$12)+(G132*Settings!$E$10)+(H132*Settings!$E$6)+(I132*Settings!$E$7)+(J132*Settings!$E$11)+(K132*Settings!$E$4)+(L132*Settings!$E$13)+(M132*Settings!$E$14)+(N132*Settings!$E$5)+(O132*Settings!$E$9)</f>
        <v>297.0392</v>
      </c>
      <c r="D132" s="11">
        <f>VLOOKUP(A132,PitcherProj!A:Z,4,false)</f>
        <v>121.037</v>
      </c>
      <c r="E132" s="11">
        <f>VLOOKUP(A132,PitcherProj!A:Z,5,false)</f>
        <v>7.8876</v>
      </c>
      <c r="F132" s="11">
        <f>VLOOKUP(A132,PitcherProj!A:Z,6,false)</f>
        <v>6.5939</v>
      </c>
      <c r="G132" s="11">
        <f>VLOOKUP(A132,PitcherProj!A:Z,7,false)</f>
        <v>50.588</v>
      </c>
      <c r="H132" s="11">
        <f>VLOOKUP(A132,PitcherProj!A:Z,8,false)</f>
        <v>142.288</v>
      </c>
      <c r="I132" s="11">
        <f>VLOOKUP(A132,PitcherProj!A:Z,9,false)</f>
        <v>41.7396</v>
      </c>
      <c r="J132" s="11">
        <f>VLOOKUP(A132,PitcherProj!A:Z,10,false)</f>
        <v>9.3133</v>
      </c>
      <c r="K132" s="11">
        <f>VLOOKUP(A132,PitcherProj!A:Z,11,false)</f>
        <v>0</v>
      </c>
      <c r="L132" s="11">
        <f>VLOOKUP(A132,PitcherProj!A:Z,12,false)</f>
        <v>0.58</v>
      </c>
      <c r="M132" s="11">
        <f>VLOOKUP(A132,PitcherProj!A:AA,13,false)</f>
        <v>16.1383</v>
      </c>
      <c r="N132" s="11">
        <f>VLOOKUP(A132,PitcherProj!A:AA,14,false)</f>
        <v>9.3526</v>
      </c>
      <c r="O132" s="11">
        <f>VLOOKUP(A132,PitcherProj!A:AA,15,false)</f>
        <v>105.005</v>
      </c>
      <c r="P132" s="11">
        <f t="shared" si="1"/>
        <v>100</v>
      </c>
    </row>
    <row r="133">
      <c r="A133" s="12" t="str">
        <f>PitcherProj!A64</f>
        <v>Frankie Montas</v>
      </c>
      <c r="B133" s="11" t="str">
        <f>PitcherProj!B64</f>
        <v>CIN</v>
      </c>
      <c r="C133" s="13">
        <f>(D133*Settings!$E$8)+(E133*Settings!$E$3)+(F133*Settings!$E$12)+(G133*Settings!$E$10)+(H133*Settings!$E$6)+(I133*Settings!$E$7)+(J133*Settings!$E$11)+(K133*Settings!$E$4)+(L133*Settings!$E$13)+(M133*Settings!$E$14)+(N133*Settings!$E$5)+(O133*Settings!$E$9)</f>
        <v>296.3731</v>
      </c>
      <c r="D133" s="11">
        <f>VLOOKUP(A133,PitcherProj!A:Z,4,false)</f>
        <v>149.584</v>
      </c>
      <c r="E133" s="11">
        <f>VLOOKUP(A133,PitcherProj!A:Z,5,false)</f>
        <v>8.8531</v>
      </c>
      <c r="F133" s="11">
        <f>VLOOKUP(A133,PitcherProj!A:Z,6,false)</f>
        <v>9.1187</v>
      </c>
      <c r="G133" s="11">
        <f>VLOOKUP(A133,PitcherProj!A:Z,7,false)</f>
        <v>73.1055</v>
      </c>
      <c r="H133" s="11">
        <f>VLOOKUP(A133,PitcherProj!A:Z,8,false)</f>
        <v>144.377</v>
      </c>
      <c r="I133" s="11">
        <f>VLOOKUP(A133,PitcherProj!A:Z,9,false)</f>
        <v>49.601</v>
      </c>
      <c r="J133" s="11">
        <f>VLOOKUP(A133,PitcherProj!A:Z,10,false)</f>
        <v>6.0504</v>
      </c>
      <c r="K133" s="11">
        <f>VLOOKUP(A133,PitcherProj!A:Z,11,false)</f>
        <v>0</v>
      </c>
      <c r="L133" s="11">
        <f>VLOOKUP(A133,PitcherProj!A:Z,12,false)</f>
        <v>0</v>
      </c>
      <c r="M133" s="11">
        <f>VLOOKUP(A133,PitcherProj!A:AA,13,false)</f>
        <v>23.8005</v>
      </c>
      <c r="N133" s="11">
        <f>VLOOKUP(A133,PitcherProj!A:AA,14,false)</f>
        <v>11.7817</v>
      </c>
      <c r="O133" s="11">
        <f>VLOOKUP(A133,PitcherProj!A:AA,15,false)</f>
        <v>147.148</v>
      </c>
      <c r="P133" s="11">
        <f t="shared" si="1"/>
        <v>101</v>
      </c>
    </row>
    <row r="134">
      <c r="A134" s="12" t="str">
        <f>PitcherProj!A192</f>
        <v>Adbert Alzolay</v>
      </c>
      <c r="B134" s="11" t="str">
        <f>PitcherProj!B192</f>
        <v>CHC</v>
      </c>
      <c r="C134" s="13">
        <f>(D134*Settings!$E$8)+(E134*Settings!$E$3)+(F134*Settings!$E$12)+(G134*Settings!$E$10)+(H134*Settings!$E$6)+(I134*Settings!$E$7)+(J134*Settings!$E$11)+(K134*Settings!$E$4)+(L134*Settings!$E$13)+(M134*Settings!$E$14)+(N134*Settings!$E$5)+(O134*Settings!$E$9)</f>
        <v>295.4971</v>
      </c>
      <c r="D134" s="11">
        <f>VLOOKUP(A134,PitcherProj!A:Z,4,false)</f>
        <v>67</v>
      </c>
      <c r="E134" s="11">
        <f>VLOOKUP(A134,PitcherProj!A:Z,5,false)</f>
        <v>3.4662</v>
      </c>
      <c r="F134" s="11">
        <f>VLOOKUP(A134,PitcherProj!A:Z,6,false)</f>
        <v>3.1032</v>
      </c>
      <c r="G134" s="11">
        <f>VLOOKUP(A134,PitcherProj!A:Z,7,false)</f>
        <v>26.9756</v>
      </c>
      <c r="H134" s="11">
        <f>VLOOKUP(A134,PitcherProj!A:Z,8,false)</f>
        <v>73.0439</v>
      </c>
      <c r="I134" s="11">
        <f>VLOOKUP(A134,PitcherProj!A:Z,9,false)</f>
        <v>19.1146</v>
      </c>
      <c r="J134" s="11">
        <f>VLOOKUP(A134,PitcherProj!A:Z,10,false)</f>
        <v>3.2866</v>
      </c>
      <c r="K134" s="11">
        <f>VLOOKUP(A134,PitcherProj!A:Z,11,false)</f>
        <v>28.194</v>
      </c>
      <c r="L134" s="11">
        <f>VLOOKUP(A134,PitcherProj!A:Z,12,false)</f>
        <v>4.2768</v>
      </c>
      <c r="M134" s="11">
        <f>VLOOKUP(A134,PitcherProj!A:AA,13,false)</f>
        <v>8.308</v>
      </c>
      <c r="N134" s="11">
        <f>VLOOKUP(A134,PitcherProj!A:AA,14,false)</f>
        <v>0</v>
      </c>
      <c r="O134" s="11">
        <f>VLOOKUP(A134,PitcherProj!A:AA,15,false)</f>
        <v>59.7394</v>
      </c>
      <c r="P134" s="11">
        <f t="shared" si="1"/>
        <v>102</v>
      </c>
    </row>
    <row r="135">
      <c r="A135" s="12" t="str">
        <f>PitcherProj!A240</f>
        <v>Kenley Jansen</v>
      </c>
      <c r="B135" s="11" t="str">
        <f>PitcherProj!B240</f>
        <v>BOS</v>
      </c>
      <c r="C135" s="13">
        <f>(D135*Settings!$E$8)+(E135*Settings!$E$3)+(F135*Settings!$E$12)+(G135*Settings!$E$10)+(H135*Settings!$E$6)+(I135*Settings!$E$7)+(J135*Settings!$E$11)+(K135*Settings!$E$4)+(L135*Settings!$E$13)+(M135*Settings!$E$14)+(N135*Settings!$E$5)+(O135*Settings!$E$9)</f>
        <v>295.0121</v>
      </c>
      <c r="D135" s="11">
        <f>VLOOKUP(A135,PitcherProj!A:Z,4,false)</f>
        <v>64</v>
      </c>
      <c r="E135" s="11">
        <f>VLOOKUP(A135,PitcherProj!A:Z,5,false)</f>
        <v>3.2391</v>
      </c>
      <c r="F135" s="11">
        <f>VLOOKUP(A135,PitcherProj!A:Z,6,false)</f>
        <v>3.0369</v>
      </c>
      <c r="G135" s="11">
        <f>VLOOKUP(A135,PitcherProj!A:Z,7,false)</f>
        <v>29.4534</v>
      </c>
      <c r="H135" s="11">
        <f>VLOOKUP(A135,PitcherProj!A:Z,8,false)</f>
        <v>75.6869</v>
      </c>
      <c r="I135" s="11">
        <f>VLOOKUP(A135,PitcherProj!A:Z,9,false)</f>
        <v>26.2909</v>
      </c>
      <c r="J135" s="11">
        <f>VLOOKUP(A135,PitcherProj!A:Z,10,false)</f>
        <v>2.7173</v>
      </c>
      <c r="K135" s="11">
        <f>VLOOKUP(A135,PitcherProj!A:Z,11,false)</f>
        <v>31.652</v>
      </c>
      <c r="L135" s="11">
        <f>VLOOKUP(A135,PitcherProj!A:Z,12,false)</f>
        <v>2.2916</v>
      </c>
      <c r="M135" s="11">
        <f>VLOOKUP(A135,PitcherProj!A:AA,13,false)</f>
        <v>8.81067</v>
      </c>
      <c r="N135" s="11">
        <f>VLOOKUP(A135,PitcherProj!A:AA,14,false)</f>
        <v>0</v>
      </c>
      <c r="O135" s="11">
        <f>VLOOKUP(A135,PitcherProj!A:AA,15,false)</f>
        <v>54.6878</v>
      </c>
      <c r="P135" s="11">
        <f t="shared" si="1"/>
        <v>103</v>
      </c>
    </row>
    <row r="136">
      <c r="A136" s="12" t="str">
        <f>PitcherProj!A89</f>
        <v>Jameson Taillon</v>
      </c>
      <c r="B136" s="11" t="str">
        <f>PitcherProj!B89</f>
        <v>CHC</v>
      </c>
      <c r="C136" s="13">
        <f>(D136*Settings!$E$8)+(E136*Settings!$E$3)+(F136*Settings!$E$12)+(G136*Settings!$E$10)+(H136*Settings!$E$6)+(I136*Settings!$E$7)+(J136*Settings!$E$11)+(K136*Settings!$E$4)+(L136*Settings!$E$13)+(M136*Settings!$E$14)+(N136*Settings!$E$5)+(O136*Settings!$E$9)</f>
        <v>292.8027</v>
      </c>
      <c r="D136" s="11">
        <f>VLOOKUP(A136,PitcherProj!A:Z,4,false)</f>
        <v>164.085</v>
      </c>
      <c r="E136" s="11">
        <f>VLOOKUP(A136,PitcherProj!A:Z,5,false)</f>
        <v>9.1084</v>
      </c>
      <c r="F136" s="11">
        <f>VLOOKUP(A136,PitcherProj!A:Z,6,false)</f>
        <v>10.8996</v>
      </c>
      <c r="G136" s="11">
        <f>VLOOKUP(A136,PitcherProj!A:Z,7,false)</f>
        <v>84.0657</v>
      </c>
      <c r="H136" s="11">
        <f>VLOOKUP(A136,PitcherProj!A:Z,8,false)</f>
        <v>140.298</v>
      </c>
      <c r="I136" s="11">
        <f>VLOOKUP(A136,PitcherProj!A:Z,9,false)</f>
        <v>44.3465</v>
      </c>
      <c r="J136" s="11">
        <f>VLOOKUP(A136,PitcherProj!A:Z,10,false)</f>
        <v>6.2765</v>
      </c>
      <c r="K136" s="11">
        <f>VLOOKUP(A136,PitcherProj!A:Z,11,false)</f>
        <v>0</v>
      </c>
      <c r="L136" s="11">
        <f>VLOOKUP(A136,PitcherProj!A:Z,12,false)</f>
        <v>0</v>
      </c>
      <c r="M136" s="11">
        <f>VLOOKUP(A136,PitcherProj!A:AA,13,false)</f>
        <v>26.91</v>
      </c>
      <c r="N136" s="11">
        <f>VLOOKUP(A136,PitcherProj!A:AA,14,false)</f>
        <v>11.8903</v>
      </c>
      <c r="O136" s="11">
        <f>VLOOKUP(A136,PitcherProj!A:AA,15,false)</f>
        <v>169.51</v>
      </c>
      <c r="P136" s="11">
        <f t="shared" si="1"/>
        <v>104</v>
      </c>
    </row>
    <row r="137">
      <c r="A137" s="12" t="str">
        <f>PitcherProj!A106</f>
        <v>Jack Flaherty</v>
      </c>
      <c r="B137" s="11" t="str">
        <f>PitcherProj!B106</f>
        <v>DET</v>
      </c>
      <c r="C137" s="13">
        <f>(D137*Settings!$E$8)+(E137*Settings!$E$3)+(F137*Settings!$E$12)+(G137*Settings!$E$10)+(H137*Settings!$E$6)+(I137*Settings!$E$7)+(J137*Settings!$E$11)+(K137*Settings!$E$4)+(L137*Settings!$E$13)+(M137*Settings!$E$14)+(N137*Settings!$E$5)+(O137*Settings!$E$9)</f>
        <v>290.2839</v>
      </c>
      <c r="D137" s="11">
        <f>VLOOKUP(A137,PitcherProj!A:Z,4,false)</f>
        <v>155.447</v>
      </c>
      <c r="E137" s="11">
        <f>VLOOKUP(A137,PitcherProj!A:Z,5,false)</f>
        <v>8.7253</v>
      </c>
      <c r="F137" s="11">
        <f>VLOOKUP(A137,PitcherProj!A:Z,6,false)</f>
        <v>10.194</v>
      </c>
      <c r="G137" s="11">
        <f>VLOOKUP(A137,PitcherProj!A:Z,7,false)</f>
        <v>75.8166</v>
      </c>
      <c r="H137" s="11">
        <f>VLOOKUP(A137,PitcherProj!A:Z,8,false)</f>
        <v>149.023</v>
      </c>
      <c r="I137" s="11">
        <f>VLOOKUP(A137,PitcherProj!A:Z,9,false)</f>
        <v>61.8218</v>
      </c>
      <c r="J137" s="11">
        <f>VLOOKUP(A137,PitcherProj!A:Z,10,false)</f>
        <v>9.1089</v>
      </c>
      <c r="K137" s="11">
        <f>VLOOKUP(A137,PitcherProj!A:Z,11,false)</f>
        <v>0</v>
      </c>
      <c r="L137" s="11">
        <f>VLOOKUP(A137,PitcherProj!A:Z,12,false)</f>
        <v>0</v>
      </c>
      <c r="M137" s="11">
        <f>VLOOKUP(A137,PitcherProj!A:AA,13,false)</f>
        <v>20.6399</v>
      </c>
      <c r="N137" s="11">
        <f>VLOOKUP(A137,PitcherProj!A:AA,14,false)</f>
        <v>11.9781</v>
      </c>
      <c r="O137" s="11">
        <f>VLOOKUP(A137,PitcherProj!A:AA,15,false)</f>
        <v>151.495</v>
      </c>
      <c r="P137" s="11">
        <f t="shared" si="1"/>
        <v>105</v>
      </c>
    </row>
    <row r="138">
      <c r="A138" s="12" t="str">
        <f>PitcherProj!A131</f>
        <v>Mason Miller</v>
      </c>
      <c r="B138" s="11" t="str">
        <f>PitcherProj!B131</f>
        <v>OAK</v>
      </c>
      <c r="C138" s="13">
        <f>(D138*Settings!$E$8)+(E138*Settings!$E$3)+(F138*Settings!$E$12)+(G138*Settings!$E$10)+(H138*Settings!$E$6)+(I138*Settings!$E$7)+(J138*Settings!$E$11)+(K138*Settings!$E$4)+(L138*Settings!$E$13)+(M138*Settings!$E$14)+(N138*Settings!$E$5)+(O138*Settings!$E$9)</f>
        <v>289.832</v>
      </c>
      <c r="D138" s="11">
        <f>VLOOKUP(A138,PitcherProj!A:Z,4,false)</f>
        <v>68</v>
      </c>
      <c r="E138" s="11">
        <f>VLOOKUP(A138,PitcherProj!A:Z,5,false)</f>
        <v>3.6656</v>
      </c>
      <c r="F138" s="11">
        <f>VLOOKUP(A138,PitcherProj!A:Z,6,false)</f>
        <v>2.9999</v>
      </c>
      <c r="G138" s="11">
        <f>VLOOKUP(A138,PitcherProj!A:Z,7,false)</f>
        <v>22.3122</v>
      </c>
      <c r="H138" s="11">
        <f>VLOOKUP(A138,PitcherProj!A:Z,8,false)</f>
        <v>94.0225</v>
      </c>
      <c r="I138" s="11">
        <f>VLOOKUP(A138,PitcherProj!A:Z,9,false)</f>
        <v>25.7736</v>
      </c>
      <c r="J138" s="11">
        <f>VLOOKUP(A138,PitcherProj!A:Z,10,false)</f>
        <v>2.8961</v>
      </c>
      <c r="K138" s="11">
        <f>VLOOKUP(A138,PitcherProj!A:Z,11,false)</f>
        <v>18.155</v>
      </c>
      <c r="L138" s="11">
        <f>VLOOKUP(A138,PitcherProj!A:Z,12,false)</f>
        <v>6.8998</v>
      </c>
      <c r="M138" s="11">
        <f>VLOOKUP(A138,PitcherProj!A:AA,13,false)</f>
        <v>6.732</v>
      </c>
      <c r="N138" s="11">
        <f>VLOOKUP(A138,PitcherProj!A:AA,14,false)</f>
        <v>0</v>
      </c>
      <c r="O138" s="11">
        <f>VLOOKUP(A138,PitcherProj!A:AA,15,false)</f>
        <v>48.7993</v>
      </c>
      <c r="P138" s="11">
        <f t="shared" si="1"/>
        <v>106</v>
      </c>
    </row>
    <row r="139">
      <c r="A139" s="12" t="str">
        <f>PitcherProj!A101</f>
        <v>Luis Severino</v>
      </c>
      <c r="B139" s="11" t="str">
        <f>PitcherProj!B101</f>
        <v>NYM</v>
      </c>
      <c r="C139" s="13">
        <f>(D139*Settings!$E$8)+(E139*Settings!$E$3)+(F139*Settings!$E$12)+(G139*Settings!$E$10)+(H139*Settings!$E$6)+(I139*Settings!$E$7)+(J139*Settings!$E$11)+(K139*Settings!$E$4)+(L139*Settings!$E$13)+(M139*Settings!$E$14)+(N139*Settings!$E$5)+(O139*Settings!$E$9)</f>
        <v>289.508</v>
      </c>
      <c r="D139" s="11">
        <f>VLOOKUP(A139,PitcherProj!A:Z,4,false)</f>
        <v>143.741</v>
      </c>
      <c r="E139" s="11">
        <f>VLOOKUP(A139,PitcherProj!A:Z,5,false)</f>
        <v>8.7439</v>
      </c>
      <c r="F139" s="11">
        <f>VLOOKUP(A139,PitcherProj!A:Z,6,false)</f>
        <v>8.885</v>
      </c>
      <c r="G139" s="11">
        <f>VLOOKUP(A139,PitcherProj!A:Z,7,false)</f>
        <v>68.3877</v>
      </c>
      <c r="H139" s="11">
        <f>VLOOKUP(A139,PitcherProj!A:Z,8,false)</f>
        <v>138.021</v>
      </c>
      <c r="I139" s="11">
        <f>VLOOKUP(A139,PitcherProj!A:Z,9,false)</f>
        <v>47.4813</v>
      </c>
      <c r="J139" s="11">
        <f>VLOOKUP(A139,PitcherProj!A:Z,10,false)</f>
        <v>6.4535</v>
      </c>
      <c r="K139" s="11">
        <f>VLOOKUP(A139,PitcherProj!A:Z,11,false)</f>
        <v>0</v>
      </c>
      <c r="L139" s="11">
        <f>VLOOKUP(A139,PitcherProj!A:Z,12,false)</f>
        <v>0</v>
      </c>
      <c r="M139" s="11">
        <f>VLOOKUP(A139,PitcherProj!A:AA,13,false)</f>
        <v>21.7049</v>
      </c>
      <c r="N139" s="11">
        <f>VLOOKUP(A139,PitcherProj!A:AA,14,false)</f>
        <v>11.1639</v>
      </c>
      <c r="O139" s="11">
        <f>VLOOKUP(A139,PitcherProj!A:AA,15,false)</f>
        <v>139.582</v>
      </c>
      <c r="P139" s="11">
        <f t="shared" si="1"/>
        <v>107</v>
      </c>
    </row>
    <row r="140">
      <c r="A140" s="12" t="str">
        <f>PitcherProj!A78</f>
        <v>James Paxton</v>
      </c>
      <c r="B140" s="11" t="str">
        <f>PitcherProj!B78</f>
        <v>LAD</v>
      </c>
      <c r="C140" s="13">
        <f>(D140*Settings!$E$8)+(E140*Settings!$E$3)+(F140*Settings!$E$12)+(G140*Settings!$E$10)+(H140*Settings!$E$6)+(I140*Settings!$E$7)+(J140*Settings!$E$11)+(K140*Settings!$E$4)+(L140*Settings!$E$13)+(M140*Settings!$E$14)+(N140*Settings!$E$5)+(O140*Settings!$E$9)</f>
        <v>289.3416</v>
      </c>
      <c r="D140" s="11">
        <f>VLOOKUP(A140,PitcherProj!A:Z,4,false)</f>
        <v>129.28</v>
      </c>
      <c r="E140" s="11">
        <f>VLOOKUP(A140,PitcherProj!A:Z,5,false)</f>
        <v>8.5541</v>
      </c>
      <c r="F140" s="11">
        <f>VLOOKUP(A140,PitcherProj!A:Z,6,false)</f>
        <v>7.0202</v>
      </c>
      <c r="G140" s="11">
        <f>VLOOKUP(A140,PitcherProj!A:Z,7,false)</f>
        <v>59.4634</v>
      </c>
      <c r="H140" s="11">
        <f>VLOOKUP(A140,PitcherProj!A:Z,8,false)</f>
        <v>138.242</v>
      </c>
      <c r="I140" s="11">
        <f>VLOOKUP(A140,PitcherProj!A:Z,9,false)</f>
        <v>43.6383</v>
      </c>
      <c r="J140" s="11">
        <f>VLOOKUP(A140,PitcherProj!A:Z,10,false)</f>
        <v>4.7691</v>
      </c>
      <c r="K140" s="11">
        <f>VLOOKUP(A140,PitcherProj!A:Z,11,false)</f>
        <v>0</v>
      </c>
      <c r="L140" s="11">
        <f>VLOOKUP(A140,PitcherProj!A:Z,12,false)</f>
        <v>0.6518</v>
      </c>
      <c r="M140" s="11">
        <f>VLOOKUP(A140,PitcherProj!A:AA,13,false)</f>
        <v>20.3257</v>
      </c>
      <c r="N140" s="11">
        <f>VLOOKUP(A140,PitcherProj!A:AA,14,false)</f>
        <v>8.9781</v>
      </c>
      <c r="O140" s="11">
        <f>VLOOKUP(A140,PitcherProj!A:AA,15,false)</f>
        <v>119.354</v>
      </c>
      <c r="P140" s="11">
        <f t="shared" si="1"/>
        <v>108</v>
      </c>
    </row>
    <row r="141">
      <c r="A141" s="12" t="str">
        <f>PitcherProj!A79</f>
        <v>Edward Cabrera</v>
      </c>
      <c r="B141" s="11" t="str">
        <f>PitcherProj!B79</f>
        <v>MIA</v>
      </c>
      <c r="C141" s="13">
        <f>(D141*Settings!$E$8)+(E141*Settings!$E$3)+(F141*Settings!$E$12)+(G141*Settings!$E$10)+(H141*Settings!$E$6)+(I141*Settings!$E$7)+(J141*Settings!$E$11)+(K141*Settings!$E$4)+(L141*Settings!$E$13)+(M141*Settings!$E$14)+(N141*Settings!$E$5)+(O141*Settings!$E$9)</f>
        <v>289.008</v>
      </c>
      <c r="D141" s="11">
        <f>VLOOKUP(A141,PitcherProj!A:Z,4,false)</f>
        <v>139.281</v>
      </c>
      <c r="E141" s="11">
        <f>VLOOKUP(A141,PitcherProj!A:Z,5,false)</f>
        <v>8.4458</v>
      </c>
      <c r="F141" s="11">
        <f>VLOOKUP(A141,PitcherProj!A:Z,6,false)</f>
        <v>8.9313</v>
      </c>
      <c r="G141" s="11">
        <f>VLOOKUP(A141,PitcherProj!A:Z,7,false)</f>
        <v>64.0923</v>
      </c>
      <c r="H141" s="11">
        <f>VLOOKUP(A141,PitcherProj!A:Z,8,false)</f>
        <v>152.064</v>
      </c>
      <c r="I141" s="11">
        <f>VLOOKUP(A141,PitcherProj!A:Z,9,false)</f>
        <v>69.9064</v>
      </c>
      <c r="J141" s="11">
        <f>VLOOKUP(A141,PitcherProj!A:Z,10,false)</f>
        <v>7.1444</v>
      </c>
      <c r="K141" s="11">
        <f>VLOOKUP(A141,PitcherProj!A:Z,11,false)</f>
        <v>0</v>
      </c>
      <c r="L141" s="11">
        <f>VLOOKUP(A141,PitcherProj!A:Z,12,false)</f>
        <v>0</v>
      </c>
      <c r="M141" s="11">
        <f>VLOOKUP(A141,PitcherProj!A:AA,13,false)</f>
        <v>16.0638</v>
      </c>
      <c r="N141" s="11">
        <f>VLOOKUP(A141,PitcherProj!A:AA,14,false)</f>
        <v>10.8391</v>
      </c>
      <c r="O141" s="11">
        <f>VLOOKUP(A141,PitcherProj!A:AA,15,false)</f>
        <v>123.616</v>
      </c>
      <c r="P141" s="11">
        <f t="shared" si="1"/>
        <v>109</v>
      </c>
    </row>
    <row r="142">
      <c r="A142" s="12" t="str">
        <f>PitcherProj!A277</f>
        <v>Alexis Díaz</v>
      </c>
      <c r="B142" s="11" t="str">
        <f>PitcherProj!B277</f>
        <v>CIN</v>
      </c>
      <c r="C142" s="13">
        <f>(D142*Settings!$E$8)+(E142*Settings!$E$3)+(F142*Settings!$E$12)+(G142*Settings!$E$10)+(H142*Settings!$E$6)+(I142*Settings!$E$7)+(J142*Settings!$E$11)+(K142*Settings!$E$4)+(L142*Settings!$E$13)+(M142*Settings!$E$14)+(N142*Settings!$E$5)+(O142*Settings!$E$9)</f>
        <v>288.0984</v>
      </c>
      <c r="D142" s="11">
        <f>VLOOKUP(A142,PitcherProj!A:Z,4,false)</f>
        <v>68</v>
      </c>
      <c r="E142" s="11">
        <f>VLOOKUP(A142,PitcherProj!A:Z,5,false)</f>
        <v>3.3435</v>
      </c>
      <c r="F142" s="11">
        <f>VLOOKUP(A142,PitcherProj!A:Z,6,false)</f>
        <v>3.3256</v>
      </c>
      <c r="G142" s="11">
        <f>VLOOKUP(A142,PitcherProj!A:Z,7,false)</f>
        <v>32.4775</v>
      </c>
      <c r="H142" s="11">
        <f>VLOOKUP(A142,PitcherProj!A:Z,8,false)</f>
        <v>80.6753</v>
      </c>
      <c r="I142" s="11">
        <f>VLOOKUP(A142,PitcherProj!A:Z,9,false)</f>
        <v>34.3562</v>
      </c>
      <c r="J142" s="11">
        <f>VLOOKUP(A142,PitcherProj!A:Z,10,false)</f>
        <v>4.3306</v>
      </c>
      <c r="K142" s="11">
        <f>VLOOKUP(A142,PitcherProj!A:Z,11,false)</f>
        <v>30.559</v>
      </c>
      <c r="L142" s="11">
        <f>VLOOKUP(A142,PitcherProj!A:Z,12,false)</f>
        <v>2.7305</v>
      </c>
      <c r="M142" s="11">
        <f>VLOOKUP(A142,PitcherProj!A:AA,13,false)</f>
        <v>9.81467</v>
      </c>
      <c r="N142" s="11">
        <f>VLOOKUP(A142,PitcherProj!A:AA,14,false)</f>
        <v>0</v>
      </c>
      <c r="O142" s="11">
        <f>VLOOKUP(A142,PitcherProj!A:AA,15,false)</f>
        <v>57.9318</v>
      </c>
      <c r="P142" s="11">
        <f t="shared" si="1"/>
        <v>110</v>
      </c>
    </row>
    <row r="143">
      <c r="A143" s="12" t="str">
        <f>PitcherProj!A112</f>
        <v>Logan Allen</v>
      </c>
      <c r="B143" s="11" t="str">
        <f>PitcherProj!B112</f>
        <v>CLE</v>
      </c>
      <c r="C143" s="13">
        <f>(D143*Settings!$E$8)+(E143*Settings!$E$3)+(F143*Settings!$E$12)+(G143*Settings!$E$10)+(H143*Settings!$E$6)+(I143*Settings!$E$7)+(J143*Settings!$E$11)+(K143*Settings!$E$4)+(L143*Settings!$E$13)+(M143*Settings!$E$14)+(N143*Settings!$E$5)+(O143*Settings!$E$9)</f>
        <v>287.1168</v>
      </c>
      <c r="D143" s="11">
        <f>VLOOKUP(A143,PitcherProj!A:Z,4,false)</f>
        <v>143.098</v>
      </c>
      <c r="E143" s="11">
        <f>VLOOKUP(A143,PitcherProj!A:Z,5,false)</f>
        <v>8.6454</v>
      </c>
      <c r="F143" s="11">
        <f>VLOOKUP(A143,PitcherProj!A:Z,6,false)</f>
        <v>8.9498</v>
      </c>
      <c r="G143" s="11">
        <f>VLOOKUP(A143,PitcherProj!A:Z,7,false)</f>
        <v>66.3136</v>
      </c>
      <c r="H143" s="11">
        <f>VLOOKUP(A143,PitcherProj!A:Z,8,false)</f>
        <v>134.171</v>
      </c>
      <c r="I143" s="11">
        <f>VLOOKUP(A143,PitcherProj!A:Z,9,false)</f>
        <v>52.3208</v>
      </c>
      <c r="J143" s="11">
        <f>VLOOKUP(A143,PitcherProj!A:Z,10,false)</f>
        <v>4.881</v>
      </c>
      <c r="K143" s="11">
        <f>VLOOKUP(A143,PitcherProj!A:Z,11,false)</f>
        <v>0</v>
      </c>
      <c r="L143" s="11">
        <f>VLOOKUP(A143,PitcherProj!A:Z,12,false)</f>
        <v>0</v>
      </c>
      <c r="M143" s="11">
        <f>VLOOKUP(A143,PitcherProj!A:AA,13,false)</f>
        <v>20.5743</v>
      </c>
      <c r="N143" s="11">
        <f>VLOOKUP(A143,PitcherProj!A:AA,14,false)</f>
        <v>11.3764</v>
      </c>
      <c r="O143" s="11">
        <f>VLOOKUP(A143,PitcherProj!A:AA,15,false)</f>
        <v>137.026</v>
      </c>
      <c r="P143" s="11">
        <f t="shared" si="1"/>
        <v>111</v>
      </c>
    </row>
    <row r="144">
      <c r="A144" s="12" t="str">
        <f>PitcherProj!A70</f>
        <v>Seth Lugo</v>
      </c>
      <c r="B144" s="11" t="str">
        <f>PitcherProj!B70</f>
        <v>KCR</v>
      </c>
      <c r="C144" s="13">
        <f>(D144*Settings!$E$8)+(E144*Settings!$E$3)+(F144*Settings!$E$12)+(G144*Settings!$E$10)+(H144*Settings!$E$6)+(I144*Settings!$E$7)+(J144*Settings!$E$11)+(K144*Settings!$E$4)+(L144*Settings!$E$13)+(M144*Settings!$E$14)+(N144*Settings!$E$5)+(O144*Settings!$E$9)</f>
        <v>287.0793</v>
      </c>
      <c r="D144" s="11">
        <f>VLOOKUP(A144,PitcherProj!A:Z,4,false)</f>
        <v>156.197</v>
      </c>
      <c r="E144" s="11">
        <f>VLOOKUP(A144,PitcherProj!A:Z,5,false)</f>
        <v>9.0468</v>
      </c>
      <c r="F144" s="11">
        <f>VLOOKUP(A144,PitcherProj!A:Z,6,false)</f>
        <v>9.902</v>
      </c>
      <c r="G144" s="11">
        <f>VLOOKUP(A144,PitcherProj!A:Z,7,false)</f>
        <v>76.2708</v>
      </c>
      <c r="H144" s="11">
        <f>VLOOKUP(A144,PitcherProj!A:Z,8,false)</f>
        <v>135.023</v>
      </c>
      <c r="I144" s="11">
        <f>VLOOKUP(A144,PitcherProj!A:Z,9,false)</f>
        <v>48.7829</v>
      </c>
      <c r="J144" s="11">
        <f>VLOOKUP(A144,PitcherProj!A:Z,10,false)</f>
        <v>5.886</v>
      </c>
      <c r="K144" s="11">
        <f>VLOOKUP(A144,PitcherProj!A:Z,11,false)</f>
        <v>0</v>
      </c>
      <c r="L144" s="11">
        <f>VLOOKUP(A144,PitcherProj!A:Z,12,false)</f>
        <v>0</v>
      </c>
      <c r="M144" s="11">
        <f>VLOOKUP(A144,PitcherProj!A:AA,13,false)</f>
        <v>20.7915</v>
      </c>
      <c r="N144" s="11">
        <f>VLOOKUP(A144,PitcherProj!A:AA,14,false)</f>
        <v>12.0846</v>
      </c>
      <c r="O144" s="11">
        <f>VLOOKUP(A144,PitcherProj!A:AA,15,false)</f>
        <v>161.106</v>
      </c>
      <c r="P144" s="11">
        <f t="shared" si="1"/>
        <v>112</v>
      </c>
    </row>
    <row r="145">
      <c r="A145" s="12" t="str">
        <f>PitcherProj!A268</f>
        <v>Craig Kimbrel</v>
      </c>
      <c r="B145" s="11" t="str">
        <f>PitcherProj!B268</f>
        <v>BAL</v>
      </c>
      <c r="C145" s="13">
        <f>(D145*Settings!$E$8)+(E145*Settings!$E$3)+(F145*Settings!$E$12)+(G145*Settings!$E$10)+(H145*Settings!$E$6)+(I145*Settings!$E$7)+(J145*Settings!$E$11)+(K145*Settings!$E$4)+(L145*Settings!$E$13)+(M145*Settings!$E$14)+(N145*Settings!$E$5)+(O145*Settings!$E$9)</f>
        <v>286.2014</v>
      </c>
      <c r="D145" s="11">
        <f>VLOOKUP(A145,PitcherProj!A:Z,4,false)</f>
        <v>66</v>
      </c>
      <c r="E145" s="11">
        <f>VLOOKUP(A145,PitcherProj!A:Z,5,false)</f>
        <v>3.4445</v>
      </c>
      <c r="F145" s="11">
        <f>VLOOKUP(A145,PitcherProj!A:Z,6,false)</f>
        <v>3.0265</v>
      </c>
      <c r="G145" s="11">
        <f>VLOOKUP(A145,PitcherProj!A:Z,7,false)</f>
        <v>27.3674</v>
      </c>
      <c r="H145" s="11">
        <f>VLOOKUP(A145,PitcherProj!A:Z,8,false)</f>
        <v>81.1608</v>
      </c>
      <c r="I145" s="11">
        <f>VLOOKUP(A145,PitcherProj!A:Z,9,false)</f>
        <v>27.2407</v>
      </c>
      <c r="J145" s="11">
        <f>VLOOKUP(A145,PitcherProj!A:Z,10,false)</f>
        <v>3.305</v>
      </c>
      <c r="K145" s="11">
        <f>VLOOKUP(A145,PitcherProj!A:Z,11,false)</f>
        <v>26.238</v>
      </c>
      <c r="L145" s="11">
        <f>VLOOKUP(A145,PitcherProj!A:Z,12,false)</f>
        <v>3.3753</v>
      </c>
      <c r="M145" s="11">
        <f>VLOOKUP(A145,PitcherProj!A:AA,13,false)</f>
        <v>8.48467</v>
      </c>
      <c r="N145" s="11">
        <f>VLOOKUP(A145,PitcherProj!A:AA,14,false)</f>
        <v>0</v>
      </c>
      <c r="O145" s="11">
        <f>VLOOKUP(A145,PitcherProj!A:AA,15,false)</f>
        <v>53.7625</v>
      </c>
      <c r="P145" s="11">
        <f t="shared" si="1"/>
        <v>113</v>
      </c>
    </row>
    <row r="146">
      <c r="A146" s="12" t="str">
        <f>PitcherProj!A60</f>
        <v>Andrew Abbott</v>
      </c>
      <c r="B146" s="11" t="str">
        <f>PitcherProj!B60</f>
        <v>CIN</v>
      </c>
      <c r="C146" s="13">
        <f>(D146*Settings!$E$8)+(E146*Settings!$E$3)+(F146*Settings!$E$12)+(G146*Settings!$E$10)+(H146*Settings!$E$6)+(I146*Settings!$E$7)+(J146*Settings!$E$11)+(K146*Settings!$E$4)+(L146*Settings!$E$13)+(M146*Settings!$E$14)+(N146*Settings!$E$5)+(O146*Settings!$E$9)</f>
        <v>286.1213</v>
      </c>
      <c r="D146" s="11">
        <f>VLOOKUP(A146,PitcherProj!A:Z,4,false)</f>
        <v>134.377</v>
      </c>
      <c r="E146" s="11">
        <f>VLOOKUP(A146,PitcherProj!A:Z,5,false)</f>
        <v>8.2405</v>
      </c>
      <c r="F146" s="11">
        <f>VLOOKUP(A146,PitcherProj!A:Z,6,false)</f>
        <v>8.2619</v>
      </c>
      <c r="G146" s="11">
        <f>VLOOKUP(A146,PitcherProj!A:Z,7,false)</f>
        <v>65.0994</v>
      </c>
      <c r="H146" s="11">
        <f>VLOOKUP(A146,PitcherProj!A:Z,8,false)</f>
        <v>147.13</v>
      </c>
      <c r="I146" s="11">
        <f>VLOOKUP(A146,PitcherProj!A:Z,9,false)</f>
        <v>53.1072</v>
      </c>
      <c r="J146" s="11">
        <f>VLOOKUP(A146,PitcherProj!A:Z,10,false)</f>
        <v>4.9457</v>
      </c>
      <c r="K146" s="11">
        <f>VLOOKUP(A146,PitcherProj!A:Z,11,false)</f>
        <v>0</v>
      </c>
      <c r="L146" s="11">
        <f>VLOOKUP(A146,PitcherProj!A:Z,12,false)</f>
        <v>0</v>
      </c>
      <c r="M146" s="11">
        <f>VLOOKUP(A146,PitcherProj!A:AA,13,false)</f>
        <v>22.5455</v>
      </c>
      <c r="N146" s="11">
        <f>VLOOKUP(A146,PitcherProj!A:AA,14,false)</f>
        <v>10.1954</v>
      </c>
      <c r="O146" s="11">
        <f>VLOOKUP(A146,PitcherProj!A:AA,15,false)</f>
        <v>122.891</v>
      </c>
      <c r="P146" s="11">
        <f t="shared" si="1"/>
        <v>114</v>
      </c>
    </row>
    <row r="147">
      <c r="A147" s="12" t="str">
        <f>PitcherProj!A93</f>
        <v>Kutter Crawford</v>
      </c>
      <c r="B147" s="11" t="str">
        <f>PitcherProj!B93</f>
        <v>BOS</v>
      </c>
      <c r="C147" s="13">
        <f>(D147*Settings!$E$8)+(E147*Settings!$E$3)+(F147*Settings!$E$12)+(G147*Settings!$E$10)+(H147*Settings!$E$6)+(I147*Settings!$E$7)+(J147*Settings!$E$11)+(K147*Settings!$E$4)+(L147*Settings!$E$13)+(M147*Settings!$E$14)+(N147*Settings!$E$5)+(O147*Settings!$E$9)</f>
        <v>284.9367</v>
      </c>
      <c r="D147" s="11">
        <f>VLOOKUP(A147,PitcherProj!A:Z,4,false)</f>
        <v>154.299</v>
      </c>
      <c r="E147" s="11">
        <f>VLOOKUP(A147,PitcherProj!A:Z,5,false)</f>
        <v>9.0619</v>
      </c>
      <c r="F147" s="11">
        <f>VLOOKUP(A147,PitcherProj!A:Z,6,false)</f>
        <v>9.8763</v>
      </c>
      <c r="G147" s="11">
        <f>VLOOKUP(A147,PitcherProj!A:Z,7,false)</f>
        <v>79.9081</v>
      </c>
      <c r="H147" s="11">
        <f>VLOOKUP(A147,PitcherProj!A:Z,8,false)</f>
        <v>147.397</v>
      </c>
      <c r="I147" s="11">
        <f>VLOOKUP(A147,PitcherProj!A:Z,9,false)</f>
        <v>48.7119</v>
      </c>
      <c r="J147" s="11">
        <f>VLOOKUP(A147,PitcherProj!A:Z,10,false)</f>
        <v>6.1925</v>
      </c>
      <c r="K147" s="11">
        <f>VLOOKUP(A147,PitcherProj!A:Z,11,false)</f>
        <v>0</v>
      </c>
      <c r="L147" s="11">
        <f>VLOOKUP(A147,PitcherProj!A:Z,12,false)</f>
        <v>0.6206</v>
      </c>
      <c r="M147" s="11">
        <f>VLOOKUP(A147,PitcherProj!A:AA,13,false)</f>
        <v>25.3737</v>
      </c>
      <c r="N147" s="11">
        <f>VLOOKUP(A147,PitcherProj!A:AA,14,false)</f>
        <v>8.7805</v>
      </c>
      <c r="O147" s="11">
        <f>VLOOKUP(A147,PitcherProj!A:AA,15,false)</f>
        <v>153.9</v>
      </c>
      <c r="P147" s="11">
        <f t="shared" si="1"/>
        <v>115</v>
      </c>
    </row>
    <row r="148">
      <c r="A148" s="12" t="str">
        <f>PitcherProj!A285</f>
        <v>Paul Sewald</v>
      </c>
      <c r="B148" s="11" t="str">
        <f>PitcherProj!B285</f>
        <v>ARI</v>
      </c>
      <c r="C148" s="13">
        <f>(D148*Settings!$E$8)+(E148*Settings!$E$3)+(F148*Settings!$E$12)+(G148*Settings!$E$10)+(H148*Settings!$E$6)+(I148*Settings!$E$7)+(J148*Settings!$E$11)+(K148*Settings!$E$4)+(L148*Settings!$E$13)+(M148*Settings!$E$14)+(N148*Settings!$E$5)+(O148*Settings!$E$9)</f>
        <v>284.1068</v>
      </c>
      <c r="D148" s="11">
        <f>VLOOKUP(A148,PitcherProj!A:Z,4,false)</f>
        <v>66</v>
      </c>
      <c r="E148" s="11">
        <f>VLOOKUP(A148,PitcherProj!A:Z,5,false)</f>
        <v>3.3784</v>
      </c>
      <c r="F148" s="11">
        <f>VLOOKUP(A148,PitcherProj!A:Z,6,false)</f>
        <v>3.0932</v>
      </c>
      <c r="G148" s="11">
        <f>VLOOKUP(A148,PitcherProj!A:Z,7,false)</f>
        <v>28.9992</v>
      </c>
      <c r="H148" s="11">
        <f>VLOOKUP(A148,PitcherProj!A:Z,8,false)</f>
        <v>75.453</v>
      </c>
      <c r="I148" s="11">
        <f>VLOOKUP(A148,PitcherProj!A:Z,9,false)</f>
        <v>25.3302</v>
      </c>
      <c r="J148" s="11">
        <f>VLOOKUP(A148,PitcherProj!A:Z,10,false)</f>
        <v>2.886</v>
      </c>
      <c r="K148" s="11">
        <f>VLOOKUP(A148,PitcherProj!A:Z,11,false)</f>
        <v>27.598</v>
      </c>
      <c r="L148" s="11">
        <f>VLOOKUP(A148,PitcherProj!A:Z,12,false)</f>
        <v>4.1647</v>
      </c>
      <c r="M148" s="11">
        <f>VLOOKUP(A148,PitcherProj!A:AA,13,false)</f>
        <v>8.822</v>
      </c>
      <c r="N148" s="11">
        <f>VLOOKUP(A148,PitcherProj!A:AA,14,false)</f>
        <v>0</v>
      </c>
      <c r="O148" s="11">
        <f>VLOOKUP(A148,PitcherProj!A:AA,15,false)</f>
        <v>57.0634</v>
      </c>
      <c r="P148" s="11">
        <f t="shared" si="1"/>
        <v>116</v>
      </c>
    </row>
    <row r="149">
      <c r="A149" s="12" t="str">
        <f>PitcherProj!A127</f>
        <v>Bryce Miller</v>
      </c>
      <c r="B149" s="11" t="str">
        <f>PitcherProj!B127</f>
        <v>SEA</v>
      </c>
      <c r="C149" s="13">
        <f>(D149*Settings!$E$8)+(E149*Settings!$E$3)+(F149*Settings!$E$12)+(G149*Settings!$E$10)+(H149*Settings!$E$6)+(I149*Settings!$E$7)+(J149*Settings!$E$11)+(K149*Settings!$E$4)+(L149*Settings!$E$13)+(M149*Settings!$E$14)+(N149*Settings!$E$5)+(O149*Settings!$E$9)</f>
        <v>284.0857</v>
      </c>
      <c r="D149" s="11">
        <f>VLOOKUP(A149,PitcherProj!A:Z,4,false)</f>
        <v>143.288</v>
      </c>
      <c r="E149" s="11">
        <f>VLOOKUP(A149,PitcherProj!A:Z,5,false)</f>
        <v>8.5075</v>
      </c>
      <c r="F149" s="11">
        <f>VLOOKUP(A149,PitcherProj!A:Z,6,false)</f>
        <v>9.1054</v>
      </c>
      <c r="G149" s="11">
        <f>VLOOKUP(A149,PitcherProj!A:Z,7,false)</f>
        <v>68.714</v>
      </c>
      <c r="H149" s="11">
        <f>VLOOKUP(A149,PitcherProj!A:Z,8,false)</f>
        <v>129.749</v>
      </c>
      <c r="I149" s="11">
        <f>VLOOKUP(A149,PitcherProj!A:Z,9,false)</f>
        <v>38.2281</v>
      </c>
      <c r="J149" s="11">
        <f>VLOOKUP(A149,PitcherProj!A:Z,10,false)</f>
        <v>6.7865</v>
      </c>
      <c r="K149" s="11">
        <f>VLOOKUP(A149,PitcherProj!A:Z,11,false)</f>
        <v>0</v>
      </c>
      <c r="L149" s="11">
        <f>VLOOKUP(A149,PitcherProj!A:Z,12,false)</f>
        <v>0</v>
      </c>
      <c r="M149" s="11">
        <f>VLOOKUP(A149,PitcherProj!A:AA,13,false)</f>
        <v>23.1967</v>
      </c>
      <c r="N149" s="11">
        <f>VLOOKUP(A149,PitcherProj!A:AA,14,false)</f>
        <v>10.993</v>
      </c>
      <c r="O149" s="11">
        <f>VLOOKUP(A149,PitcherProj!A:AA,15,false)</f>
        <v>141.285</v>
      </c>
      <c r="P149" s="11">
        <f t="shared" si="1"/>
        <v>117</v>
      </c>
    </row>
    <row r="150">
      <c r="A150" s="12" t="str">
        <f>PitcherProj!A99</f>
        <v>Brandon Pfaadt</v>
      </c>
      <c r="B150" s="11" t="str">
        <f>PitcherProj!B99</f>
        <v>ARI</v>
      </c>
      <c r="C150" s="13">
        <f>(D150*Settings!$E$8)+(E150*Settings!$E$3)+(F150*Settings!$E$12)+(G150*Settings!$E$10)+(H150*Settings!$E$6)+(I150*Settings!$E$7)+(J150*Settings!$E$11)+(K150*Settings!$E$4)+(L150*Settings!$E$13)+(M150*Settings!$E$14)+(N150*Settings!$E$5)+(O150*Settings!$E$9)</f>
        <v>280.9533</v>
      </c>
      <c r="D150" s="11">
        <f>VLOOKUP(A150,PitcherProj!A:Z,4,false)</f>
        <v>142.113</v>
      </c>
      <c r="E150" s="11">
        <f>VLOOKUP(A150,PitcherProj!A:Z,5,false)</f>
        <v>8.6944</v>
      </c>
      <c r="F150" s="11">
        <f>VLOOKUP(A150,PitcherProj!A:Z,6,false)</f>
        <v>8.8398</v>
      </c>
      <c r="G150" s="11">
        <f>VLOOKUP(A150,PitcherProj!A:Z,7,false)</f>
        <v>69.3776</v>
      </c>
      <c r="H150" s="11">
        <f>VLOOKUP(A150,PitcherProj!A:Z,8,false)</f>
        <v>129.631</v>
      </c>
      <c r="I150" s="11">
        <f>VLOOKUP(A150,PitcherProj!A:Z,9,false)</f>
        <v>38.3711</v>
      </c>
      <c r="J150" s="11">
        <f>VLOOKUP(A150,PitcherProj!A:Z,10,false)</f>
        <v>6.5175</v>
      </c>
      <c r="K150" s="11">
        <f>VLOOKUP(A150,PitcherProj!A:Z,11,false)</f>
        <v>0</v>
      </c>
      <c r="L150" s="11">
        <f>VLOOKUP(A150,PitcherProj!A:Z,12,false)</f>
        <v>0</v>
      </c>
      <c r="M150" s="11">
        <f>VLOOKUP(A150,PitcherProj!A:AA,13,false)</f>
        <v>22.217</v>
      </c>
      <c r="N150" s="11">
        <f>VLOOKUP(A150,PitcherProj!A:AA,14,false)</f>
        <v>10.5805</v>
      </c>
      <c r="O150" s="11">
        <f>VLOOKUP(A150,PitcherProj!A:AA,15,false)</f>
        <v>140.067</v>
      </c>
      <c r="P150" s="11">
        <f t="shared" si="1"/>
        <v>118</v>
      </c>
    </row>
    <row r="151">
      <c r="A151" s="12" t="str">
        <f>PitcherProj!A94</f>
        <v>Dane Dunning</v>
      </c>
      <c r="B151" s="11" t="str">
        <f>PitcherProj!B94</f>
        <v>TEX</v>
      </c>
      <c r="C151" s="13">
        <f>(D151*Settings!$E$8)+(E151*Settings!$E$3)+(F151*Settings!$E$12)+(G151*Settings!$E$10)+(H151*Settings!$E$6)+(I151*Settings!$E$7)+(J151*Settings!$E$11)+(K151*Settings!$E$4)+(L151*Settings!$E$13)+(M151*Settings!$E$14)+(N151*Settings!$E$5)+(O151*Settings!$E$9)</f>
        <v>278.4308</v>
      </c>
      <c r="D151" s="11">
        <f>VLOOKUP(A151,PitcherProj!A:Z,4,false)</f>
        <v>164.155</v>
      </c>
      <c r="E151" s="11">
        <f>VLOOKUP(A151,PitcherProj!A:Z,5,false)</f>
        <v>9.6827</v>
      </c>
      <c r="F151" s="11">
        <f>VLOOKUP(A151,PitcherProj!A:Z,6,false)</f>
        <v>10.3027</v>
      </c>
      <c r="G151" s="11">
        <f>VLOOKUP(A151,PitcherProj!A:Z,7,false)</f>
        <v>83.1157</v>
      </c>
      <c r="H151" s="11">
        <f>VLOOKUP(A151,PitcherProj!A:Z,8,false)</f>
        <v>138.123</v>
      </c>
      <c r="I151" s="11">
        <f>VLOOKUP(A151,PitcherProj!A:Z,9,false)</f>
        <v>59.3914</v>
      </c>
      <c r="J151" s="11">
        <f>VLOOKUP(A151,PitcherProj!A:Z,10,false)</f>
        <v>8.8434</v>
      </c>
      <c r="K151" s="11">
        <f>VLOOKUP(A151,PitcherProj!A:Z,11,false)</f>
        <v>0</v>
      </c>
      <c r="L151" s="11">
        <f>VLOOKUP(A151,PitcherProj!A:Z,12,false)</f>
        <v>0</v>
      </c>
      <c r="M151" s="11">
        <f>VLOOKUP(A151,PitcherProj!A:AA,13,false)</f>
        <v>22.5805</v>
      </c>
      <c r="N151" s="11">
        <f>VLOOKUP(A151,PitcherProj!A:AA,14,false)</f>
        <v>12.0752</v>
      </c>
      <c r="O151" s="11">
        <f>VLOOKUP(A151,PitcherProj!A:AA,15,false)</f>
        <v>171.422</v>
      </c>
      <c r="P151" s="11">
        <f t="shared" si="1"/>
        <v>119</v>
      </c>
    </row>
    <row r="152">
      <c r="A152" s="12" t="str">
        <f>PitcherProj!A81</f>
        <v>Trevor Rogers</v>
      </c>
      <c r="B152" s="11" t="str">
        <f>PitcherProj!B81</f>
        <v>MIA</v>
      </c>
      <c r="C152" s="13">
        <f>(D152*Settings!$E$8)+(E152*Settings!$E$3)+(F152*Settings!$E$12)+(G152*Settings!$E$10)+(H152*Settings!$E$6)+(I152*Settings!$E$7)+(J152*Settings!$E$11)+(K152*Settings!$E$4)+(L152*Settings!$E$13)+(M152*Settings!$E$14)+(N152*Settings!$E$5)+(O152*Settings!$E$9)</f>
        <v>275.2429</v>
      </c>
      <c r="D152" s="11">
        <f>VLOOKUP(A152,PitcherProj!A:Z,4,false)</f>
        <v>130.944</v>
      </c>
      <c r="E152" s="11">
        <f>VLOOKUP(A152,PitcherProj!A:Z,5,false)</f>
        <v>8.0453</v>
      </c>
      <c r="F152" s="11">
        <f>VLOOKUP(A152,PitcherProj!A:Z,6,false)</f>
        <v>8.2617</v>
      </c>
      <c r="G152" s="11">
        <f>VLOOKUP(A152,PitcherProj!A:Z,7,false)</f>
        <v>59.3469</v>
      </c>
      <c r="H152" s="11">
        <f>VLOOKUP(A152,PitcherProj!A:Z,8,false)</f>
        <v>130.55</v>
      </c>
      <c r="I152" s="11">
        <f>VLOOKUP(A152,PitcherProj!A:Z,9,false)</f>
        <v>46.5277</v>
      </c>
      <c r="J152" s="11">
        <f>VLOOKUP(A152,PitcherProj!A:Z,10,false)</f>
        <v>6.0945</v>
      </c>
      <c r="K152" s="11">
        <f>VLOOKUP(A152,PitcherProj!A:Z,11,false)</f>
        <v>0</v>
      </c>
      <c r="L152" s="11">
        <f>VLOOKUP(A152,PitcherProj!A:Z,12,false)</f>
        <v>0</v>
      </c>
      <c r="M152" s="11">
        <f>VLOOKUP(A152,PitcherProj!A:AA,13,false)</f>
        <v>16.7026</v>
      </c>
      <c r="N152" s="11">
        <f>VLOOKUP(A152,PitcherProj!A:AA,14,false)</f>
        <v>10.3885</v>
      </c>
      <c r="O152" s="11">
        <f>VLOOKUP(A152,PitcherProj!A:AA,15,false)</f>
        <v>123.43</v>
      </c>
      <c r="P152" s="11">
        <f t="shared" si="1"/>
        <v>120</v>
      </c>
    </row>
    <row r="153">
      <c r="A153" s="12" t="str">
        <f>PitcherProj!A92</f>
        <v>Reese Olson</v>
      </c>
      <c r="B153" s="11" t="str">
        <f>PitcherProj!B92</f>
        <v>DET</v>
      </c>
      <c r="C153" s="13">
        <f>(D153*Settings!$E$8)+(E153*Settings!$E$3)+(F153*Settings!$E$12)+(G153*Settings!$E$10)+(H153*Settings!$E$6)+(I153*Settings!$E$7)+(J153*Settings!$E$11)+(K153*Settings!$E$4)+(L153*Settings!$E$13)+(M153*Settings!$E$14)+(N153*Settings!$E$5)+(O153*Settings!$E$9)</f>
        <v>272.4385</v>
      </c>
      <c r="D153" s="11">
        <f>VLOOKUP(A153,PitcherProj!A:Z,4,false)</f>
        <v>137.284</v>
      </c>
      <c r="E153" s="11">
        <f>VLOOKUP(A153,PitcherProj!A:Z,5,false)</f>
        <v>7.9614</v>
      </c>
      <c r="F153" s="11">
        <f>VLOOKUP(A153,PitcherProj!A:Z,6,false)</f>
        <v>8.7272</v>
      </c>
      <c r="G153" s="11">
        <f>VLOOKUP(A153,PitcherProj!A:Z,7,false)</f>
        <v>64.2009</v>
      </c>
      <c r="H153" s="11">
        <f>VLOOKUP(A153,PitcherProj!A:Z,8,false)</f>
        <v>130.712</v>
      </c>
      <c r="I153" s="11">
        <f>VLOOKUP(A153,PitcherProj!A:Z,9,false)</f>
        <v>51.1254</v>
      </c>
      <c r="J153" s="11">
        <f>VLOOKUP(A153,PitcherProj!A:Z,10,false)</f>
        <v>5.2962</v>
      </c>
      <c r="K153" s="11">
        <f>VLOOKUP(A153,PitcherProj!A:Z,11,false)</f>
        <v>0</v>
      </c>
      <c r="L153" s="11">
        <f>VLOOKUP(A153,PitcherProj!A:Z,12,false)</f>
        <v>0</v>
      </c>
      <c r="M153" s="11">
        <f>VLOOKUP(A153,PitcherProj!A:AA,13,false)</f>
        <v>17.6486</v>
      </c>
      <c r="N153" s="11">
        <f>VLOOKUP(A153,PitcherProj!A:AA,14,false)</f>
        <v>11.0725</v>
      </c>
      <c r="O153" s="11">
        <f>VLOOKUP(A153,PitcherProj!A:AA,15,false)</f>
        <v>132.145</v>
      </c>
      <c r="P153" s="11">
        <f t="shared" si="1"/>
        <v>121</v>
      </c>
    </row>
    <row r="154">
      <c r="A154" s="12" t="str">
        <f>PitcherProj!A100</f>
        <v>Taijuan Walker</v>
      </c>
      <c r="B154" s="11" t="str">
        <f>PitcherProj!B100</f>
        <v>PHI</v>
      </c>
      <c r="C154" s="13">
        <f>(D154*Settings!$E$8)+(E154*Settings!$E$3)+(F154*Settings!$E$12)+(G154*Settings!$E$10)+(H154*Settings!$E$6)+(I154*Settings!$E$7)+(J154*Settings!$E$11)+(K154*Settings!$E$4)+(L154*Settings!$E$13)+(M154*Settings!$E$14)+(N154*Settings!$E$5)+(O154*Settings!$E$9)</f>
        <v>272.3941</v>
      </c>
      <c r="D154" s="11">
        <f>VLOOKUP(A154,PitcherProj!A:Z,4,false)</f>
        <v>174.53</v>
      </c>
      <c r="E154" s="11">
        <f>VLOOKUP(A154,PitcherProj!A:Z,5,false)</f>
        <v>9.7955</v>
      </c>
      <c r="F154" s="11">
        <f>VLOOKUP(A154,PitcherProj!A:Z,6,false)</f>
        <v>11.3948</v>
      </c>
      <c r="G154" s="11">
        <f>VLOOKUP(A154,PitcherProj!A:Z,7,false)</f>
        <v>92.1786</v>
      </c>
      <c r="H154" s="11">
        <f>VLOOKUP(A154,PitcherProj!A:Z,8,false)</f>
        <v>135.51</v>
      </c>
      <c r="I154" s="11">
        <f>VLOOKUP(A154,PitcherProj!A:Z,9,false)</f>
        <v>63.945</v>
      </c>
      <c r="J154" s="11">
        <f>VLOOKUP(A154,PitcherProj!A:Z,10,false)</f>
        <v>7.5642</v>
      </c>
      <c r="K154" s="11">
        <f>VLOOKUP(A154,PitcherProj!A:Z,11,false)</f>
        <v>0</v>
      </c>
      <c r="L154" s="11">
        <f>VLOOKUP(A154,PitcherProj!A:Z,12,false)</f>
        <v>0</v>
      </c>
      <c r="M154" s="11">
        <f>VLOOKUP(A154,PitcherProj!A:AA,13,false)</f>
        <v>27.2654</v>
      </c>
      <c r="N154" s="11">
        <f>VLOOKUP(A154,PitcherProj!A:AA,14,false)</f>
        <v>12.2848</v>
      </c>
      <c r="O154" s="11">
        <f>VLOOKUP(A154,PitcherProj!A:AA,15,false)</f>
        <v>182.487</v>
      </c>
      <c r="P154" s="11">
        <f t="shared" si="1"/>
        <v>122</v>
      </c>
    </row>
    <row r="155">
      <c r="A155" s="12" t="str">
        <f>PitcherProj!A109</f>
        <v>Keaton Winn</v>
      </c>
      <c r="B155" s="11" t="str">
        <f>PitcherProj!B109</f>
        <v>SFG</v>
      </c>
      <c r="C155" s="13">
        <f>(D155*Settings!$E$8)+(E155*Settings!$E$3)+(F155*Settings!$E$12)+(G155*Settings!$E$10)+(H155*Settings!$E$6)+(I155*Settings!$E$7)+(J155*Settings!$E$11)+(K155*Settings!$E$4)+(L155*Settings!$E$13)+(M155*Settings!$E$14)+(N155*Settings!$E$5)+(O155*Settings!$E$9)</f>
        <v>272.1706</v>
      </c>
      <c r="D155" s="11">
        <f>VLOOKUP(A155,PitcherProj!A:Z,4,false)</f>
        <v>143.713</v>
      </c>
      <c r="E155" s="11">
        <f>VLOOKUP(A155,PitcherProj!A:Z,5,false)</f>
        <v>8.1256</v>
      </c>
      <c r="F155" s="11">
        <f>VLOOKUP(A155,PitcherProj!A:Z,6,false)</f>
        <v>8.8365</v>
      </c>
      <c r="G155" s="11">
        <f>VLOOKUP(A155,PitcherProj!A:Z,7,false)</f>
        <v>65.6498</v>
      </c>
      <c r="H155" s="11">
        <f>VLOOKUP(A155,PitcherProj!A:Z,8,false)</f>
        <v>121.167</v>
      </c>
      <c r="I155" s="11">
        <f>VLOOKUP(A155,PitcherProj!A:Z,9,false)</f>
        <v>45.3042</v>
      </c>
      <c r="J155" s="11">
        <f>VLOOKUP(A155,PitcherProj!A:Z,10,false)</f>
        <v>7.4334</v>
      </c>
      <c r="K155" s="11">
        <f>VLOOKUP(A155,PitcherProj!A:Z,11,false)</f>
        <v>0</v>
      </c>
      <c r="L155" s="11">
        <f>VLOOKUP(A155,PitcherProj!A:Z,12,false)</f>
        <v>0.6097</v>
      </c>
      <c r="M155" s="11">
        <f>VLOOKUP(A155,PitcherProj!A:AA,13,false)</f>
        <v>16.6707</v>
      </c>
      <c r="N155" s="11">
        <f>VLOOKUP(A155,PitcherProj!A:AA,14,false)</f>
        <v>11.0433</v>
      </c>
      <c r="O155" s="11">
        <f>VLOOKUP(A155,PitcherProj!A:AA,15,false)</f>
        <v>144.566</v>
      </c>
      <c r="P155" s="11">
        <f t="shared" si="1"/>
        <v>123</v>
      </c>
    </row>
    <row r="156">
      <c r="A156" s="12" t="str">
        <f>PitcherProj!A117</f>
        <v>Louie Varland</v>
      </c>
      <c r="B156" s="11" t="str">
        <f>PitcherProj!B117</f>
        <v>MIN</v>
      </c>
      <c r="C156" s="13">
        <f>(D156*Settings!$E$8)+(E156*Settings!$E$3)+(F156*Settings!$E$12)+(G156*Settings!$E$10)+(H156*Settings!$E$6)+(I156*Settings!$E$7)+(J156*Settings!$E$11)+(K156*Settings!$E$4)+(L156*Settings!$E$13)+(M156*Settings!$E$14)+(N156*Settings!$E$5)+(O156*Settings!$E$9)</f>
        <v>270.2775</v>
      </c>
      <c r="D156" s="11">
        <f>VLOOKUP(A156,PitcherProj!A:Z,4,false)</f>
        <v>133.975</v>
      </c>
      <c r="E156" s="11">
        <f>VLOOKUP(A156,PitcherProj!A:Z,5,false)</f>
        <v>7.8092</v>
      </c>
      <c r="F156" s="11">
        <f>VLOOKUP(A156,PitcherProj!A:Z,6,false)</f>
        <v>7.8951</v>
      </c>
      <c r="G156" s="11">
        <f>VLOOKUP(A156,PitcherProj!A:Z,7,false)</f>
        <v>61.866</v>
      </c>
      <c r="H156" s="11">
        <f>VLOOKUP(A156,PitcherProj!A:Z,8,false)</f>
        <v>126.004</v>
      </c>
      <c r="I156" s="11">
        <f>VLOOKUP(A156,PitcherProj!A:Z,9,false)</f>
        <v>40.0266</v>
      </c>
      <c r="J156" s="11">
        <f>VLOOKUP(A156,PitcherProj!A:Z,10,false)</f>
        <v>5.3303</v>
      </c>
      <c r="K156" s="11">
        <f>VLOOKUP(A156,PitcherProj!A:Z,11,false)</f>
        <v>0</v>
      </c>
      <c r="L156" s="11">
        <f>VLOOKUP(A156,PitcherProj!A:Z,12,false)</f>
        <v>0.6142</v>
      </c>
      <c r="M156" s="11">
        <f>VLOOKUP(A156,PitcherProj!A:AA,13,false)</f>
        <v>18.2504</v>
      </c>
      <c r="N156" s="11">
        <f>VLOOKUP(A156,PitcherProj!A:AA,14,false)</f>
        <v>8.7141</v>
      </c>
      <c r="O156" s="11">
        <f>VLOOKUP(A156,PitcherProj!A:AA,15,false)</f>
        <v>131.294</v>
      </c>
      <c r="P156" s="11">
        <f t="shared" si="1"/>
        <v>124</v>
      </c>
    </row>
    <row r="157">
      <c r="A157" s="12" t="str">
        <f>PitcherProj!A88</f>
        <v>Shane Baz</v>
      </c>
      <c r="B157" s="11" t="str">
        <f>PitcherProj!B88</f>
        <v>TBR</v>
      </c>
      <c r="C157" s="13">
        <f>(D157*Settings!$E$8)+(E157*Settings!$E$3)+(F157*Settings!$E$12)+(G157*Settings!$E$10)+(H157*Settings!$E$6)+(I157*Settings!$E$7)+(J157*Settings!$E$11)+(K157*Settings!$E$4)+(L157*Settings!$E$13)+(M157*Settings!$E$14)+(N157*Settings!$E$5)+(O157*Settings!$E$9)</f>
        <v>267.8086</v>
      </c>
      <c r="D157" s="11">
        <f>VLOOKUP(A157,PitcherProj!A:Z,4,false)</f>
        <v>108.79</v>
      </c>
      <c r="E157" s="11">
        <f>VLOOKUP(A157,PitcherProj!A:Z,5,false)</f>
        <v>7.1854</v>
      </c>
      <c r="F157" s="11">
        <f>VLOOKUP(A157,PitcherProj!A:Z,6,false)</f>
        <v>6.0656</v>
      </c>
      <c r="G157" s="11">
        <f>VLOOKUP(A157,PitcherProj!A:Z,7,false)</f>
        <v>45.2754</v>
      </c>
      <c r="H157" s="11">
        <f>VLOOKUP(A157,PitcherProj!A:Z,8,false)</f>
        <v>118.305</v>
      </c>
      <c r="I157" s="11">
        <f>VLOOKUP(A157,PitcherProj!A:Z,9,false)</f>
        <v>32.8386</v>
      </c>
      <c r="J157" s="11">
        <f>VLOOKUP(A157,PitcherProj!A:Z,10,false)</f>
        <v>5.0849</v>
      </c>
      <c r="K157" s="11">
        <f>VLOOKUP(A157,PitcherProj!A:Z,11,false)</f>
        <v>0</v>
      </c>
      <c r="L157" s="11">
        <f>VLOOKUP(A157,PitcherProj!A:Z,12,false)</f>
        <v>0.6214</v>
      </c>
      <c r="M157" s="11">
        <f>VLOOKUP(A157,PitcherProj!A:AA,13,false)</f>
        <v>14.046</v>
      </c>
      <c r="N157" s="11">
        <f>VLOOKUP(A157,PitcherProj!A:AA,14,false)</f>
        <v>9.6801</v>
      </c>
      <c r="O157" s="11">
        <f>VLOOKUP(A157,PitcherProj!A:AA,15,false)</f>
        <v>96.4054</v>
      </c>
      <c r="P157" s="11">
        <f t="shared" si="1"/>
        <v>125</v>
      </c>
    </row>
    <row r="158">
      <c r="A158" s="12" t="str">
        <f>PitcherProj!A83</f>
        <v>Tanner Houck</v>
      </c>
      <c r="B158" s="11" t="str">
        <f>PitcherProj!B83</f>
        <v>BOS</v>
      </c>
      <c r="C158" s="13">
        <f>(D158*Settings!$E$8)+(E158*Settings!$E$3)+(F158*Settings!$E$12)+(G158*Settings!$E$10)+(H158*Settings!$E$6)+(I158*Settings!$E$7)+(J158*Settings!$E$11)+(K158*Settings!$E$4)+(L158*Settings!$E$13)+(M158*Settings!$E$14)+(N158*Settings!$E$5)+(O158*Settings!$E$9)</f>
        <v>266.9702</v>
      </c>
      <c r="D158" s="11">
        <f>VLOOKUP(A158,PitcherProj!A:Z,4,false)</f>
        <v>141.213</v>
      </c>
      <c r="E158" s="11">
        <f>VLOOKUP(A158,PitcherProj!A:Z,5,false)</f>
        <v>8.6066</v>
      </c>
      <c r="F158" s="11">
        <f>VLOOKUP(A158,PitcherProj!A:Z,6,false)</f>
        <v>8.4717</v>
      </c>
      <c r="G158" s="11">
        <f>VLOOKUP(A158,PitcherProj!A:Z,7,false)</f>
        <v>66.925</v>
      </c>
      <c r="H158" s="11">
        <f>VLOOKUP(A158,PitcherProj!A:Z,8,false)</f>
        <v>131.501</v>
      </c>
      <c r="I158" s="11">
        <f>VLOOKUP(A158,PitcherProj!A:Z,9,false)</f>
        <v>50.7508</v>
      </c>
      <c r="J158" s="11">
        <f>VLOOKUP(A158,PitcherProj!A:Z,10,false)</f>
        <v>7.8643</v>
      </c>
      <c r="K158" s="11">
        <f>VLOOKUP(A158,PitcherProj!A:Z,11,false)</f>
        <v>0</v>
      </c>
      <c r="L158" s="11">
        <f>VLOOKUP(A158,PitcherProj!A:Z,12,false)</f>
        <v>0.6206</v>
      </c>
      <c r="M158" s="11">
        <f>VLOOKUP(A158,PitcherProj!A:AA,13,false)</f>
        <v>16.2238</v>
      </c>
      <c r="N158" s="11">
        <f>VLOOKUP(A158,PitcherProj!A:AA,14,false)</f>
        <v>8.9894</v>
      </c>
      <c r="O158" s="11">
        <f>VLOOKUP(A158,PitcherProj!A:AA,15,false)</f>
        <v>141.532</v>
      </c>
      <c r="P158" s="11">
        <f t="shared" si="1"/>
        <v>126</v>
      </c>
    </row>
    <row r="159">
      <c r="A159" s="12" t="str">
        <f>PitcherProj!A139</f>
        <v>John Means</v>
      </c>
      <c r="B159" s="11" t="str">
        <f>PitcherProj!B139</f>
        <v>BAL</v>
      </c>
      <c r="C159" s="13">
        <f>(D159*Settings!$E$8)+(E159*Settings!$E$3)+(F159*Settings!$E$12)+(G159*Settings!$E$10)+(H159*Settings!$E$6)+(I159*Settings!$E$7)+(J159*Settings!$E$11)+(K159*Settings!$E$4)+(L159*Settings!$E$13)+(M159*Settings!$E$14)+(N159*Settings!$E$5)+(O159*Settings!$E$9)</f>
        <v>266.7323</v>
      </c>
      <c r="D159" s="11">
        <f>VLOOKUP(A159,PitcherProj!A:Z,4,false)</f>
        <v>145.739</v>
      </c>
      <c r="E159" s="11">
        <f>VLOOKUP(A159,PitcherProj!A:Z,5,false)</f>
        <v>8.3694</v>
      </c>
      <c r="F159" s="11">
        <f>VLOOKUP(A159,PitcherProj!A:Z,6,false)</f>
        <v>8.9063</v>
      </c>
      <c r="G159" s="11">
        <f>VLOOKUP(A159,PitcherProj!A:Z,7,false)</f>
        <v>72.026</v>
      </c>
      <c r="H159" s="11">
        <f>VLOOKUP(A159,PitcherProj!A:Z,8,false)</f>
        <v>118.128</v>
      </c>
      <c r="I159" s="11">
        <f>VLOOKUP(A159,PitcherProj!A:Z,9,false)</f>
        <v>34.3978</v>
      </c>
      <c r="J159" s="11">
        <f>VLOOKUP(A159,PitcherProj!A:Z,10,false)</f>
        <v>6.38</v>
      </c>
      <c r="K159" s="11">
        <f>VLOOKUP(A159,PitcherProj!A:Z,11,false)</f>
        <v>0</v>
      </c>
      <c r="L159" s="11">
        <f>VLOOKUP(A159,PitcherProj!A:Z,12,false)</f>
        <v>0.6332</v>
      </c>
      <c r="M159" s="11">
        <f>VLOOKUP(A159,PitcherProj!A:AA,13,false)</f>
        <v>25.0509</v>
      </c>
      <c r="N159" s="11">
        <f>VLOOKUP(A159,PitcherProj!A:AA,14,false)</f>
        <v>9.6802</v>
      </c>
      <c r="O159" s="11">
        <f>VLOOKUP(A159,PitcherProj!A:AA,15,false)</f>
        <v>149.218</v>
      </c>
      <c r="P159" s="11">
        <f t="shared" si="1"/>
        <v>127</v>
      </c>
    </row>
    <row r="160">
      <c r="A160" s="12" t="str">
        <f>PitcherProj!A90</f>
        <v>Walker Buehler</v>
      </c>
      <c r="B160" s="11" t="str">
        <f>PitcherProj!B90</f>
        <v>LAD</v>
      </c>
      <c r="C160" s="13">
        <f>(D160*Settings!$E$8)+(E160*Settings!$E$3)+(F160*Settings!$E$12)+(G160*Settings!$E$10)+(H160*Settings!$E$6)+(I160*Settings!$E$7)+(J160*Settings!$E$11)+(K160*Settings!$E$4)+(L160*Settings!$E$13)+(M160*Settings!$E$14)+(N160*Settings!$E$5)+(O160*Settings!$E$9)</f>
        <v>265.4444</v>
      </c>
      <c r="D160" s="11">
        <f>VLOOKUP(A160,PitcherProj!A:Z,4,false)</f>
        <v>130.611</v>
      </c>
      <c r="E160" s="11">
        <f>VLOOKUP(A160,PitcherProj!A:Z,5,false)</f>
        <v>8.4017</v>
      </c>
      <c r="F160" s="11">
        <f>VLOOKUP(A160,PitcherProj!A:Z,6,false)</f>
        <v>7.2766</v>
      </c>
      <c r="G160" s="11">
        <f>VLOOKUP(A160,PitcherProj!A:Z,7,false)</f>
        <v>63.2245</v>
      </c>
      <c r="H160" s="11">
        <f>VLOOKUP(A160,PitcherProj!A:Z,8,false)</f>
        <v>122.88</v>
      </c>
      <c r="I160" s="11">
        <f>VLOOKUP(A160,PitcherProj!A:Z,9,false)</f>
        <v>39.2395</v>
      </c>
      <c r="J160" s="11">
        <f>VLOOKUP(A160,PitcherProj!A:Z,10,false)</f>
        <v>4.8646</v>
      </c>
      <c r="K160" s="11">
        <f>VLOOKUP(A160,PitcherProj!A:Z,11,false)</f>
        <v>0</v>
      </c>
      <c r="L160" s="11">
        <f>VLOOKUP(A160,PitcherProj!A:Z,12,false)</f>
        <v>0</v>
      </c>
      <c r="M160" s="11">
        <f>VLOOKUP(A160,PitcherProj!A:AA,13,false)</f>
        <v>20.0415</v>
      </c>
      <c r="N160" s="11">
        <f>VLOOKUP(A160,PitcherProj!A:AA,14,false)</f>
        <v>10.3686</v>
      </c>
      <c r="O160" s="11">
        <f>VLOOKUP(A160,PitcherProj!A:AA,15,false)</f>
        <v>130</v>
      </c>
      <c r="P160" s="11">
        <f t="shared" si="1"/>
        <v>128</v>
      </c>
    </row>
    <row r="161">
      <c r="A161" s="12" t="str">
        <f>PitcherProj!A105</f>
        <v>Michael Wacha</v>
      </c>
      <c r="B161" s="11" t="str">
        <f>PitcherProj!B105</f>
        <v>KCR</v>
      </c>
      <c r="C161" s="13">
        <f>(D161*Settings!$E$8)+(E161*Settings!$E$3)+(F161*Settings!$E$12)+(G161*Settings!$E$10)+(H161*Settings!$E$6)+(I161*Settings!$E$7)+(J161*Settings!$E$11)+(K161*Settings!$E$4)+(L161*Settings!$E$13)+(M161*Settings!$E$14)+(N161*Settings!$E$5)+(O161*Settings!$E$9)</f>
        <v>262.4781</v>
      </c>
      <c r="D161" s="11">
        <f>VLOOKUP(A161,PitcherProj!A:Z,4,false)</f>
        <v>156.208</v>
      </c>
      <c r="E161" s="11">
        <f>VLOOKUP(A161,PitcherProj!A:Z,5,false)</f>
        <v>8.5787</v>
      </c>
      <c r="F161" s="11">
        <f>VLOOKUP(A161,PitcherProj!A:Z,6,false)</f>
        <v>10.3927</v>
      </c>
      <c r="G161" s="11">
        <f>VLOOKUP(A161,PitcherProj!A:Z,7,false)</f>
        <v>81.7135</v>
      </c>
      <c r="H161" s="11">
        <f>VLOOKUP(A161,PitcherProj!A:Z,8,false)</f>
        <v>129.675</v>
      </c>
      <c r="I161" s="11">
        <f>VLOOKUP(A161,PitcherProj!A:Z,9,false)</f>
        <v>47.6037</v>
      </c>
      <c r="J161" s="11">
        <f>VLOOKUP(A161,PitcherProj!A:Z,10,false)</f>
        <v>5.7955</v>
      </c>
      <c r="K161" s="11">
        <f>VLOOKUP(A161,PitcherProj!A:Z,11,false)</f>
        <v>0</v>
      </c>
      <c r="L161" s="11">
        <f>VLOOKUP(A161,PitcherProj!A:Z,12,false)</f>
        <v>0</v>
      </c>
      <c r="M161" s="11">
        <f>VLOOKUP(A161,PitcherProj!A:AA,13,false)</f>
        <v>24.5594</v>
      </c>
      <c r="N161" s="11">
        <f>VLOOKUP(A161,PitcherProj!A:AA,14,false)</f>
        <v>11.1373</v>
      </c>
      <c r="O161" s="11">
        <f>VLOOKUP(A161,PitcherProj!A:AA,15,false)</f>
        <v>164.122</v>
      </c>
      <c r="P161" s="11">
        <f t="shared" si="1"/>
        <v>129</v>
      </c>
    </row>
    <row r="162">
      <c r="A162" s="12" t="str">
        <f>PitcherProj!A114</f>
        <v>Clarke Schmidt</v>
      </c>
      <c r="B162" s="11" t="str">
        <f>PitcherProj!B114</f>
        <v>NYY</v>
      </c>
      <c r="C162" s="13">
        <f>(D162*Settings!$E$8)+(E162*Settings!$E$3)+(F162*Settings!$E$12)+(G162*Settings!$E$10)+(H162*Settings!$E$6)+(I162*Settings!$E$7)+(J162*Settings!$E$11)+(K162*Settings!$E$4)+(L162*Settings!$E$13)+(M162*Settings!$E$14)+(N162*Settings!$E$5)+(O162*Settings!$E$9)</f>
        <v>259.6193</v>
      </c>
      <c r="D162" s="11">
        <f>VLOOKUP(A162,PitcherProj!A:Z,4,false)</f>
        <v>138.207</v>
      </c>
      <c r="E162" s="11">
        <f>VLOOKUP(A162,PitcherProj!A:Z,5,false)</f>
        <v>8.9197</v>
      </c>
      <c r="F162" s="11">
        <f>VLOOKUP(A162,PitcherProj!A:Z,6,false)</f>
        <v>8.3713</v>
      </c>
      <c r="G162" s="11">
        <f>VLOOKUP(A162,PitcherProj!A:Z,7,false)</f>
        <v>67.1695</v>
      </c>
      <c r="H162" s="11">
        <f>VLOOKUP(A162,PitcherProj!A:Z,8,false)</f>
        <v>120.43</v>
      </c>
      <c r="I162" s="11">
        <f>VLOOKUP(A162,PitcherProj!A:Z,9,false)</f>
        <v>46.0639</v>
      </c>
      <c r="J162" s="11">
        <f>VLOOKUP(A162,PitcherProj!A:Z,10,false)</f>
        <v>7.1533</v>
      </c>
      <c r="K162" s="11">
        <f>VLOOKUP(A162,PitcherProj!A:Z,11,false)</f>
        <v>0</v>
      </c>
      <c r="L162" s="11">
        <f>VLOOKUP(A162,PitcherProj!A:Z,12,false)</f>
        <v>0</v>
      </c>
      <c r="M162" s="11">
        <f>VLOOKUP(A162,PitcherProj!A:AA,13,false)</f>
        <v>20.6236</v>
      </c>
      <c r="N162" s="11">
        <f>VLOOKUP(A162,PitcherProj!A:AA,14,false)</f>
        <v>10.0013</v>
      </c>
      <c r="O162" s="11">
        <f>VLOOKUP(A162,PitcherProj!A:AA,15,false)</f>
        <v>137.364</v>
      </c>
      <c r="P162" s="11">
        <f t="shared" si="1"/>
        <v>130</v>
      </c>
    </row>
    <row r="163">
      <c r="A163" s="12" t="str">
        <f>PitcherProj!A172</f>
        <v>Ryan Pepiot</v>
      </c>
      <c r="B163" s="11" t="str">
        <f>PitcherProj!B172</f>
        <v>TBR</v>
      </c>
      <c r="C163" s="13">
        <f>(D163*Settings!$E$8)+(E163*Settings!$E$3)+(F163*Settings!$E$12)+(G163*Settings!$E$10)+(H163*Settings!$E$6)+(I163*Settings!$E$7)+(J163*Settings!$E$11)+(K163*Settings!$E$4)+(L163*Settings!$E$13)+(M163*Settings!$E$14)+(N163*Settings!$E$5)+(O163*Settings!$E$9)</f>
        <v>258.2844</v>
      </c>
      <c r="D163" s="11">
        <f>VLOOKUP(A163,PitcherProj!A:Z,4,false)</f>
        <v>133.624</v>
      </c>
      <c r="E163" s="11">
        <f>VLOOKUP(A163,PitcherProj!A:Z,5,false)</f>
        <v>7.729</v>
      </c>
      <c r="F163" s="11">
        <f>VLOOKUP(A163,PitcherProj!A:Z,6,false)</f>
        <v>8.4057</v>
      </c>
      <c r="G163" s="11">
        <f>VLOOKUP(A163,PitcherProj!A:Z,7,false)</f>
        <v>66.3286</v>
      </c>
      <c r="H163" s="11">
        <f>VLOOKUP(A163,PitcherProj!A:Z,8,false)</f>
        <v>132.405</v>
      </c>
      <c r="I163" s="11">
        <f>VLOOKUP(A163,PitcherProj!A:Z,9,false)</f>
        <v>52.5795</v>
      </c>
      <c r="J163" s="11">
        <f>VLOOKUP(A163,PitcherProj!A:Z,10,false)</f>
        <v>7.3024</v>
      </c>
      <c r="K163" s="11">
        <f>VLOOKUP(A163,PitcherProj!A:Z,11,false)</f>
        <v>0</v>
      </c>
      <c r="L163" s="11">
        <f>VLOOKUP(A163,PitcherProj!A:Z,12,false)</f>
        <v>0.6214</v>
      </c>
      <c r="M163" s="11">
        <f>VLOOKUP(A163,PitcherProj!A:AA,13,false)</f>
        <v>20.6375</v>
      </c>
      <c r="N163" s="11">
        <f>VLOOKUP(A163,PitcherProj!A:AA,14,false)</f>
        <v>9.5236</v>
      </c>
      <c r="O163" s="11">
        <f>VLOOKUP(A163,PitcherProj!A:AA,15,false)</f>
        <v>125.695</v>
      </c>
      <c r="P163" s="11">
        <f t="shared" si="1"/>
        <v>131</v>
      </c>
    </row>
    <row r="164">
      <c r="A164" s="12" t="str">
        <f>PitcherProj!A84</f>
        <v>Steven Matz</v>
      </c>
      <c r="B164" s="11" t="str">
        <f>PitcherProj!B84</f>
        <v>STL</v>
      </c>
      <c r="C164" s="13">
        <f>(D164*Settings!$E$8)+(E164*Settings!$E$3)+(F164*Settings!$E$12)+(G164*Settings!$E$10)+(H164*Settings!$E$6)+(I164*Settings!$E$7)+(J164*Settings!$E$11)+(K164*Settings!$E$4)+(L164*Settings!$E$13)+(M164*Settings!$E$14)+(N164*Settings!$E$5)+(O164*Settings!$E$9)</f>
        <v>256.8454</v>
      </c>
      <c r="D164" s="11">
        <f>VLOOKUP(A164,PitcherProj!A:Z,4,false)</f>
        <v>117.553</v>
      </c>
      <c r="E164" s="11">
        <f>VLOOKUP(A164,PitcherProj!A:Z,5,false)</f>
        <v>7.695</v>
      </c>
      <c r="F164" s="11">
        <f>VLOOKUP(A164,PitcherProj!A:Z,6,false)</f>
        <v>6.5465</v>
      </c>
      <c r="G164" s="11">
        <f>VLOOKUP(A164,PitcherProj!A:Z,7,false)</f>
        <v>51.0287</v>
      </c>
      <c r="H164" s="11">
        <f>VLOOKUP(A164,PitcherProj!A:Z,8,false)</f>
        <v>110.867</v>
      </c>
      <c r="I164" s="11">
        <f>VLOOKUP(A164,PitcherProj!A:Z,9,false)</f>
        <v>34.6458</v>
      </c>
      <c r="J164" s="11">
        <f>VLOOKUP(A164,PitcherProj!A:Z,10,false)</f>
        <v>4.5449</v>
      </c>
      <c r="K164" s="11">
        <f>VLOOKUP(A164,PitcherProj!A:Z,11,false)</f>
        <v>0</v>
      </c>
      <c r="L164" s="11">
        <f>VLOOKUP(A164,PitcherProj!A:Z,12,false)</f>
        <v>0.6274</v>
      </c>
      <c r="M164" s="11">
        <f>VLOOKUP(A164,PitcherProj!A:AA,13,false)</f>
        <v>15.2819</v>
      </c>
      <c r="N164" s="11">
        <f>VLOOKUP(A164,PitcherProj!A:AA,14,false)</f>
        <v>8.6544</v>
      </c>
      <c r="O164" s="11">
        <f>VLOOKUP(A164,PitcherProj!A:AA,15,false)</f>
        <v>111.486</v>
      </c>
      <c r="P164" s="11">
        <f t="shared" si="1"/>
        <v>132</v>
      </c>
    </row>
    <row r="165">
      <c r="A165" s="12" t="str">
        <f>PitcherProj!A91</f>
        <v>Chris Paddack</v>
      </c>
      <c r="B165" s="11" t="str">
        <f>PitcherProj!B91</f>
        <v>MIN</v>
      </c>
      <c r="C165" s="13">
        <f>(D165*Settings!$E$8)+(E165*Settings!$E$3)+(F165*Settings!$E$12)+(G165*Settings!$E$10)+(H165*Settings!$E$6)+(I165*Settings!$E$7)+(J165*Settings!$E$11)+(K165*Settings!$E$4)+(L165*Settings!$E$13)+(M165*Settings!$E$14)+(N165*Settings!$E$5)+(O165*Settings!$E$9)</f>
        <v>255.656</v>
      </c>
      <c r="D165" s="11">
        <f>VLOOKUP(A165,PitcherProj!A:Z,4,false)</f>
        <v>133.568</v>
      </c>
      <c r="E165" s="11">
        <f>VLOOKUP(A165,PitcherProj!A:Z,5,false)</f>
        <v>7.8325</v>
      </c>
      <c r="F165" s="11">
        <f>VLOOKUP(A165,PitcherProj!A:Z,6,false)</f>
        <v>8.3756</v>
      </c>
      <c r="G165" s="11">
        <f>VLOOKUP(A165,PitcherProj!A:Z,7,false)</f>
        <v>64.8346</v>
      </c>
      <c r="H165" s="11">
        <f>VLOOKUP(A165,PitcherProj!A:Z,8,false)</f>
        <v>116.241</v>
      </c>
      <c r="I165" s="11">
        <f>VLOOKUP(A165,PitcherProj!A:Z,9,false)</f>
        <v>33.387</v>
      </c>
      <c r="J165" s="11">
        <f>VLOOKUP(A165,PitcherProj!A:Z,10,false)</f>
        <v>4.8276</v>
      </c>
      <c r="K165" s="11">
        <f>VLOOKUP(A165,PitcherProj!A:Z,11,false)</f>
        <v>0</v>
      </c>
      <c r="L165" s="11">
        <f>VLOOKUP(A165,PitcherProj!A:Z,12,false)</f>
        <v>0.6142</v>
      </c>
      <c r="M165" s="11">
        <f>VLOOKUP(A165,PitcherProj!A:AA,13,false)</f>
        <v>19.9758</v>
      </c>
      <c r="N165" s="11">
        <f>VLOOKUP(A165,PitcherProj!A:AA,14,false)</f>
        <v>9.4229</v>
      </c>
      <c r="O165" s="11">
        <f>VLOOKUP(A165,PitcherProj!A:AA,15,false)</f>
        <v>136.938</v>
      </c>
      <c r="P165" s="11">
        <f t="shared" si="1"/>
        <v>133</v>
      </c>
    </row>
    <row r="166">
      <c r="A166" s="12" t="str">
        <f>PitcherProj!A129</f>
        <v>Michael Lorenzen</v>
      </c>
      <c r="B166" s="11" t="str">
        <f>PitcherProj!B129</f>
        <v/>
      </c>
      <c r="C166" s="13">
        <f>(D166*Settings!$E$8)+(E166*Settings!$E$3)+(F166*Settings!$E$12)+(G166*Settings!$E$10)+(H166*Settings!$E$6)+(I166*Settings!$E$7)+(J166*Settings!$E$11)+(K166*Settings!$E$4)+(L166*Settings!$E$13)+(M166*Settings!$E$14)+(N166*Settings!$E$5)+(O166*Settings!$E$9)</f>
        <v>255.1893</v>
      </c>
      <c r="D166" s="11">
        <f>VLOOKUP(A166,PitcherProj!A:Z,4,false)</f>
        <v>161.335</v>
      </c>
      <c r="E166" s="11">
        <f>VLOOKUP(A166,PitcherProj!A:Z,5,false)</f>
        <v>8.7171</v>
      </c>
      <c r="F166" s="11">
        <f>VLOOKUP(A166,PitcherProj!A:Z,6,false)</f>
        <v>10.5532</v>
      </c>
      <c r="G166" s="11">
        <f>VLOOKUP(A166,PitcherProj!A:Z,7,false)</f>
        <v>84.7759</v>
      </c>
      <c r="H166" s="11">
        <f>VLOOKUP(A166,PitcherProj!A:Z,8,false)</f>
        <v>128.188</v>
      </c>
      <c r="I166" s="11">
        <f>VLOOKUP(A166,PitcherProj!A:Z,9,false)</f>
        <v>59.0767</v>
      </c>
      <c r="J166" s="11">
        <f>VLOOKUP(A166,PitcherProj!A:Z,10,false)</f>
        <v>5.9909</v>
      </c>
      <c r="K166" s="11">
        <f>VLOOKUP(A166,PitcherProj!A:Z,11,false)</f>
        <v>0</v>
      </c>
      <c r="L166" s="11">
        <f>VLOOKUP(A166,PitcherProj!A:Z,12,false)</f>
        <v>0</v>
      </c>
      <c r="M166" s="11">
        <f>VLOOKUP(A166,PitcherProj!A:AA,13,false)</f>
        <v>23.6086</v>
      </c>
      <c r="N166" s="11">
        <f>VLOOKUP(A166,PitcherProj!A:AA,14,false)</f>
        <v>11.9066</v>
      </c>
      <c r="O166" s="11">
        <f>VLOOKUP(A166,PitcherProj!A:AA,15,false)</f>
        <v>170.03</v>
      </c>
      <c r="P166" s="11">
        <f t="shared" si="1"/>
        <v>134</v>
      </c>
    </row>
    <row r="167">
      <c r="A167" s="12" t="str">
        <f>PitcherProj!A312</f>
        <v>Robert Suarez</v>
      </c>
      <c r="B167" s="11" t="str">
        <f>PitcherProj!B312</f>
        <v>SDP</v>
      </c>
      <c r="C167" s="13">
        <f>(D167*Settings!$E$8)+(E167*Settings!$E$3)+(F167*Settings!$E$12)+(G167*Settings!$E$10)+(H167*Settings!$E$6)+(I167*Settings!$E$7)+(J167*Settings!$E$11)+(K167*Settings!$E$4)+(L167*Settings!$E$13)+(M167*Settings!$E$14)+(N167*Settings!$E$5)+(O167*Settings!$E$9)</f>
        <v>254.7904</v>
      </c>
      <c r="D167" s="11">
        <f>VLOOKUP(A167,PitcherProj!A:Z,4,false)</f>
        <v>65</v>
      </c>
      <c r="E167" s="11">
        <f>VLOOKUP(A167,PitcherProj!A:Z,5,false)</f>
        <v>3.2956</v>
      </c>
      <c r="F167" s="11">
        <f>VLOOKUP(A167,PitcherProj!A:Z,6,false)</f>
        <v>3.0784</v>
      </c>
      <c r="G167" s="11">
        <f>VLOOKUP(A167,PitcherProj!A:Z,7,false)</f>
        <v>27.3152</v>
      </c>
      <c r="H167" s="11">
        <f>VLOOKUP(A167,PitcherProj!A:Z,8,false)</f>
        <v>69.5722</v>
      </c>
      <c r="I167" s="11">
        <f>VLOOKUP(A167,PitcherProj!A:Z,9,false)</f>
        <v>24.7049</v>
      </c>
      <c r="J167" s="11">
        <f>VLOOKUP(A167,PitcherProj!A:Z,10,false)</f>
        <v>2.5102</v>
      </c>
      <c r="K167" s="11">
        <f>VLOOKUP(A167,PitcherProj!A:Z,11,false)</f>
        <v>22.376</v>
      </c>
      <c r="L167" s="11">
        <f>VLOOKUP(A167,PitcherProj!A:Z,12,false)</f>
        <v>5.2835</v>
      </c>
      <c r="M167" s="11">
        <f>VLOOKUP(A167,PitcherProj!A:AA,13,false)</f>
        <v>7.96611</v>
      </c>
      <c r="N167" s="11">
        <f>VLOOKUP(A167,PitcherProj!A:AA,14,false)</f>
        <v>0</v>
      </c>
      <c r="O167" s="11">
        <f>VLOOKUP(A167,PitcherProj!A:AA,15,false)</f>
        <v>57.6261</v>
      </c>
      <c r="P167" s="11">
        <f t="shared" si="1"/>
        <v>135</v>
      </c>
    </row>
    <row r="168">
      <c r="A168" s="12" t="str">
        <f>PitcherProj!A222</f>
        <v>Zack Littell</v>
      </c>
      <c r="B168" s="11" t="str">
        <f>PitcherProj!B222</f>
        <v>TBR</v>
      </c>
      <c r="C168" s="13">
        <f>(D168*Settings!$E$8)+(E168*Settings!$E$3)+(F168*Settings!$E$12)+(G168*Settings!$E$10)+(H168*Settings!$E$6)+(I168*Settings!$E$7)+(J168*Settings!$E$11)+(K168*Settings!$E$4)+(L168*Settings!$E$13)+(M168*Settings!$E$14)+(N168*Settings!$E$5)+(O168*Settings!$E$9)</f>
        <v>253.6649</v>
      </c>
      <c r="D168" s="11">
        <f>VLOOKUP(A168,PitcherProj!A:Z,4,false)</f>
        <v>154.144</v>
      </c>
      <c r="E168" s="11">
        <f>VLOOKUP(A168,PitcherProj!A:Z,5,false)</f>
        <v>8.4001</v>
      </c>
      <c r="F168" s="11">
        <f>VLOOKUP(A168,PitcherProj!A:Z,6,false)</f>
        <v>9.9662</v>
      </c>
      <c r="G168" s="11">
        <f>VLOOKUP(A168,PitcherProj!A:Z,7,false)</f>
        <v>80.2902</v>
      </c>
      <c r="H168" s="11">
        <f>VLOOKUP(A168,PitcherProj!A:Z,8,false)</f>
        <v>124.353</v>
      </c>
      <c r="I168" s="11">
        <f>VLOOKUP(A168,PitcherProj!A:Z,9,false)</f>
        <v>46.2531</v>
      </c>
      <c r="J168" s="11">
        <f>VLOOKUP(A168,PitcherProj!A:Z,10,false)</f>
        <v>6.2752</v>
      </c>
      <c r="K168" s="11">
        <f>VLOOKUP(A168,PitcherProj!A:Z,11,false)</f>
        <v>0</v>
      </c>
      <c r="L168" s="11">
        <f>VLOOKUP(A168,PitcherProj!A:Z,12,false)</f>
        <v>0.6214</v>
      </c>
      <c r="M168" s="11">
        <f>VLOOKUP(A168,PitcherProj!A:AA,13,false)</f>
        <v>24.9713</v>
      </c>
      <c r="N168" s="11">
        <f>VLOOKUP(A168,PitcherProj!A:AA,14,false)</f>
        <v>9.5753</v>
      </c>
      <c r="O168" s="11">
        <f>VLOOKUP(A168,PitcherProj!A:AA,15,false)</f>
        <v>162.082</v>
      </c>
      <c r="P168" s="11">
        <f t="shared" si="1"/>
        <v>136</v>
      </c>
    </row>
    <row r="169">
      <c r="A169" s="12" t="str">
        <f>PitcherProj!A77</f>
        <v>Cristopher Sánchez</v>
      </c>
      <c r="B169" s="11" t="str">
        <f>PitcherProj!B77</f>
        <v>PHI</v>
      </c>
      <c r="C169" s="13">
        <f>(D169*Settings!$E$8)+(E169*Settings!$E$3)+(F169*Settings!$E$12)+(G169*Settings!$E$10)+(H169*Settings!$E$6)+(I169*Settings!$E$7)+(J169*Settings!$E$11)+(K169*Settings!$E$4)+(L169*Settings!$E$13)+(M169*Settings!$E$14)+(N169*Settings!$E$5)+(O169*Settings!$E$9)</f>
        <v>253.5652</v>
      </c>
      <c r="D169" s="11">
        <f>VLOOKUP(A169,PitcherProj!A:Z,4,false)</f>
        <v>132.435</v>
      </c>
      <c r="E169" s="11">
        <f>VLOOKUP(A169,PitcherProj!A:Z,5,false)</f>
        <v>8.2951</v>
      </c>
      <c r="F169" s="11">
        <f>VLOOKUP(A169,PitcherProj!A:Z,6,false)</f>
        <v>7.7426</v>
      </c>
      <c r="G169" s="11">
        <f>VLOOKUP(A169,PitcherProj!A:Z,7,false)</f>
        <v>59.8225</v>
      </c>
      <c r="H169" s="11">
        <f>VLOOKUP(A169,PitcherProj!A:Z,8,false)</f>
        <v>111.464</v>
      </c>
      <c r="I169" s="11">
        <f>VLOOKUP(A169,PitcherProj!A:Z,9,false)</f>
        <v>47.434</v>
      </c>
      <c r="J169" s="11">
        <f>VLOOKUP(A169,PitcherProj!A:Z,10,false)</f>
        <v>6.2059</v>
      </c>
      <c r="K169" s="11">
        <f>VLOOKUP(A169,PitcherProj!A:Z,11,false)</f>
        <v>0</v>
      </c>
      <c r="L169" s="11">
        <f>VLOOKUP(A169,PitcherProj!A:Z,12,false)</f>
        <v>0.542</v>
      </c>
      <c r="M169" s="11">
        <f>VLOOKUP(A169,PitcherProj!A:AA,13,false)</f>
        <v>15.4213</v>
      </c>
      <c r="N169" s="11">
        <f>VLOOKUP(A169,PitcherProj!A:AA,14,false)</f>
        <v>10.3458</v>
      </c>
      <c r="O169" s="11">
        <f>VLOOKUP(A169,PitcherProj!A:AA,15,false)</f>
        <v>132.288</v>
      </c>
      <c r="P169" s="11">
        <f t="shared" si="1"/>
        <v>137</v>
      </c>
    </row>
    <row r="170">
      <c r="A170" s="12" t="str">
        <f>PitcherProj!A146</f>
        <v>Josiah Gray</v>
      </c>
      <c r="B170" s="11" t="str">
        <f>PitcherProj!B146</f>
        <v>WSN</v>
      </c>
      <c r="C170" s="13">
        <f>(D170*Settings!$E$8)+(E170*Settings!$E$3)+(F170*Settings!$E$12)+(G170*Settings!$E$10)+(H170*Settings!$E$6)+(I170*Settings!$E$7)+(J170*Settings!$E$11)+(K170*Settings!$E$4)+(L170*Settings!$E$13)+(M170*Settings!$E$14)+(N170*Settings!$E$5)+(O170*Settings!$E$9)</f>
        <v>252.6094</v>
      </c>
      <c r="D170" s="11">
        <f>VLOOKUP(A170,PitcherProj!A:Z,4,false)</f>
        <v>177.095</v>
      </c>
      <c r="E170" s="11">
        <f>VLOOKUP(A170,PitcherProj!A:Z,5,false)</f>
        <v>7.9851</v>
      </c>
      <c r="F170" s="11">
        <f>VLOOKUP(A170,PitcherProj!A:Z,6,false)</f>
        <v>13.4425</v>
      </c>
      <c r="G170" s="11">
        <f>VLOOKUP(A170,PitcherProj!A:Z,7,false)</f>
        <v>102.763</v>
      </c>
      <c r="H170" s="11">
        <f>VLOOKUP(A170,PitcherProj!A:Z,8,false)</f>
        <v>161.045</v>
      </c>
      <c r="I170" s="11">
        <f>VLOOKUP(A170,PitcherProj!A:Z,9,false)</f>
        <v>80.2745</v>
      </c>
      <c r="J170" s="11">
        <f>VLOOKUP(A170,PitcherProj!A:Z,10,false)</f>
        <v>8.4861</v>
      </c>
      <c r="K170" s="11">
        <f>VLOOKUP(A170,PitcherProj!A:Z,11,false)</f>
        <v>0</v>
      </c>
      <c r="L170" s="11">
        <f>VLOOKUP(A170,PitcherProj!A:Z,12,false)</f>
        <v>0</v>
      </c>
      <c r="M170" s="11">
        <f>VLOOKUP(A170,PitcherProj!A:AA,13,false)</f>
        <v>32.2313</v>
      </c>
      <c r="N170" s="11">
        <f>VLOOKUP(A170,PitcherProj!A:AA,14,false)</f>
        <v>11.114</v>
      </c>
      <c r="O170" s="11">
        <f>VLOOKUP(A170,PitcherProj!A:AA,15,false)</f>
        <v>178.374</v>
      </c>
      <c r="P170" s="11">
        <f t="shared" si="1"/>
        <v>138</v>
      </c>
    </row>
    <row r="171">
      <c r="A171" s="12" t="str">
        <f>PitcherProj!A411</f>
        <v>John Brebbia</v>
      </c>
      <c r="B171" s="11" t="str">
        <f>PitcherProj!B411</f>
        <v>CHW</v>
      </c>
      <c r="C171" s="13">
        <f>(D171*Settings!$E$8)+(E171*Settings!$E$3)+(F171*Settings!$E$12)+(G171*Settings!$E$10)+(H171*Settings!$E$6)+(I171*Settings!$E$7)+(J171*Settings!$E$11)+(K171*Settings!$E$4)+(L171*Settings!$E$13)+(M171*Settings!$E$14)+(N171*Settings!$E$5)+(O171*Settings!$E$9)</f>
        <v>252.3472</v>
      </c>
      <c r="D171" s="11">
        <f>VLOOKUP(A171,PitcherProj!A:Z,4,false)</f>
        <v>66</v>
      </c>
      <c r="E171" s="11">
        <f>VLOOKUP(A171,PitcherProj!A:Z,5,false)</f>
        <v>3.0681</v>
      </c>
      <c r="F171" s="11">
        <f>VLOOKUP(A171,PitcherProj!A:Z,6,false)</f>
        <v>3.4062</v>
      </c>
      <c r="G171" s="11">
        <f>VLOOKUP(A171,PitcherProj!A:Z,7,false)</f>
        <v>31.1227</v>
      </c>
      <c r="H171" s="11">
        <f>VLOOKUP(A171,PitcherProj!A:Z,8,false)</f>
        <v>68.2838</v>
      </c>
      <c r="I171" s="11">
        <f>VLOOKUP(A171,PitcherProj!A:Z,9,false)</f>
        <v>23.0611</v>
      </c>
      <c r="J171" s="11">
        <f>VLOOKUP(A171,PitcherProj!A:Z,10,false)</f>
        <v>2.5392</v>
      </c>
      <c r="K171" s="11">
        <f>VLOOKUP(A171,PitcherProj!A:Z,11,false)</f>
        <v>24.288</v>
      </c>
      <c r="L171" s="11">
        <f>VLOOKUP(A171,PitcherProj!A:Z,12,false)</f>
        <v>4.0452</v>
      </c>
      <c r="M171" s="11">
        <f>VLOOKUP(A171,PitcherProj!A:AA,13,false)</f>
        <v>10.7653</v>
      </c>
      <c r="N171" s="11">
        <f>VLOOKUP(A171,PitcherProj!A:AA,14,false)</f>
        <v>0</v>
      </c>
      <c r="O171" s="11">
        <f>VLOOKUP(A171,PitcherProj!A:AA,15,false)</f>
        <v>60.7432</v>
      </c>
      <c r="P171" s="11">
        <f t="shared" si="1"/>
        <v>139</v>
      </c>
    </row>
    <row r="172">
      <c r="A172" s="12" t="str">
        <f>PitcherProj!A122</f>
        <v>Paul Blackburn</v>
      </c>
      <c r="B172" s="11" t="str">
        <f>PitcherProj!B122</f>
        <v>OAK</v>
      </c>
      <c r="C172" s="13">
        <f>(D172*Settings!$E$8)+(E172*Settings!$E$3)+(F172*Settings!$E$12)+(G172*Settings!$E$10)+(H172*Settings!$E$6)+(I172*Settings!$E$7)+(J172*Settings!$E$11)+(K172*Settings!$E$4)+(L172*Settings!$E$13)+(M172*Settings!$E$14)+(N172*Settings!$E$5)+(O172*Settings!$E$9)</f>
        <v>252.2095</v>
      </c>
      <c r="D172" s="11">
        <f>VLOOKUP(A172,PitcherProj!A:Z,4,false)</f>
        <v>146.759</v>
      </c>
      <c r="E172" s="11">
        <f>VLOOKUP(A172,PitcherProj!A:Z,5,false)</f>
        <v>7.6498</v>
      </c>
      <c r="F172" s="11">
        <f>VLOOKUP(A172,PitcherProj!A:Z,6,false)</f>
        <v>10.2098</v>
      </c>
      <c r="G172" s="11">
        <f>VLOOKUP(A172,PitcherProj!A:Z,7,false)</f>
        <v>71.5125</v>
      </c>
      <c r="H172" s="11">
        <f>VLOOKUP(A172,PitcherProj!A:Z,8,false)</f>
        <v>118.829</v>
      </c>
      <c r="I172" s="11">
        <f>VLOOKUP(A172,PitcherProj!A:Z,9,false)</f>
        <v>48.8969</v>
      </c>
      <c r="J172" s="11">
        <f>VLOOKUP(A172,PitcherProj!A:Z,10,false)</f>
        <v>5.7028</v>
      </c>
      <c r="K172" s="11">
        <f>VLOOKUP(A172,PitcherProj!A:Z,11,false)</f>
        <v>0</v>
      </c>
      <c r="L172" s="11">
        <f>VLOOKUP(A172,PitcherProj!A:Z,12,false)</f>
        <v>0</v>
      </c>
      <c r="M172" s="11">
        <f>VLOOKUP(A172,PitcherProj!A:AA,13,false)</f>
        <v>19.2906</v>
      </c>
      <c r="N172" s="11">
        <f>VLOOKUP(A172,PitcherProj!A:AA,14,false)</f>
        <v>11.3592</v>
      </c>
      <c r="O172" s="11">
        <f>VLOOKUP(A172,PitcherProj!A:AA,15,false)</f>
        <v>150.969</v>
      </c>
      <c r="P172" s="11">
        <f t="shared" si="1"/>
        <v>140</v>
      </c>
    </row>
    <row r="173">
      <c r="A173" s="12" t="str">
        <f>PitcherProj!A147</f>
        <v>Tyler Anderson</v>
      </c>
      <c r="B173" s="11" t="str">
        <f>PitcherProj!B147</f>
        <v>LAA</v>
      </c>
      <c r="C173" s="13">
        <f>(D173*Settings!$E$8)+(E173*Settings!$E$3)+(F173*Settings!$E$12)+(G173*Settings!$E$10)+(H173*Settings!$E$6)+(I173*Settings!$E$7)+(J173*Settings!$E$11)+(K173*Settings!$E$4)+(L173*Settings!$E$13)+(M173*Settings!$E$14)+(N173*Settings!$E$5)+(O173*Settings!$E$9)</f>
        <v>248.7126</v>
      </c>
      <c r="D173" s="11">
        <f>VLOOKUP(A173,PitcherProj!A:Z,4,false)</f>
        <v>166.418</v>
      </c>
      <c r="E173" s="11">
        <f>VLOOKUP(A173,PitcherProj!A:Z,5,false)</f>
        <v>8.8792</v>
      </c>
      <c r="F173" s="11">
        <f>VLOOKUP(A173,PitcherProj!A:Z,6,false)</f>
        <v>11.2785</v>
      </c>
      <c r="G173" s="11">
        <f>VLOOKUP(A173,PitcherProj!A:Z,7,false)</f>
        <v>91.5003</v>
      </c>
      <c r="H173" s="11">
        <f>VLOOKUP(A173,PitcherProj!A:Z,8,false)</f>
        <v>130.038</v>
      </c>
      <c r="I173" s="11">
        <f>VLOOKUP(A173,PitcherProj!A:Z,9,false)</f>
        <v>59.543</v>
      </c>
      <c r="J173" s="11">
        <f>VLOOKUP(A173,PitcherProj!A:Z,10,false)</f>
        <v>7.1475</v>
      </c>
      <c r="K173" s="11">
        <f>VLOOKUP(A173,PitcherProj!A:Z,11,false)</f>
        <v>0</v>
      </c>
      <c r="L173" s="11">
        <f>VLOOKUP(A173,PitcherProj!A:Z,12,false)</f>
        <v>0</v>
      </c>
      <c r="M173" s="11">
        <f>VLOOKUP(A173,PitcherProj!A:AA,13,false)</f>
        <v>28.8088</v>
      </c>
      <c r="N173" s="11">
        <f>VLOOKUP(A173,PitcherProj!A:AA,14,false)</f>
        <v>11.1874</v>
      </c>
      <c r="O173" s="11">
        <f>VLOOKUP(A173,PitcherProj!A:AA,15,false)</f>
        <v>175.011</v>
      </c>
      <c r="P173" s="11">
        <f t="shared" si="1"/>
        <v>141</v>
      </c>
    </row>
    <row r="174">
      <c r="A174" s="12" t="str">
        <f>PitcherProj!A74</f>
        <v>Graham Ashcraft</v>
      </c>
      <c r="B174" s="11" t="str">
        <f>PitcherProj!B74</f>
        <v>CIN</v>
      </c>
      <c r="C174" s="13">
        <f>(D174*Settings!$E$8)+(E174*Settings!$E$3)+(F174*Settings!$E$12)+(G174*Settings!$E$10)+(H174*Settings!$E$6)+(I174*Settings!$E$7)+(J174*Settings!$E$11)+(K174*Settings!$E$4)+(L174*Settings!$E$13)+(M174*Settings!$E$14)+(N174*Settings!$E$5)+(O174*Settings!$E$9)</f>
        <v>245.4123</v>
      </c>
      <c r="D174" s="11">
        <f>VLOOKUP(A174,PitcherProj!A:Z,4,false)</f>
        <v>161.286</v>
      </c>
      <c r="E174" s="11">
        <f>VLOOKUP(A174,PitcherProj!A:Z,5,false)</f>
        <v>8.7552</v>
      </c>
      <c r="F174" s="11">
        <f>VLOOKUP(A174,PitcherProj!A:Z,6,false)</f>
        <v>10.5105</v>
      </c>
      <c r="G174" s="11">
        <f>VLOOKUP(A174,PitcherProj!A:Z,7,false)</f>
        <v>85.5278</v>
      </c>
      <c r="H174" s="11">
        <f>VLOOKUP(A174,PitcherProj!A:Z,8,false)</f>
        <v>125.318</v>
      </c>
      <c r="I174" s="11">
        <f>VLOOKUP(A174,PitcherProj!A:Z,9,false)</f>
        <v>57.0342</v>
      </c>
      <c r="J174" s="11">
        <f>VLOOKUP(A174,PitcherProj!A:Z,10,false)</f>
        <v>8.8743</v>
      </c>
      <c r="K174" s="11">
        <f>VLOOKUP(A174,PitcherProj!A:Z,11,false)</f>
        <v>0</v>
      </c>
      <c r="L174" s="11">
        <f>VLOOKUP(A174,PitcherProj!A:Z,12,false)</f>
        <v>0</v>
      </c>
      <c r="M174" s="11">
        <f>VLOOKUP(A174,PitcherProj!A:AA,13,false)</f>
        <v>23.6374</v>
      </c>
      <c r="N174" s="11">
        <f>VLOOKUP(A174,PitcherProj!A:AA,14,false)</f>
        <v>11.7673</v>
      </c>
      <c r="O174" s="11">
        <f>VLOOKUP(A174,PitcherProj!A:AA,15,false)</f>
        <v>174.346</v>
      </c>
      <c r="P174" s="11">
        <f t="shared" si="1"/>
        <v>142</v>
      </c>
    </row>
    <row r="175">
      <c r="A175" s="12" t="str">
        <f>PitcherProj!A132</f>
        <v>Emmet Sheehan</v>
      </c>
      <c r="B175" s="11" t="str">
        <f>PitcherProj!B132</f>
        <v>LAD</v>
      </c>
      <c r="C175" s="13">
        <f>(D175*Settings!$E$8)+(E175*Settings!$E$3)+(F175*Settings!$E$12)+(G175*Settings!$E$10)+(H175*Settings!$E$6)+(I175*Settings!$E$7)+(J175*Settings!$E$11)+(K175*Settings!$E$4)+(L175*Settings!$E$13)+(M175*Settings!$E$14)+(N175*Settings!$E$5)+(O175*Settings!$E$9)</f>
        <v>244.5308</v>
      </c>
      <c r="D175" s="11">
        <f>VLOOKUP(A175,PitcherProj!A:Z,4,false)</f>
        <v>112.427</v>
      </c>
      <c r="E175" s="11">
        <f>VLOOKUP(A175,PitcherProj!A:Z,5,false)</f>
        <v>6.9515</v>
      </c>
      <c r="F175" s="11">
        <f>VLOOKUP(A175,PitcherProj!A:Z,6,false)</f>
        <v>6.0626</v>
      </c>
      <c r="G175" s="11">
        <f>VLOOKUP(A175,PitcherProj!A:Z,7,false)</f>
        <v>53.1393</v>
      </c>
      <c r="H175" s="11">
        <f>VLOOKUP(A175,PitcherProj!A:Z,8,false)</f>
        <v>129.358</v>
      </c>
      <c r="I175" s="11">
        <f>VLOOKUP(A175,PitcherProj!A:Z,9,false)</f>
        <v>47.668</v>
      </c>
      <c r="J175" s="11">
        <f>VLOOKUP(A175,PitcherProj!A:Z,10,false)</f>
        <v>5.2409</v>
      </c>
      <c r="K175" s="11">
        <f>VLOOKUP(A175,PitcherProj!A:Z,11,false)</f>
        <v>0</v>
      </c>
      <c r="L175" s="11">
        <f>VLOOKUP(A175,PitcherProj!A:Z,12,false)</f>
        <v>0.6518</v>
      </c>
      <c r="M175" s="11">
        <f>VLOOKUP(A175,PitcherProj!A:AA,13,false)</f>
        <v>17.6135</v>
      </c>
      <c r="N175" s="11">
        <f>VLOOKUP(A175,PitcherProj!A:AA,14,false)</f>
        <v>5.893</v>
      </c>
      <c r="O175" s="11">
        <f>VLOOKUP(A175,PitcherProj!A:AA,15,false)</f>
        <v>98.473</v>
      </c>
      <c r="P175" s="11">
        <f t="shared" si="1"/>
        <v>143</v>
      </c>
    </row>
    <row r="176">
      <c r="A176" s="12" t="str">
        <f>PitcherProj!A80</f>
        <v>Hyun Jin Ryu</v>
      </c>
      <c r="B176" s="11" t="str">
        <f>PitcherProj!B80</f>
        <v/>
      </c>
      <c r="C176" s="13">
        <f>(D176*Settings!$E$8)+(E176*Settings!$E$3)+(F176*Settings!$E$12)+(G176*Settings!$E$10)+(H176*Settings!$E$6)+(I176*Settings!$E$7)+(J176*Settings!$E$11)+(K176*Settings!$E$4)+(L176*Settings!$E$13)+(M176*Settings!$E$14)+(N176*Settings!$E$5)+(O176*Settings!$E$9)</f>
        <v>243.2949</v>
      </c>
      <c r="D176" s="11">
        <f>VLOOKUP(A176,PitcherProj!A:Z,4,false)</f>
        <v>140.933</v>
      </c>
      <c r="E176" s="11">
        <f>VLOOKUP(A176,PitcherProj!A:Z,5,false)</f>
        <v>8.4797</v>
      </c>
      <c r="F176" s="11">
        <f>VLOOKUP(A176,PitcherProj!A:Z,6,false)</f>
        <v>8.9943</v>
      </c>
      <c r="G176" s="11">
        <f>VLOOKUP(A176,PitcherProj!A:Z,7,false)</f>
        <v>68.1895</v>
      </c>
      <c r="H176" s="11">
        <f>VLOOKUP(A176,PitcherProj!A:Z,8,false)</f>
        <v>102.709</v>
      </c>
      <c r="I176" s="11">
        <f>VLOOKUP(A176,PitcherProj!A:Z,9,false)</f>
        <v>36.6101</v>
      </c>
      <c r="J176" s="11">
        <f>VLOOKUP(A176,PitcherProj!A:Z,10,false)</f>
        <v>4.4639</v>
      </c>
      <c r="K176" s="11">
        <f>VLOOKUP(A176,PitcherProj!A:Z,11,false)</f>
        <v>0</v>
      </c>
      <c r="L176" s="11">
        <f>VLOOKUP(A176,PitcherProj!A:Z,12,false)</f>
        <v>0</v>
      </c>
      <c r="M176" s="11">
        <f>VLOOKUP(A176,PitcherProj!A:AA,13,false)</f>
        <v>19.5897</v>
      </c>
      <c r="N176" s="11">
        <f>VLOOKUP(A176,PitcherProj!A:AA,14,false)</f>
        <v>10.5001</v>
      </c>
      <c r="O176" s="11">
        <f>VLOOKUP(A176,PitcherProj!A:AA,15,false)</f>
        <v>151.676</v>
      </c>
      <c r="P176" s="11">
        <f t="shared" si="1"/>
        <v>144</v>
      </c>
    </row>
    <row r="177">
      <c r="A177" s="12" t="str">
        <f>PitcherProj!A244</f>
        <v>Kyle Finnegan</v>
      </c>
      <c r="B177" s="11" t="str">
        <f>PitcherProj!B244</f>
        <v>WSN</v>
      </c>
      <c r="C177" s="13">
        <f>(D177*Settings!$E$8)+(E177*Settings!$E$3)+(F177*Settings!$E$12)+(G177*Settings!$E$10)+(H177*Settings!$E$6)+(I177*Settings!$E$7)+(J177*Settings!$E$11)+(K177*Settings!$E$4)+(L177*Settings!$E$13)+(M177*Settings!$E$14)+(N177*Settings!$E$5)+(O177*Settings!$E$9)</f>
        <v>241.2494</v>
      </c>
      <c r="D177" s="11">
        <f>VLOOKUP(A177,PitcherProj!A:Z,4,false)</f>
        <v>66</v>
      </c>
      <c r="E177" s="11">
        <f>VLOOKUP(A177,PitcherProj!A:Z,5,false)</f>
        <v>3.1331</v>
      </c>
      <c r="F177" s="11">
        <f>VLOOKUP(A177,PitcherProj!A:Z,6,false)</f>
        <v>3.3408</v>
      </c>
      <c r="G177" s="11">
        <f>VLOOKUP(A177,PitcherProj!A:Z,7,false)</f>
        <v>29.4197</v>
      </c>
      <c r="H177" s="11">
        <f>VLOOKUP(A177,PitcherProj!A:Z,8,false)</f>
        <v>65.7797</v>
      </c>
      <c r="I177" s="11">
        <f>VLOOKUP(A177,PitcherProj!A:Z,9,false)</f>
        <v>25.6297</v>
      </c>
      <c r="J177" s="11">
        <f>VLOOKUP(A177,PitcherProj!A:Z,10,false)</f>
        <v>2.2716</v>
      </c>
      <c r="K177" s="11">
        <f>VLOOKUP(A177,PitcherProj!A:Z,11,false)</f>
        <v>21.242</v>
      </c>
      <c r="L177" s="11">
        <f>VLOOKUP(A177,PitcherProj!A:Z,12,false)</f>
        <v>6.79</v>
      </c>
      <c r="M177" s="11">
        <f>VLOOKUP(A177,PitcherProj!A:AA,13,false)</f>
        <v>8.00067</v>
      </c>
      <c r="N177" s="11">
        <f>VLOOKUP(A177,PitcherProj!A:AA,14,false)</f>
        <v>0</v>
      </c>
      <c r="O177" s="11">
        <f>VLOOKUP(A177,PitcherProj!A:AA,15,false)</f>
        <v>61.2227</v>
      </c>
      <c r="P177" s="11">
        <f t="shared" si="1"/>
        <v>145</v>
      </c>
    </row>
    <row r="178">
      <c r="A178" s="12" t="str">
        <f>PitcherProj!A120</f>
        <v>Mike Clevinger</v>
      </c>
      <c r="B178" s="11" t="str">
        <f>PitcherProj!B120</f>
        <v/>
      </c>
      <c r="C178" s="13">
        <f>(D178*Settings!$E$8)+(E178*Settings!$E$3)+(F178*Settings!$E$12)+(G178*Settings!$E$10)+(H178*Settings!$E$6)+(I178*Settings!$E$7)+(J178*Settings!$E$11)+(K178*Settings!$E$4)+(L178*Settings!$E$13)+(M178*Settings!$E$14)+(N178*Settings!$E$5)+(O178*Settings!$E$9)</f>
        <v>241.1425</v>
      </c>
      <c r="D178" s="11">
        <f>VLOOKUP(A178,PitcherProj!A:Z,4,false)</f>
        <v>143.595</v>
      </c>
      <c r="E178" s="11">
        <f>VLOOKUP(A178,PitcherProj!A:Z,5,false)</f>
        <v>7.9694</v>
      </c>
      <c r="F178" s="11">
        <f>VLOOKUP(A178,PitcherProj!A:Z,6,false)</f>
        <v>9.6869</v>
      </c>
      <c r="G178" s="11">
        <f>VLOOKUP(A178,PitcherProj!A:Z,7,false)</f>
        <v>76.8583</v>
      </c>
      <c r="H178" s="11">
        <f>VLOOKUP(A178,PitcherProj!A:Z,8,false)</f>
        <v>124.66</v>
      </c>
      <c r="I178" s="11">
        <f>VLOOKUP(A178,PitcherProj!A:Z,9,false)</f>
        <v>46.4503</v>
      </c>
      <c r="J178" s="11">
        <f>VLOOKUP(A178,PitcherProj!A:Z,10,false)</f>
        <v>7.7419</v>
      </c>
      <c r="K178" s="11">
        <f>VLOOKUP(A178,PitcherProj!A:Z,11,false)</f>
        <v>0</v>
      </c>
      <c r="L178" s="11">
        <f>VLOOKUP(A178,PitcherProj!A:Z,12,false)</f>
        <v>0</v>
      </c>
      <c r="M178" s="11">
        <f>VLOOKUP(A178,PitcherProj!A:AA,13,false)</f>
        <v>24.4431</v>
      </c>
      <c r="N178" s="11">
        <f>VLOOKUP(A178,PitcherProj!A:AA,14,false)</f>
        <v>9.614</v>
      </c>
      <c r="O178" s="11">
        <f>VLOOKUP(A178,PitcherProj!A:AA,15,false)</f>
        <v>146.022</v>
      </c>
      <c r="P178" s="11">
        <f t="shared" si="1"/>
        <v>146</v>
      </c>
    </row>
    <row r="179">
      <c r="A179" s="12" t="str">
        <f>PitcherProj!A141</f>
        <v>Ross Stripling</v>
      </c>
      <c r="B179" s="11" t="str">
        <f>PitcherProj!B141</f>
        <v>OAK</v>
      </c>
      <c r="C179" s="13">
        <f>(D179*Settings!$E$8)+(E179*Settings!$E$3)+(F179*Settings!$E$12)+(G179*Settings!$E$10)+(H179*Settings!$E$6)+(I179*Settings!$E$7)+(J179*Settings!$E$11)+(K179*Settings!$E$4)+(L179*Settings!$E$13)+(M179*Settings!$E$14)+(N179*Settings!$E$5)+(O179*Settings!$E$9)</f>
        <v>240.8258</v>
      </c>
      <c r="D179" s="11">
        <f>VLOOKUP(A179,PitcherProj!A:Z,4,false)</f>
        <v>139.333</v>
      </c>
      <c r="E179" s="11">
        <f>VLOOKUP(A179,PitcherProj!A:Z,5,false)</f>
        <v>7.453</v>
      </c>
      <c r="F179" s="11">
        <f>VLOOKUP(A179,PitcherProj!A:Z,6,false)</f>
        <v>9.7889</v>
      </c>
      <c r="G179" s="11">
        <f>VLOOKUP(A179,PitcherProj!A:Z,7,false)</f>
        <v>68.1187</v>
      </c>
      <c r="H179" s="11">
        <f>VLOOKUP(A179,PitcherProj!A:Z,8,false)</f>
        <v>108.459</v>
      </c>
      <c r="I179" s="11">
        <f>VLOOKUP(A179,PitcherProj!A:Z,9,false)</f>
        <v>36.1493</v>
      </c>
      <c r="J179" s="11">
        <f>VLOOKUP(A179,PitcherProj!A:Z,10,false)</f>
        <v>4.5518</v>
      </c>
      <c r="K179" s="11">
        <f>VLOOKUP(A179,PitcherProj!A:Z,11,false)</f>
        <v>0</v>
      </c>
      <c r="L179" s="11">
        <f>VLOOKUP(A179,PitcherProj!A:Z,12,false)</f>
        <v>0.5768</v>
      </c>
      <c r="M179" s="11">
        <f>VLOOKUP(A179,PitcherProj!A:AA,13,false)</f>
        <v>20.9</v>
      </c>
      <c r="N179" s="11">
        <f>VLOOKUP(A179,PitcherProj!A:AA,14,false)</f>
        <v>9.1448</v>
      </c>
      <c r="O179" s="11">
        <f>VLOOKUP(A179,PitcherProj!A:AA,15,false)</f>
        <v>145.18</v>
      </c>
      <c r="P179" s="11">
        <f t="shared" si="1"/>
        <v>147</v>
      </c>
    </row>
    <row r="180">
      <c r="A180" s="12" t="str">
        <f>PitcherProj!A116</f>
        <v>Jakob Junis</v>
      </c>
      <c r="B180" s="11" t="str">
        <f>PitcherProj!B116</f>
        <v>MIL</v>
      </c>
      <c r="C180" s="13">
        <f>(D180*Settings!$E$8)+(E180*Settings!$E$3)+(F180*Settings!$E$12)+(G180*Settings!$E$10)+(H180*Settings!$E$6)+(I180*Settings!$E$7)+(J180*Settings!$E$11)+(K180*Settings!$E$4)+(L180*Settings!$E$13)+(M180*Settings!$E$14)+(N180*Settings!$E$5)+(O180*Settings!$E$9)</f>
        <v>239.8394</v>
      </c>
      <c r="D180" s="11">
        <f>VLOOKUP(A180,PitcherProj!A:Z,4,false)</f>
        <v>126.026</v>
      </c>
      <c r="E180" s="11">
        <f>VLOOKUP(A180,PitcherProj!A:Z,5,false)</f>
        <v>7.2068</v>
      </c>
      <c r="F180" s="11">
        <f>VLOOKUP(A180,PitcherProj!A:Z,6,false)</f>
        <v>8.0707</v>
      </c>
      <c r="G180" s="11">
        <f>VLOOKUP(A180,PitcherProj!A:Z,7,false)</f>
        <v>62.1589</v>
      </c>
      <c r="H180" s="11">
        <f>VLOOKUP(A180,PitcherProj!A:Z,8,false)</f>
        <v>116.723</v>
      </c>
      <c r="I180" s="11">
        <f>VLOOKUP(A180,PitcherProj!A:Z,9,false)</f>
        <v>37.3362</v>
      </c>
      <c r="J180" s="11">
        <f>VLOOKUP(A180,PitcherProj!A:Z,10,false)</f>
        <v>5.5075</v>
      </c>
      <c r="K180" s="11">
        <f>VLOOKUP(A180,PitcherProj!A:Z,11,false)</f>
        <v>0</v>
      </c>
      <c r="L180" s="11">
        <f>VLOOKUP(A180,PitcherProj!A:Z,12,false)</f>
        <v>0.5928</v>
      </c>
      <c r="M180" s="11">
        <f>VLOOKUP(A180,PitcherProj!A:AA,13,false)</f>
        <v>19.9681</v>
      </c>
      <c r="N180" s="11">
        <f>VLOOKUP(A180,PitcherProj!A:AA,14,false)</f>
        <v>8.4478</v>
      </c>
      <c r="O180" s="11">
        <f>VLOOKUP(A180,PitcherProj!A:AA,15,false)</f>
        <v>126.151</v>
      </c>
      <c r="P180" s="11">
        <f t="shared" si="1"/>
        <v>148</v>
      </c>
    </row>
    <row r="181">
      <c r="A181" s="12" t="str">
        <f>PitcherProj!A110</f>
        <v>Kyle Hendricks</v>
      </c>
      <c r="B181" s="11" t="str">
        <f>PitcherProj!B110</f>
        <v>CHC</v>
      </c>
      <c r="C181" s="13">
        <f>(D181*Settings!$E$8)+(E181*Settings!$E$3)+(F181*Settings!$E$12)+(G181*Settings!$E$10)+(H181*Settings!$E$6)+(I181*Settings!$E$7)+(J181*Settings!$E$11)+(K181*Settings!$E$4)+(L181*Settings!$E$13)+(M181*Settings!$E$14)+(N181*Settings!$E$5)+(O181*Settings!$E$9)</f>
        <v>239.4998</v>
      </c>
      <c r="D181" s="11">
        <f>VLOOKUP(A181,PitcherProj!A:Z,4,false)</f>
        <v>158.493</v>
      </c>
      <c r="E181" s="11">
        <f>VLOOKUP(A181,PitcherProj!A:Z,5,false)</f>
        <v>8.3622</v>
      </c>
      <c r="F181" s="11">
        <f>VLOOKUP(A181,PitcherProj!A:Z,6,false)</f>
        <v>10.7554</v>
      </c>
      <c r="G181" s="11">
        <f>VLOOKUP(A181,PitcherProj!A:Z,7,false)</f>
        <v>83.9337</v>
      </c>
      <c r="H181" s="11">
        <f>VLOOKUP(A181,PitcherProj!A:Z,8,false)</f>
        <v>111.061</v>
      </c>
      <c r="I181" s="11">
        <f>VLOOKUP(A181,PitcherProj!A:Z,9,false)</f>
        <v>40.232</v>
      </c>
      <c r="J181" s="11">
        <f>VLOOKUP(A181,PitcherProj!A:Z,10,false)</f>
        <v>6.9698</v>
      </c>
      <c r="K181" s="11">
        <f>VLOOKUP(A181,PitcherProj!A:Z,11,false)</f>
        <v>0</v>
      </c>
      <c r="L181" s="11">
        <f>VLOOKUP(A181,PitcherProj!A:Z,12,false)</f>
        <v>0</v>
      </c>
      <c r="M181" s="11">
        <f>VLOOKUP(A181,PitcherProj!A:AA,13,false)</f>
        <v>25.1475</v>
      </c>
      <c r="N181" s="11">
        <f>VLOOKUP(A181,PitcherProj!A:AA,14,false)</f>
        <v>11.3324</v>
      </c>
      <c r="O181" s="11">
        <f>VLOOKUP(A181,PitcherProj!A:AA,15,false)</f>
        <v>175.513</v>
      </c>
      <c r="P181" s="11">
        <f t="shared" si="1"/>
        <v>149</v>
      </c>
    </row>
    <row r="182">
      <c r="A182" s="12" t="str">
        <f>PitcherProj!A309</f>
        <v>Carlos Estévez</v>
      </c>
      <c r="B182" s="11" t="str">
        <f>PitcherProj!B309</f>
        <v>LAA</v>
      </c>
      <c r="C182" s="13">
        <f>(D182*Settings!$E$8)+(E182*Settings!$E$3)+(F182*Settings!$E$12)+(G182*Settings!$E$10)+(H182*Settings!$E$6)+(I182*Settings!$E$7)+(J182*Settings!$E$11)+(K182*Settings!$E$4)+(L182*Settings!$E$13)+(M182*Settings!$E$14)+(N182*Settings!$E$5)+(O182*Settings!$E$9)</f>
        <v>237.2721</v>
      </c>
      <c r="D182" s="11">
        <f>VLOOKUP(A182,PitcherProj!A:Z,4,false)</f>
        <v>66</v>
      </c>
      <c r="E182" s="11">
        <f>VLOOKUP(A182,PitcherProj!A:Z,5,false)</f>
        <v>3.2228</v>
      </c>
      <c r="F182" s="11">
        <f>VLOOKUP(A182,PitcherProj!A:Z,6,false)</f>
        <v>3.2503</v>
      </c>
      <c r="G182" s="11">
        <f>VLOOKUP(A182,PitcherProj!A:Z,7,false)</f>
        <v>31.5732</v>
      </c>
      <c r="H182" s="11">
        <f>VLOOKUP(A182,PitcherProj!A:Z,8,false)</f>
        <v>70.7093</v>
      </c>
      <c r="I182" s="11">
        <f>VLOOKUP(A182,PitcherProj!A:Z,9,false)</f>
        <v>27.8442</v>
      </c>
      <c r="J182" s="11">
        <f>VLOOKUP(A182,PitcherProj!A:Z,10,false)</f>
        <v>3.0437</v>
      </c>
      <c r="K182" s="11">
        <f>VLOOKUP(A182,PitcherProj!A:Z,11,false)</f>
        <v>20.355</v>
      </c>
      <c r="L182" s="11">
        <f>VLOOKUP(A182,PitcherProj!A:Z,12,false)</f>
        <v>7.1848</v>
      </c>
      <c r="M182" s="11">
        <f>VLOOKUP(A182,PitcherProj!A:AA,13,false)</f>
        <v>9.724</v>
      </c>
      <c r="N182" s="11">
        <f>VLOOKUP(A182,PitcherProj!A:AA,14,false)</f>
        <v>0</v>
      </c>
      <c r="O182" s="11">
        <f>VLOOKUP(A182,PitcherProj!A:AA,15,false)</f>
        <v>59.9106</v>
      </c>
      <c r="P182" s="11">
        <f t="shared" si="1"/>
        <v>150</v>
      </c>
    </row>
    <row r="183">
      <c r="A183" s="12" t="str">
        <f>PitcherProj!A121</f>
        <v>Colin Rea</v>
      </c>
      <c r="B183" s="11" t="str">
        <f>PitcherProj!B121</f>
        <v>MIL</v>
      </c>
      <c r="C183" s="13">
        <f>(D183*Settings!$E$8)+(E183*Settings!$E$3)+(F183*Settings!$E$12)+(G183*Settings!$E$10)+(H183*Settings!$E$6)+(I183*Settings!$E$7)+(J183*Settings!$E$11)+(K183*Settings!$E$4)+(L183*Settings!$E$13)+(M183*Settings!$E$14)+(N183*Settings!$E$5)+(O183*Settings!$E$9)</f>
        <v>236.6396</v>
      </c>
      <c r="D183" s="11">
        <f>VLOOKUP(A183,PitcherProj!A:Z,4,false)</f>
        <v>130.059</v>
      </c>
      <c r="E183" s="11">
        <f>VLOOKUP(A183,PitcherProj!A:Z,5,false)</f>
        <v>7.3018</v>
      </c>
      <c r="F183" s="11">
        <f>VLOOKUP(A183,PitcherProj!A:Z,6,false)</f>
        <v>8.3746</v>
      </c>
      <c r="G183" s="11">
        <f>VLOOKUP(A183,PitcherProj!A:Z,7,false)</f>
        <v>65.0603</v>
      </c>
      <c r="H183" s="11">
        <f>VLOOKUP(A183,PitcherProj!A:Z,8,false)</f>
        <v>113.773</v>
      </c>
      <c r="I183" s="11">
        <f>VLOOKUP(A183,PitcherProj!A:Z,9,false)</f>
        <v>37.8857</v>
      </c>
      <c r="J183" s="11">
        <f>VLOOKUP(A183,PitcherProj!A:Z,10,false)</f>
        <v>5.2182</v>
      </c>
      <c r="K183" s="11">
        <f>VLOOKUP(A183,PitcherProj!A:Z,11,false)</f>
        <v>0</v>
      </c>
      <c r="L183" s="11">
        <f>VLOOKUP(A183,PitcherProj!A:Z,12,false)</f>
        <v>0.5928</v>
      </c>
      <c r="M183" s="11">
        <f>VLOOKUP(A183,PitcherProj!A:AA,13,false)</f>
        <v>20.636</v>
      </c>
      <c r="N183" s="11">
        <f>VLOOKUP(A183,PitcherProj!A:AA,14,false)</f>
        <v>8.2771</v>
      </c>
      <c r="O183" s="11">
        <f>VLOOKUP(A183,PitcherProj!A:AA,15,false)</f>
        <v>131.488</v>
      </c>
      <c r="P183" s="11">
        <f t="shared" si="1"/>
        <v>151</v>
      </c>
    </row>
    <row r="184">
      <c r="A184" s="12" t="str">
        <f>PitcherProj!A368</f>
        <v>Alex Lange</v>
      </c>
      <c r="B184" s="11" t="str">
        <f>PitcherProj!B368</f>
        <v>DET</v>
      </c>
      <c r="C184" s="13">
        <f>(D184*Settings!$E$8)+(E184*Settings!$E$3)+(F184*Settings!$E$12)+(G184*Settings!$E$10)+(H184*Settings!$E$6)+(I184*Settings!$E$7)+(J184*Settings!$E$11)+(K184*Settings!$E$4)+(L184*Settings!$E$13)+(M184*Settings!$E$14)+(N184*Settings!$E$5)+(O184*Settings!$E$9)</f>
        <v>236.086</v>
      </c>
      <c r="D184" s="11">
        <f>VLOOKUP(A184,PitcherProj!A:Z,4,false)</f>
        <v>65</v>
      </c>
      <c r="E184" s="11">
        <f>VLOOKUP(A184,PitcherProj!A:Z,5,false)</f>
        <v>3.1852</v>
      </c>
      <c r="F184" s="11">
        <f>VLOOKUP(A184,PitcherProj!A:Z,6,false)</f>
        <v>3.1898</v>
      </c>
      <c r="G184" s="11">
        <f>VLOOKUP(A184,PitcherProj!A:Z,7,false)</f>
        <v>28.317</v>
      </c>
      <c r="H184" s="11">
        <f>VLOOKUP(A184,PitcherProj!A:Z,8,false)</f>
        <v>73.3387</v>
      </c>
      <c r="I184" s="11">
        <f>VLOOKUP(A184,PitcherProj!A:Z,9,false)</f>
        <v>34.0658</v>
      </c>
      <c r="J184" s="11">
        <f>VLOOKUP(A184,PitcherProj!A:Z,10,false)</f>
        <v>3.5198</v>
      </c>
      <c r="K184" s="11">
        <f>VLOOKUP(A184,PitcherProj!A:Z,11,false)</f>
        <v>20.073</v>
      </c>
      <c r="L184" s="11">
        <f>VLOOKUP(A184,PitcherProj!A:Z,12,false)</f>
        <v>6.0384</v>
      </c>
      <c r="M184" s="11">
        <f>VLOOKUP(A184,PitcherProj!A:AA,13,false)</f>
        <v>6.40611</v>
      </c>
      <c r="N184" s="11">
        <f>VLOOKUP(A184,PitcherProj!A:AA,14,false)</f>
        <v>0</v>
      </c>
      <c r="O184" s="11">
        <f>VLOOKUP(A184,PitcherProj!A:AA,15,false)</f>
        <v>56.8315</v>
      </c>
      <c r="P184" s="11">
        <f t="shared" si="1"/>
        <v>152</v>
      </c>
    </row>
    <row r="185">
      <c r="A185" s="12" t="str">
        <f>PitcherProj!A125</f>
        <v>Patrick Corbin</v>
      </c>
      <c r="B185" s="11" t="str">
        <f>PitcherProj!B125</f>
        <v>WSN</v>
      </c>
      <c r="C185" s="13">
        <f>(D185*Settings!$E$8)+(E185*Settings!$E$3)+(F185*Settings!$E$12)+(G185*Settings!$E$10)+(H185*Settings!$E$6)+(I185*Settings!$E$7)+(J185*Settings!$E$11)+(K185*Settings!$E$4)+(L185*Settings!$E$13)+(M185*Settings!$E$14)+(N185*Settings!$E$5)+(O185*Settings!$E$9)</f>
        <v>233.3874</v>
      </c>
      <c r="D185" s="11">
        <f>VLOOKUP(A185,PitcherProj!A:Z,4,false)</f>
        <v>166.307</v>
      </c>
      <c r="E185" s="11">
        <f>VLOOKUP(A185,PitcherProj!A:Z,5,false)</f>
        <v>8.0448</v>
      </c>
      <c r="F185" s="11">
        <f>VLOOKUP(A185,PitcherProj!A:Z,6,false)</f>
        <v>12.1452</v>
      </c>
      <c r="G185" s="11">
        <f>VLOOKUP(A185,PitcherProj!A:Z,7,false)</f>
        <v>90.3618</v>
      </c>
      <c r="H185" s="11">
        <f>VLOOKUP(A185,PitcherProj!A:Z,8,false)</f>
        <v>119.443</v>
      </c>
      <c r="I185" s="11">
        <f>VLOOKUP(A185,PitcherProj!A:Z,9,false)</f>
        <v>53.5597</v>
      </c>
      <c r="J185" s="11">
        <f>VLOOKUP(A185,PitcherProj!A:Z,10,false)</f>
        <v>5.6673</v>
      </c>
      <c r="K185" s="11">
        <f>VLOOKUP(A185,PitcherProj!A:Z,11,false)</f>
        <v>0</v>
      </c>
      <c r="L185" s="11">
        <f>VLOOKUP(A185,PitcherProj!A:Z,12,false)</f>
        <v>0</v>
      </c>
      <c r="M185" s="11">
        <f>VLOOKUP(A185,PitcherProj!A:AA,13,false)</f>
        <v>26.683</v>
      </c>
      <c r="N185" s="11">
        <f>VLOOKUP(A185,PitcherProj!A:AA,14,false)</f>
        <v>11.3562</v>
      </c>
      <c r="O185" s="11">
        <f>VLOOKUP(A185,PitcherProj!A:AA,15,false)</f>
        <v>182.883</v>
      </c>
      <c r="P185" s="11">
        <f t="shared" si="1"/>
        <v>153</v>
      </c>
    </row>
    <row r="186">
      <c r="A186" s="12" t="str">
        <f>PitcherProj!A111</f>
        <v>Chase Silseth</v>
      </c>
      <c r="B186" s="11" t="str">
        <f>PitcherProj!B111</f>
        <v>LAA</v>
      </c>
      <c r="C186" s="13">
        <f>(D186*Settings!$E$8)+(E186*Settings!$E$3)+(F186*Settings!$E$12)+(G186*Settings!$E$10)+(H186*Settings!$E$6)+(I186*Settings!$E$7)+(J186*Settings!$E$11)+(K186*Settings!$E$4)+(L186*Settings!$E$13)+(M186*Settings!$E$14)+(N186*Settings!$E$5)+(O186*Settings!$E$9)</f>
        <v>232.2025</v>
      </c>
      <c r="D186" s="11">
        <f>VLOOKUP(A186,PitcherProj!A:Z,4,false)</f>
        <v>122.229</v>
      </c>
      <c r="E186" s="11">
        <f>VLOOKUP(A186,PitcherProj!A:Z,5,false)</f>
        <v>7.3258</v>
      </c>
      <c r="F186" s="11">
        <f>VLOOKUP(A186,PitcherProj!A:Z,6,false)</f>
        <v>7.6387</v>
      </c>
      <c r="G186" s="11">
        <f>VLOOKUP(A186,PitcherProj!A:Z,7,false)</f>
        <v>58.7303</v>
      </c>
      <c r="H186" s="11">
        <f>VLOOKUP(A186,PitcherProj!A:Z,8,false)</f>
        <v>116.776</v>
      </c>
      <c r="I186" s="11">
        <f>VLOOKUP(A186,PitcherProj!A:Z,9,false)</f>
        <v>51.1054</v>
      </c>
      <c r="J186" s="11">
        <f>VLOOKUP(A186,PitcherProj!A:Z,10,false)</f>
        <v>5.3165</v>
      </c>
      <c r="K186" s="11">
        <f>VLOOKUP(A186,PitcherProj!A:Z,11,false)</f>
        <v>0</v>
      </c>
      <c r="L186" s="11">
        <f>VLOOKUP(A186,PitcherProj!A:Z,12,false)</f>
        <v>0.6433</v>
      </c>
      <c r="M186" s="11">
        <f>VLOOKUP(A186,PitcherProj!A:AA,13,false)</f>
        <v>16.1886</v>
      </c>
      <c r="N186" s="11">
        <f>VLOOKUP(A186,PitcherProj!A:AA,14,false)</f>
        <v>8.4515</v>
      </c>
      <c r="O186" s="11">
        <f>VLOOKUP(A186,PitcherProj!A:AA,15,false)</f>
        <v>117.732</v>
      </c>
      <c r="P186" s="11">
        <f t="shared" si="1"/>
        <v>154</v>
      </c>
    </row>
    <row r="187">
      <c r="A187" s="12" t="str">
        <f>PitcherProj!A124</f>
        <v>Michael Soroka</v>
      </c>
      <c r="B187" s="11" t="str">
        <f>PitcherProj!B124</f>
        <v>CHW</v>
      </c>
      <c r="C187" s="13">
        <f>(D187*Settings!$E$8)+(E187*Settings!$E$3)+(F187*Settings!$E$12)+(G187*Settings!$E$10)+(H187*Settings!$E$6)+(I187*Settings!$E$7)+(J187*Settings!$E$11)+(K187*Settings!$E$4)+(L187*Settings!$E$13)+(M187*Settings!$E$14)+(N187*Settings!$E$5)+(O187*Settings!$E$9)</f>
        <v>231.6274</v>
      </c>
      <c r="D187" s="11">
        <f>VLOOKUP(A187,PitcherProj!A:Z,4,false)</f>
        <v>128.814</v>
      </c>
      <c r="E187" s="11">
        <f>VLOOKUP(A187,PitcherProj!A:Z,5,false)</f>
        <v>6.9185</v>
      </c>
      <c r="F187" s="11">
        <f>VLOOKUP(A187,PitcherProj!A:Z,6,false)</f>
        <v>8.5786</v>
      </c>
      <c r="G187" s="11">
        <f>VLOOKUP(A187,PitcherProj!A:Z,7,false)</f>
        <v>62.0757</v>
      </c>
      <c r="H187" s="11">
        <f>VLOOKUP(A187,PitcherProj!A:Z,8,false)</f>
        <v>110.478</v>
      </c>
      <c r="I187" s="11">
        <f>VLOOKUP(A187,PitcherProj!A:Z,9,false)</f>
        <v>43.2209</v>
      </c>
      <c r="J187" s="11">
        <f>VLOOKUP(A187,PitcherProj!A:Z,10,false)</f>
        <v>7.3988</v>
      </c>
      <c r="K187" s="11">
        <f>VLOOKUP(A187,PitcherProj!A:Z,11,false)</f>
        <v>0</v>
      </c>
      <c r="L187" s="11">
        <f>VLOOKUP(A187,PitcherProj!A:Z,12,false)</f>
        <v>0.5902</v>
      </c>
      <c r="M187" s="11">
        <f>VLOOKUP(A187,PitcherProj!A:AA,13,false)</f>
        <v>18.6924</v>
      </c>
      <c r="N187" s="11">
        <f>VLOOKUP(A187,PitcherProj!A:AA,14,false)</f>
        <v>8.9858</v>
      </c>
      <c r="O187" s="11">
        <f>VLOOKUP(A187,PitcherProj!A:AA,15,false)</f>
        <v>127.516</v>
      </c>
      <c r="P187" s="11">
        <f t="shared" si="1"/>
        <v>155</v>
      </c>
    </row>
    <row r="188">
      <c r="A188" s="12" t="str">
        <f>PitcherProj!A392</f>
        <v>José Leclerc</v>
      </c>
      <c r="B188" s="11" t="str">
        <f>PitcherProj!B392</f>
        <v>TEX</v>
      </c>
      <c r="C188" s="13">
        <f>(D188*Settings!$E$8)+(E188*Settings!$E$3)+(F188*Settings!$E$12)+(G188*Settings!$E$10)+(H188*Settings!$E$6)+(I188*Settings!$E$7)+(J188*Settings!$E$11)+(K188*Settings!$E$4)+(L188*Settings!$E$13)+(M188*Settings!$E$14)+(N188*Settings!$E$5)+(O188*Settings!$E$9)</f>
        <v>230.5706</v>
      </c>
      <c r="D188" s="11">
        <f>VLOOKUP(A188,PitcherProj!A:Z,4,false)</f>
        <v>66</v>
      </c>
      <c r="E188" s="11">
        <f>VLOOKUP(A188,PitcherProj!A:Z,5,false)</f>
        <v>3.2749</v>
      </c>
      <c r="F188" s="11">
        <f>VLOOKUP(A188,PitcherProj!A:Z,6,false)</f>
        <v>3.1978</v>
      </c>
      <c r="G188" s="11">
        <f>VLOOKUP(A188,PitcherProj!A:Z,7,false)</f>
        <v>31.7142</v>
      </c>
      <c r="H188" s="11">
        <f>VLOOKUP(A188,PitcherProj!A:Z,8,false)</f>
        <v>72.5216</v>
      </c>
      <c r="I188" s="11">
        <f>VLOOKUP(A188,PitcherProj!A:Z,9,false)</f>
        <v>30.0547</v>
      </c>
      <c r="J188" s="11">
        <f>VLOOKUP(A188,PitcherProj!A:Z,10,false)</f>
        <v>2.9959</v>
      </c>
      <c r="K188" s="11">
        <f>VLOOKUP(A188,PitcherProj!A:Z,11,false)</f>
        <v>18.985</v>
      </c>
      <c r="L188" s="11">
        <f>VLOOKUP(A188,PitcherProj!A:Z,12,false)</f>
        <v>6.4473</v>
      </c>
      <c r="M188" s="11">
        <f>VLOOKUP(A188,PitcherProj!A:AA,13,false)</f>
        <v>9.98067</v>
      </c>
      <c r="N188" s="11">
        <f>VLOOKUP(A188,PitcherProj!A:AA,14,false)</f>
        <v>0</v>
      </c>
      <c r="O188" s="11">
        <f>VLOOKUP(A188,PitcherProj!A:AA,15,false)</f>
        <v>58.0727</v>
      </c>
      <c r="P188" s="11">
        <f t="shared" si="1"/>
        <v>156</v>
      </c>
    </row>
    <row r="189">
      <c r="A189" s="12" t="str">
        <f>PitcherProj!A163</f>
        <v>Robert Gasser</v>
      </c>
      <c r="B189" s="11" t="str">
        <f>PitcherProj!B163</f>
        <v>MIL</v>
      </c>
      <c r="C189" s="13">
        <f>(D189*Settings!$E$8)+(E189*Settings!$E$3)+(F189*Settings!$E$12)+(G189*Settings!$E$10)+(H189*Settings!$E$6)+(I189*Settings!$E$7)+(J189*Settings!$E$11)+(K189*Settings!$E$4)+(L189*Settings!$E$13)+(M189*Settings!$E$14)+(N189*Settings!$E$5)+(O189*Settings!$E$9)</f>
        <v>226.8913</v>
      </c>
      <c r="D189" s="11">
        <f>VLOOKUP(A189,PitcherProj!A:Z,4,false)</f>
        <v>122.808</v>
      </c>
      <c r="E189" s="11">
        <f>VLOOKUP(A189,PitcherProj!A:Z,5,false)</f>
        <v>6.8506</v>
      </c>
      <c r="F189" s="11">
        <f>VLOOKUP(A189,PitcherProj!A:Z,6,false)</f>
        <v>7.7414</v>
      </c>
      <c r="G189" s="11">
        <f>VLOOKUP(A189,PitcherProj!A:Z,7,false)</f>
        <v>60.9983</v>
      </c>
      <c r="H189" s="11">
        <f>VLOOKUP(A189,PitcherProj!A:Z,8,false)</f>
        <v>111.951</v>
      </c>
      <c r="I189" s="11">
        <f>VLOOKUP(A189,PitcherProj!A:Z,9,false)</f>
        <v>42.3456</v>
      </c>
      <c r="J189" s="11">
        <f>VLOOKUP(A189,PitcherProj!A:Z,10,false)</f>
        <v>7.3111</v>
      </c>
      <c r="K189" s="11">
        <f>VLOOKUP(A189,PitcherProj!A:Z,11,false)</f>
        <v>0</v>
      </c>
      <c r="L189" s="11">
        <f>VLOOKUP(A189,PitcherProj!A:Z,12,false)</f>
        <v>0.5928</v>
      </c>
      <c r="M189" s="11">
        <f>VLOOKUP(A189,PitcherProj!A:AA,13,false)</f>
        <v>20.1951</v>
      </c>
      <c r="N189" s="11">
        <f>VLOOKUP(A189,PitcherProj!A:AA,14,false)</f>
        <v>8.3054</v>
      </c>
      <c r="O189" s="11">
        <f>VLOOKUP(A189,PitcherProj!A:AA,15,false)</f>
        <v>118.961</v>
      </c>
      <c r="P189" s="11">
        <f t="shared" si="1"/>
        <v>157</v>
      </c>
    </row>
    <row r="190">
      <c r="A190" s="12" t="str">
        <f>PitcherProj!A95</f>
        <v>Max Scherzer</v>
      </c>
      <c r="B190" s="11" t="str">
        <f>PitcherProj!B95</f>
        <v>TEX</v>
      </c>
      <c r="C190" s="13">
        <f>(D190*Settings!$E$8)+(E190*Settings!$E$3)+(F190*Settings!$E$12)+(G190*Settings!$E$10)+(H190*Settings!$E$6)+(I190*Settings!$E$7)+(J190*Settings!$E$11)+(K190*Settings!$E$4)+(L190*Settings!$E$13)+(M190*Settings!$E$14)+(N190*Settings!$E$5)+(O190*Settings!$E$9)</f>
        <v>226.0904</v>
      </c>
      <c r="D190" s="11">
        <f>VLOOKUP(A190,PitcherProj!A:Z,4,false)</f>
        <v>93.8391</v>
      </c>
      <c r="E190" s="11">
        <f>VLOOKUP(A190,PitcherProj!A:Z,5,false)</f>
        <v>6.0394</v>
      </c>
      <c r="F190" s="11">
        <f>VLOOKUP(A190,PitcherProj!A:Z,6,false)</f>
        <v>5.1901</v>
      </c>
      <c r="G190" s="11">
        <f>VLOOKUP(A190,PitcherProj!A:Z,7,false)</f>
        <v>42.3588</v>
      </c>
      <c r="H190" s="11">
        <f>VLOOKUP(A190,PitcherProj!A:Z,8,false)</f>
        <v>104.702</v>
      </c>
      <c r="I190" s="11">
        <f>VLOOKUP(A190,PitcherProj!A:Z,9,false)</f>
        <v>24.8118</v>
      </c>
      <c r="J190" s="11">
        <f>VLOOKUP(A190,PitcherProj!A:Z,10,false)</f>
        <v>4.2406</v>
      </c>
      <c r="K190" s="11">
        <f>VLOOKUP(A190,PitcherProj!A:Z,11,false)</f>
        <v>0</v>
      </c>
      <c r="L190" s="11">
        <f>VLOOKUP(A190,PitcherProj!A:Z,12,false)</f>
        <v>0</v>
      </c>
      <c r="M190" s="11">
        <f>VLOOKUP(A190,PitcherProj!A:AA,13,false)</f>
        <v>15.4939</v>
      </c>
      <c r="N190" s="11">
        <f>VLOOKUP(A190,PitcherProj!A:AA,14,false)</f>
        <v>8.0188</v>
      </c>
      <c r="O190" s="11">
        <f>VLOOKUP(A190,PitcherProj!A:AA,15,false)</f>
        <v>85.042</v>
      </c>
      <c r="P190" s="11">
        <f t="shared" si="1"/>
        <v>158</v>
      </c>
    </row>
    <row r="191">
      <c r="A191" s="12" t="str">
        <f>PitcherProj!A108</f>
        <v>Aaron Ashby</v>
      </c>
      <c r="B191" s="11" t="str">
        <f>PitcherProj!B108</f>
        <v>MIL</v>
      </c>
      <c r="C191" s="13">
        <f>(D191*Settings!$E$8)+(E191*Settings!$E$3)+(F191*Settings!$E$12)+(G191*Settings!$E$10)+(H191*Settings!$E$6)+(I191*Settings!$E$7)+(J191*Settings!$E$11)+(K191*Settings!$E$4)+(L191*Settings!$E$13)+(M191*Settings!$E$14)+(N191*Settings!$E$5)+(O191*Settings!$E$9)</f>
        <v>224.2796</v>
      </c>
      <c r="D191" s="11">
        <f>VLOOKUP(A191,PitcherProj!A:Z,4,false)</f>
        <v>96.9141</v>
      </c>
      <c r="E191" s="11">
        <f>VLOOKUP(A191,PitcherProj!A:Z,5,false)</f>
        <v>5.8602</v>
      </c>
      <c r="F191" s="11">
        <f>VLOOKUP(A191,PitcherProj!A:Z,6,false)</f>
        <v>4.9961</v>
      </c>
      <c r="G191" s="11">
        <f>VLOOKUP(A191,PitcherProj!A:Z,7,false)</f>
        <v>37.5006</v>
      </c>
      <c r="H191" s="11">
        <f>VLOOKUP(A191,PitcherProj!A:Z,8,false)</f>
        <v>109.293</v>
      </c>
      <c r="I191" s="11">
        <f>VLOOKUP(A191,PitcherProj!A:Z,9,false)</f>
        <v>42.5846</v>
      </c>
      <c r="J191" s="11">
        <f>VLOOKUP(A191,PitcherProj!A:Z,10,false)</f>
        <v>4.3776</v>
      </c>
      <c r="K191" s="11">
        <f>VLOOKUP(A191,PitcherProj!A:Z,11,false)</f>
        <v>0</v>
      </c>
      <c r="L191" s="11">
        <f>VLOOKUP(A191,PitcherProj!A:Z,12,false)</f>
        <v>0.5928</v>
      </c>
      <c r="M191" s="11">
        <f>VLOOKUP(A191,PitcherProj!A:AA,13,false)</f>
        <v>9.31452</v>
      </c>
      <c r="N191" s="11">
        <f>VLOOKUP(A191,PitcherProj!A:AA,14,false)</f>
        <v>4.597</v>
      </c>
      <c r="O191" s="11">
        <f>VLOOKUP(A191,PitcherProj!A:AA,15,false)</f>
        <v>83.0816</v>
      </c>
      <c r="P191" s="11">
        <f t="shared" si="1"/>
        <v>159</v>
      </c>
    </row>
    <row r="192">
      <c r="A192" s="12" t="str">
        <f>PitcherProj!A255</f>
        <v>J.P. France</v>
      </c>
      <c r="B192" s="11" t="str">
        <f>PitcherProj!B255</f>
        <v>HOU</v>
      </c>
      <c r="C192" s="13">
        <f>(D192*Settings!$E$8)+(E192*Settings!$E$3)+(F192*Settings!$E$12)+(G192*Settings!$E$10)+(H192*Settings!$E$6)+(I192*Settings!$E$7)+(J192*Settings!$E$11)+(K192*Settings!$E$4)+(L192*Settings!$E$13)+(M192*Settings!$E$14)+(N192*Settings!$E$5)+(O192*Settings!$E$9)</f>
        <v>224.0059</v>
      </c>
      <c r="D192" s="11">
        <f>VLOOKUP(A192,PitcherProj!A:Z,4,false)</f>
        <v>129.548</v>
      </c>
      <c r="E192" s="11">
        <f>VLOOKUP(A192,PitcherProj!A:Z,5,false)</f>
        <v>7.2969</v>
      </c>
      <c r="F192" s="11">
        <f>VLOOKUP(A192,PitcherProj!A:Z,6,false)</f>
        <v>7.2907</v>
      </c>
      <c r="G192" s="11">
        <f>VLOOKUP(A192,PitcherProj!A:Z,7,false)</f>
        <v>65.8641</v>
      </c>
      <c r="H192" s="11">
        <f>VLOOKUP(A192,PitcherProj!A:Z,8,false)</f>
        <v>114.316</v>
      </c>
      <c r="I192" s="11">
        <f>VLOOKUP(A192,PitcherProj!A:Z,9,false)</f>
        <v>47.2694</v>
      </c>
      <c r="J192" s="11">
        <f>VLOOKUP(A192,PitcherProj!A:Z,10,false)</f>
        <v>4.1005</v>
      </c>
      <c r="K192" s="11">
        <f>VLOOKUP(A192,PitcherProj!A:Z,11,false)</f>
        <v>0</v>
      </c>
      <c r="L192" s="11">
        <f>VLOOKUP(A192,PitcherProj!A:Z,12,false)</f>
        <v>0.652</v>
      </c>
      <c r="M192" s="11">
        <f>VLOOKUP(A192,PitcherProj!A:AA,13,false)</f>
        <v>19.9791</v>
      </c>
      <c r="N192" s="11">
        <f>VLOOKUP(A192,PitcherProj!A:AA,14,false)</f>
        <v>5.8112</v>
      </c>
      <c r="O192" s="11">
        <f>VLOOKUP(A192,PitcherProj!A:AA,15,false)</f>
        <v>129.206</v>
      </c>
      <c r="P192" s="11">
        <f t="shared" si="1"/>
        <v>160</v>
      </c>
    </row>
    <row r="193">
      <c r="A193" s="12" t="str">
        <f>PitcherProj!A128</f>
        <v>Wade Miley</v>
      </c>
      <c r="B193" s="11" t="str">
        <f>PitcherProj!B128</f>
        <v>MIL</v>
      </c>
      <c r="C193" s="13">
        <f>(D193*Settings!$E$8)+(E193*Settings!$E$3)+(F193*Settings!$E$12)+(G193*Settings!$E$10)+(H193*Settings!$E$6)+(I193*Settings!$E$7)+(J193*Settings!$E$11)+(K193*Settings!$E$4)+(L193*Settings!$E$13)+(M193*Settings!$E$14)+(N193*Settings!$E$5)+(O193*Settings!$E$9)</f>
        <v>222.4018</v>
      </c>
      <c r="D193" s="11">
        <f>VLOOKUP(A193,PitcherProj!A:Z,4,false)</f>
        <v>138.762</v>
      </c>
      <c r="E193" s="11">
        <f>VLOOKUP(A193,PitcherProj!A:Z,5,false)</f>
        <v>7.7641</v>
      </c>
      <c r="F193" s="11">
        <f>VLOOKUP(A193,PitcherProj!A:Z,6,false)</f>
        <v>9.0218</v>
      </c>
      <c r="G193" s="11">
        <f>VLOOKUP(A193,PitcherProj!A:Z,7,false)</f>
        <v>69.5481</v>
      </c>
      <c r="H193" s="11">
        <f>VLOOKUP(A193,PitcherProj!A:Z,8,false)</f>
        <v>102.972</v>
      </c>
      <c r="I193" s="11">
        <f>VLOOKUP(A193,PitcherProj!A:Z,9,false)</f>
        <v>46.7253</v>
      </c>
      <c r="J193" s="11">
        <f>VLOOKUP(A193,PitcherProj!A:Z,10,false)</f>
        <v>5.3476</v>
      </c>
      <c r="K193" s="11">
        <f>VLOOKUP(A193,PitcherProj!A:Z,11,false)</f>
        <v>0</v>
      </c>
      <c r="L193" s="11">
        <f>VLOOKUP(A193,PitcherProj!A:Z,12,false)</f>
        <v>0</v>
      </c>
      <c r="M193" s="11">
        <f>VLOOKUP(A193,PitcherProj!A:AA,13,false)</f>
        <v>19.7505</v>
      </c>
      <c r="N193" s="11">
        <f>VLOOKUP(A193,PitcherProj!A:AA,14,false)</f>
        <v>10.5056</v>
      </c>
      <c r="O193" s="11">
        <f>VLOOKUP(A193,PitcherProj!A:AA,15,false)</f>
        <v>148.959</v>
      </c>
      <c r="P193" s="11">
        <f t="shared" si="1"/>
        <v>161</v>
      </c>
    </row>
    <row r="194">
      <c r="A194" s="12" t="str">
        <f>PitcherProj!A190</f>
        <v>Joe Boyle</v>
      </c>
      <c r="B194" s="11" t="str">
        <f>PitcherProj!B190</f>
        <v>OAK</v>
      </c>
      <c r="C194" s="13">
        <f>(D194*Settings!$E$8)+(E194*Settings!$E$3)+(F194*Settings!$E$12)+(G194*Settings!$E$10)+(H194*Settings!$E$6)+(I194*Settings!$E$7)+(J194*Settings!$E$11)+(K194*Settings!$E$4)+(L194*Settings!$E$13)+(M194*Settings!$E$14)+(N194*Settings!$E$5)+(O194*Settings!$E$9)</f>
        <v>222.2721</v>
      </c>
      <c r="D194" s="11">
        <f>VLOOKUP(A194,PitcherProj!A:Z,4,false)</f>
        <v>118.118</v>
      </c>
      <c r="E194" s="11">
        <f>VLOOKUP(A194,PitcherProj!A:Z,5,false)</f>
        <v>6.0965</v>
      </c>
      <c r="F194" s="11">
        <f>VLOOKUP(A194,PitcherProj!A:Z,6,false)</f>
        <v>7.8621</v>
      </c>
      <c r="G194" s="11">
        <f>VLOOKUP(A194,PitcherProj!A:Z,7,false)</f>
        <v>56.2755</v>
      </c>
      <c r="H194" s="11">
        <f>VLOOKUP(A194,PitcherProj!A:Z,8,false)</f>
        <v>129.99</v>
      </c>
      <c r="I194" s="11">
        <f>VLOOKUP(A194,PitcherProj!A:Z,9,false)</f>
        <v>74.7393</v>
      </c>
      <c r="J194" s="11">
        <f>VLOOKUP(A194,PitcherProj!A:Z,10,false)</f>
        <v>5.8379</v>
      </c>
      <c r="K194" s="11">
        <f>VLOOKUP(A194,PitcherProj!A:Z,11,false)</f>
        <v>0</v>
      </c>
      <c r="L194" s="11">
        <f>VLOOKUP(A194,PitcherProj!A:Z,12,false)</f>
        <v>0.5768</v>
      </c>
      <c r="M194" s="11">
        <f>VLOOKUP(A194,PitcherProj!A:AA,13,false)</f>
        <v>13.5835</v>
      </c>
      <c r="N194" s="11">
        <f>VLOOKUP(A194,PitcherProj!A:AA,14,false)</f>
        <v>7.8235</v>
      </c>
      <c r="O194" s="11">
        <f>VLOOKUP(A194,PitcherProj!A:AA,15,false)</f>
        <v>100.464</v>
      </c>
      <c r="P194" s="11">
        <f t="shared" si="1"/>
        <v>162</v>
      </c>
    </row>
    <row r="195">
      <c r="A195" s="12" t="str">
        <f>PitcherProj!A137</f>
        <v>Jordan Wicks</v>
      </c>
      <c r="B195" s="11" t="str">
        <f>PitcherProj!B137</f>
        <v>CHC</v>
      </c>
      <c r="C195" s="13">
        <f>(D195*Settings!$E$8)+(E195*Settings!$E$3)+(F195*Settings!$E$12)+(G195*Settings!$E$10)+(H195*Settings!$E$6)+(I195*Settings!$E$7)+(J195*Settings!$E$11)+(K195*Settings!$E$4)+(L195*Settings!$E$13)+(M195*Settings!$E$14)+(N195*Settings!$E$5)+(O195*Settings!$E$9)</f>
        <v>221.8721</v>
      </c>
      <c r="D195" s="11">
        <f>VLOOKUP(A195,PitcherProj!A:Z,4,false)</f>
        <v>123.696</v>
      </c>
      <c r="E195" s="11">
        <f>VLOOKUP(A195,PitcherProj!A:Z,5,false)</f>
        <v>7.0805</v>
      </c>
      <c r="F195" s="11">
        <f>VLOOKUP(A195,PitcherProj!A:Z,6,false)</f>
        <v>7.9005</v>
      </c>
      <c r="G195" s="11">
        <f>VLOOKUP(A195,PitcherProj!A:Z,7,false)</f>
        <v>59.9216</v>
      </c>
      <c r="H195" s="11">
        <f>VLOOKUP(A195,PitcherProj!A:Z,8,false)</f>
        <v>103.872</v>
      </c>
      <c r="I195" s="11">
        <f>VLOOKUP(A195,PitcherProj!A:Z,9,false)</f>
        <v>42.5932</v>
      </c>
      <c r="J195" s="11">
        <f>VLOOKUP(A195,PitcherProj!A:Z,10,false)</f>
        <v>4.9815</v>
      </c>
      <c r="K195" s="11">
        <f>VLOOKUP(A195,PitcherProj!A:Z,11,false)</f>
        <v>0</v>
      </c>
      <c r="L195" s="11">
        <f>VLOOKUP(A195,PitcherProj!A:Z,12,false)</f>
        <v>0.6147</v>
      </c>
      <c r="M195" s="11">
        <f>VLOOKUP(A195,PitcherProj!A:AA,13,false)</f>
        <v>17.4411</v>
      </c>
      <c r="N195" s="11">
        <f>VLOOKUP(A195,PitcherProj!A:AA,14,false)</f>
        <v>8.9732</v>
      </c>
      <c r="O195" s="11">
        <f>VLOOKUP(A195,PitcherProj!A:AA,15,false)</f>
        <v>125.52</v>
      </c>
      <c r="P195" s="11">
        <f t="shared" si="1"/>
        <v>163</v>
      </c>
    </row>
    <row r="196">
      <c r="A196" s="12" t="str">
        <f>PitcherProj!A162</f>
        <v>Alex Wood</v>
      </c>
      <c r="B196" s="11" t="str">
        <f>PitcherProj!B162</f>
        <v>OAK</v>
      </c>
      <c r="C196" s="13">
        <f>(D196*Settings!$E$8)+(E196*Settings!$E$3)+(F196*Settings!$E$12)+(G196*Settings!$E$10)+(H196*Settings!$E$6)+(I196*Settings!$E$7)+(J196*Settings!$E$11)+(K196*Settings!$E$4)+(L196*Settings!$E$13)+(M196*Settings!$E$14)+(N196*Settings!$E$5)+(O196*Settings!$E$9)</f>
        <v>221.6086</v>
      </c>
      <c r="D196" s="11">
        <f>VLOOKUP(A196,PitcherProj!A:Z,4,false)</f>
        <v>136.277</v>
      </c>
      <c r="E196" s="11">
        <f>VLOOKUP(A196,PitcherProj!A:Z,5,false)</f>
        <v>7.2343</v>
      </c>
      <c r="F196" s="11">
        <f>VLOOKUP(A196,PitcherProj!A:Z,6,false)</f>
        <v>9.6728</v>
      </c>
      <c r="G196" s="11">
        <f>VLOOKUP(A196,PitcherProj!A:Z,7,false)</f>
        <v>67.1059</v>
      </c>
      <c r="H196" s="11">
        <f>VLOOKUP(A196,PitcherProj!A:Z,8,false)</f>
        <v>108.982</v>
      </c>
      <c r="I196" s="11">
        <f>VLOOKUP(A196,PitcherProj!A:Z,9,false)</f>
        <v>50.1326</v>
      </c>
      <c r="J196" s="11">
        <f>VLOOKUP(A196,PitcherProj!A:Z,10,false)</f>
        <v>9.1822</v>
      </c>
      <c r="K196" s="11">
        <f>VLOOKUP(A196,PitcherProj!A:Z,11,false)</f>
        <v>0</v>
      </c>
      <c r="L196" s="11">
        <f>VLOOKUP(A196,PitcherProj!A:Z,12,false)</f>
        <v>0.5768</v>
      </c>
      <c r="M196" s="11">
        <f>VLOOKUP(A196,PitcherProj!A:AA,13,false)</f>
        <v>17.8826</v>
      </c>
      <c r="N196" s="11">
        <f>VLOOKUP(A196,PitcherProj!A:AA,14,false)</f>
        <v>9.2585</v>
      </c>
      <c r="O196" s="11">
        <f>VLOOKUP(A196,PitcherProj!A:AA,15,false)</f>
        <v>138.76</v>
      </c>
      <c r="P196" s="11">
        <f t="shared" si="1"/>
        <v>164</v>
      </c>
    </row>
    <row r="197">
      <c r="A197" s="12" t="str">
        <f>PitcherProj!A151</f>
        <v>Anthony DeSclafani</v>
      </c>
      <c r="B197" s="11" t="str">
        <f>PitcherProj!B151</f>
        <v>MIN</v>
      </c>
      <c r="C197" s="13">
        <f>(D197*Settings!$E$8)+(E197*Settings!$E$3)+(F197*Settings!$E$12)+(G197*Settings!$E$10)+(H197*Settings!$E$6)+(I197*Settings!$E$7)+(J197*Settings!$E$11)+(K197*Settings!$E$4)+(L197*Settings!$E$13)+(M197*Settings!$E$14)+(N197*Settings!$E$5)+(O197*Settings!$E$9)</f>
        <v>220.1672</v>
      </c>
      <c r="D197" s="11">
        <f>VLOOKUP(A197,PitcherProj!A:Z,4,false)</f>
        <v>125.849</v>
      </c>
      <c r="E197" s="11">
        <f>VLOOKUP(A197,PitcherProj!A:Z,5,false)</f>
        <v>6.9936</v>
      </c>
      <c r="F197" s="11">
        <f>VLOOKUP(A197,PitcherProj!A:Z,6,false)</f>
        <v>7.8343</v>
      </c>
      <c r="G197" s="11">
        <f>VLOOKUP(A197,PitcherProj!A:Z,7,false)</f>
        <v>62.4225</v>
      </c>
      <c r="H197" s="11">
        <f>VLOOKUP(A197,PitcherProj!A:Z,8,false)</f>
        <v>103.77</v>
      </c>
      <c r="I197" s="11">
        <f>VLOOKUP(A197,PitcherProj!A:Z,9,false)</f>
        <v>32.6488</v>
      </c>
      <c r="J197" s="11">
        <f>VLOOKUP(A197,PitcherProj!A:Z,10,false)</f>
        <v>4.8697</v>
      </c>
      <c r="K197" s="11">
        <f>VLOOKUP(A197,PitcherProj!A:Z,11,false)</f>
        <v>0</v>
      </c>
      <c r="L197" s="11">
        <f>VLOOKUP(A197,PitcherProj!A:Z,12,false)</f>
        <v>0.6142</v>
      </c>
      <c r="M197" s="11">
        <f>VLOOKUP(A197,PitcherProj!A:AA,13,false)</f>
        <v>18.6397</v>
      </c>
      <c r="N197" s="11">
        <f>VLOOKUP(A197,PitcherProj!A:AA,14,false)</f>
        <v>6.8414</v>
      </c>
      <c r="O197" s="11">
        <f>VLOOKUP(A197,PitcherProj!A:AA,15,false)</f>
        <v>132.004</v>
      </c>
      <c r="P197" s="11">
        <f t="shared" si="1"/>
        <v>165</v>
      </c>
    </row>
    <row r="198">
      <c r="A198" s="12" t="str">
        <f>PitcherProj!A135</f>
        <v>Bryce Elder</v>
      </c>
      <c r="B198" s="11" t="str">
        <f>PitcherProj!B135</f>
        <v>ATL</v>
      </c>
      <c r="C198" s="13">
        <f>(D198*Settings!$E$8)+(E198*Settings!$E$3)+(F198*Settings!$E$12)+(G198*Settings!$E$10)+(H198*Settings!$E$6)+(I198*Settings!$E$7)+(J198*Settings!$E$11)+(K198*Settings!$E$4)+(L198*Settings!$E$13)+(M198*Settings!$E$14)+(N198*Settings!$E$5)+(O198*Settings!$E$9)</f>
        <v>219.6024</v>
      </c>
      <c r="D198" s="11">
        <f>VLOOKUP(A198,PitcherProj!A:Z,4,false)</f>
        <v>137.916</v>
      </c>
      <c r="E198" s="11">
        <f>VLOOKUP(A198,PitcherProj!A:Z,5,false)</f>
        <v>8.721</v>
      </c>
      <c r="F198" s="11">
        <f>VLOOKUP(A198,PitcherProj!A:Z,6,false)</f>
        <v>7.9698</v>
      </c>
      <c r="G198" s="11">
        <f>VLOOKUP(A198,PitcherProj!A:Z,7,false)</f>
        <v>71.9063</v>
      </c>
      <c r="H198" s="11">
        <f>VLOOKUP(A198,PitcherProj!A:Z,8,false)</f>
        <v>107.729</v>
      </c>
      <c r="I198" s="11">
        <f>VLOOKUP(A198,PitcherProj!A:Z,9,false)</f>
        <v>50.4737</v>
      </c>
      <c r="J198" s="11">
        <f>VLOOKUP(A198,PitcherProj!A:Z,10,false)</f>
        <v>6.5257</v>
      </c>
      <c r="K198" s="11">
        <f>VLOOKUP(A198,PitcherProj!A:Z,11,false)</f>
        <v>0</v>
      </c>
      <c r="L198" s="11">
        <f>VLOOKUP(A198,PitcherProj!A:Z,12,false)</f>
        <v>0</v>
      </c>
      <c r="M198" s="11">
        <f>VLOOKUP(A198,PitcherProj!A:AA,13,false)</f>
        <v>17.8524</v>
      </c>
      <c r="N198" s="11">
        <f>VLOOKUP(A198,PitcherProj!A:AA,14,false)</f>
        <v>9.8826</v>
      </c>
      <c r="O198" s="11">
        <f>VLOOKUP(A198,PitcherProj!A:AA,15,false)</f>
        <v>150.406</v>
      </c>
      <c r="P198" s="11">
        <f t="shared" si="1"/>
        <v>166</v>
      </c>
    </row>
    <row r="199">
      <c r="A199" s="12" t="str">
        <f>PitcherProj!A186</f>
        <v>Hunter Harvey</v>
      </c>
      <c r="B199" s="11" t="str">
        <f>PitcherProj!B186</f>
        <v>WSN</v>
      </c>
      <c r="C199" s="13">
        <f>(D199*Settings!$E$8)+(E199*Settings!$E$3)+(F199*Settings!$E$12)+(G199*Settings!$E$10)+(H199*Settings!$E$6)+(I199*Settings!$E$7)+(J199*Settings!$E$11)+(K199*Settings!$E$4)+(L199*Settings!$E$13)+(M199*Settings!$E$14)+(N199*Settings!$E$5)+(O199*Settings!$E$9)</f>
        <v>216.4353</v>
      </c>
      <c r="D199" s="11">
        <f>VLOOKUP(A199,PitcherProj!A:Z,4,false)</f>
        <v>64</v>
      </c>
      <c r="E199" s="11">
        <f>VLOOKUP(A199,PitcherProj!A:Z,5,false)</f>
        <v>3.1627</v>
      </c>
      <c r="F199" s="11">
        <f>VLOOKUP(A199,PitcherProj!A:Z,6,false)</f>
        <v>3.114</v>
      </c>
      <c r="G199" s="11">
        <f>VLOOKUP(A199,PitcherProj!A:Z,7,false)</f>
        <v>26.3871</v>
      </c>
      <c r="H199" s="11">
        <f>VLOOKUP(A199,PitcherProj!A:Z,8,false)</f>
        <v>70.1427</v>
      </c>
      <c r="I199" s="11">
        <f>VLOOKUP(A199,PitcherProj!A:Z,9,false)</f>
        <v>20.9834</v>
      </c>
      <c r="J199" s="11">
        <f>VLOOKUP(A199,PitcherProj!A:Z,10,false)</f>
        <v>2.434</v>
      </c>
      <c r="K199" s="11">
        <f>VLOOKUP(A199,PitcherProj!A:Z,11,false)</f>
        <v>12.745</v>
      </c>
      <c r="L199" s="11">
        <f>VLOOKUP(A199,PitcherProj!A:Z,12,false)</f>
        <v>8.4308</v>
      </c>
      <c r="M199" s="11">
        <f>VLOOKUP(A199,PitcherProj!A:AA,13,false)</f>
        <v>7.63022</v>
      </c>
      <c r="N199" s="11">
        <f>VLOOKUP(A199,PitcherProj!A:AA,14,false)</f>
        <v>0</v>
      </c>
      <c r="O199" s="11">
        <f>VLOOKUP(A199,PitcherProj!A:AA,15,false)</f>
        <v>56.5739</v>
      </c>
      <c r="P199" s="11">
        <f t="shared" si="1"/>
        <v>167</v>
      </c>
    </row>
    <row r="200">
      <c r="A200" s="12" t="str">
        <f>PitcherProj!A308</f>
        <v>Justin Lawrence</v>
      </c>
      <c r="B200" s="11" t="str">
        <f>PitcherProj!B308</f>
        <v>COL</v>
      </c>
      <c r="C200" s="13">
        <f>(D200*Settings!$E$8)+(E200*Settings!$E$3)+(F200*Settings!$E$12)+(G200*Settings!$E$10)+(H200*Settings!$E$6)+(I200*Settings!$E$7)+(J200*Settings!$E$11)+(K200*Settings!$E$4)+(L200*Settings!$E$13)+(M200*Settings!$E$14)+(N200*Settings!$E$5)+(O200*Settings!$E$9)</f>
        <v>215.49</v>
      </c>
      <c r="D200" s="11">
        <f>VLOOKUP(A200,PitcherProj!A:Z,4,false)</f>
        <v>66</v>
      </c>
      <c r="E200" s="11">
        <f>VLOOKUP(A200,PitcherProj!A:Z,5,false)</f>
        <v>3.0786</v>
      </c>
      <c r="F200" s="11">
        <f>VLOOKUP(A200,PitcherProj!A:Z,6,false)</f>
        <v>3.3956</v>
      </c>
      <c r="G200" s="11">
        <f>VLOOKUP(A200,PitcherProj!A:Z,7,false)</f>
        <v>33.2497</v>
      </c>
      <c r="H200" s="11">
        <f>VLOOKUP(A200,PitcherProj!A:Z,8,false)</f>
        <v>65.8117</v>
      </c>
      <c r="I200" s="11">
        <f>VLOOKUP(A200,PitcherProj!A:Z,9,false)</f>
        <v>31.1508</v>
      </c>
      <c r="J200" s="11">
        <f>VLOOKUP(A200,PitcherProj!A:Z,10,false)</f>
        <v>3.4545</v>
      </c>
      <c r="K200" s="11">
        <f>VLOOKUP(A200,PitcherProj!A:Z,11,false)</f>
        <v>20.491</v>
      </c>
      <c r="L200" s="11">
        <f>VLOOKUP(A200,PitcherProj!A:Z,12,false)</f>
        <v>5.0939</v>
      </c>
      <c r="M200" s="11">
        <f>VLOOKUP(A200,PitcherProj!A:AA,13,false)</f>
        <v>7.99333</v>
      </c>
      <c r="N200" s="11">
        <f>VLOOKUP(A200,PitcherProj!A:AA,14,false)</f>
        <v>0</v>
      </c>
      <c r="O200" s="11">
        <f>VLOOKUP(A200,PitcherProj!A:AA,15,false)</f>
        <v>65.066</v>
      </c>
      <c r="P200" s="11">
        <f t="shared" si="1"/>
        <v>168</v>
      </c>
    </row>
    <row r="201">
      <c r="A201" s="12" t="str">
        <f>PitcherProj!A185</f>
        <v>Matt Brash</v>
      </c>
      <c r="B201" s="11" t="str">
        <f>PitcherProj!B185</f>
        <v>SEA</v>
      </c>
      <c r="C201" s="13">
        <f>(D201*Settings!$E$8)+(E201*Settings!$E$3)+(F201*Settings!$E$12)+(G201*Settings!$E$10)+(H201*Settings!$E$6)+(I201*Settings!$E$7)+(J201*Settings!$E$11)+(K201*Settings!$E$4)+(L201*Settings!$E$13)+(M201*Settings!$E$14)+(N201*Settings!$E$5)+(O201*Settings!$E$9)</f>
        <v>215.3607</v>
      </c>
      <c r="D201" s="11">
        <f>VLOOKUP(A201,PitcherProj!A:Z,4,false)</f>
        <v>63</v>
      </c>
      <c r="E201" s="11">
        <f>VLOOKUP(A201,PitcherProj!A:Z,5,false)</f>
        <v>3.5139</v>
      </c>
      <c r="F201" s="11">
        <f>VLOOKUP(A201,PitcherProj!A:Z,6,false)</f>
        <v>2.6597</v>
      </c>
      <c r="G201" s="11">
        <f>VLOOKUP(A201,PitcherProj!A:Z,7,false)</f>
        <v>21.1394</v>
      </c>
      <c r="H201" s="11">
        <f>VLOOKUP(A201,PitcherProj!A:Z,8,false)</f>
        <v>82.0068</v>
      </c>
      <c r="I201" s="11">
        <f>VLOOKUP(A201,PitcherProj!A:Z,9,false)</f>
        <v>26.7997</v>
      </c>
      <c r="J201" s="11">
        <f>VLOOKUP(A201,PitcherProj!A:Z,10,false)</f>
        <v>2.8265</v>
      </c>
      <c r="K201" s="11">
        <f>VLOOKUP(A201,PitcherProj!A:Z,11,false)</f>
        <v>6.472</v>
      </c>
      <c r="L201" s="11">
        <f>VLOOKUP(A201,PitcherProj!A:Z,12,false)</f>
        <v>10.9628</v>
      </c>
      <c r="M201" s="11">
        <f>VLOOKUP(A201,PitcherProj!A:AA,13,false)</f>
        <v>5.754</v>
      </c>
      <c r="N201" s="11">
        <f>VLOOKUP(A201,PitcherProj!A:AA,14,false)</f>
        <v>0</v>
      </c>
      <c r="O201" s="11">
        <f>VLOOKUP(A201,PitcherProj!A:AA,15,false)</f>
        <v>47.6171</v>
      </c>
      <c r="P201" s="11">
        <f t="shared" si="1"/>
        <v>169</v>
      </c>
    </row>
    <row r="202">
      <c r="A202" s="12" t="str">
        <f>PitcherProj!A130</f>
        <v>Martín Pérez</v>
      </c>
      <c r="B202" s="11" t="str">
        <f>PitcherProj!B130</f>
        <v>PIT</v>
      </c>
      <c r="C202" s="13">
        <f>(D202*Settings!$E$8)+(E202*Settings!$E$3)+(F202*Settings!$E$12)+(G202*Settings!$E$10)+(H202*Settings!$E$6)+(I202*Settings!$E$7)+(J202*Settings!$E$11)+(K202*Settings!$E$4)+(L202*Settings!$E$13)+(M202*Settings!$E$14)+(N202*Settings!$E$5)+(O202*Settings!$E$9)</f>
        <v>214.9981</v>
      </c>
      <c r="D202" s="11">
        <f>VLOOKUP(A202,PitcherProj!A:Z,4,false)</f>
        <v>151.222</v>
      </c>
      <c r="E202" s="11">
        <f>VLOOKUP(A202,PitcherProj!A:Z,5,false)</f>
        <v>7.9928</v>
      </c>
      <c r="F202" s="11">
        <f>VLOOKUP(A202,PitcherProj!A:Z,6,false)</f>
        <v>10.1167</v>
      </c>
      <c r="G202" s="11">
        <f>VLOOKUP(A202,PitcherProj!A:Z,7,false)</f>
        <v>79.3877</v>
      </c>
      <c r="H202" s="11">
        <f>VLOOKUP(A202,PitcherProj!A:Z,8,false)</f>
        <v>107.089</v>
      </c>
      <c r="I202" s="11">
        <f>VLOOKUP(A202,PitcherProj!A:Z,9,false)</f>
        <v>57.7128</v>
      </c>
      <c r="J202" s="11">
        <f>VLOOKUP(A202,PitcherProj!A:Z,10,false)</f>
        <v>6.4567</v>
      </c>
      <c r="K202" s="11">
        <f>VLOOKUP(A202,PitcherProj!A:Z,11,false)</f>
        <v>0</v>
      </c>
      <c r="L202" s="11">
        <f>VLOOKUP(A202,PitcherProj!A:Z,12,false)</f>
        <v>0</v>
      </c>
      <c r="M202" s="11">
        <f>VLOOKUP(A202,PitcherProj!A:AA,13,false)</f>
        <v>19.4237</v>
      </c>
      <c r="N202" s="11">
        <f>VLOOKUP(A202,PitcherProj!A:AA,14,false)</f>
        <v>11.1177</v>
      </c>
      <c r="O202" s="11">
        <f>VLOOKUP(A202,PitcherProj!A:AA,15,false)</f>
        <v>165.779</v>
      </c>
      <c r="P202" s="11">
        <f t="shared" si="1"/>
        <v>170</v>
      </c>
    </row>
    <row r="203">
      <c r="A203" s="12" t="str">
        <f>PitcherProj!A155</f>
        <v>Aroldis Chapman</v>
      </c>
      <c r="B203" s="11" t="str">
        <f>PitcherProj!B155</f>
        <v>PIT</v>
      </c>
      <c r="C203" s="13">
        <f>(D203*Settings!$E$8)+(E203*Settings!$E$3)+(F203*Settings!$E$12)+(G203*Settings!$E$10)+(H203*Settings!$E$6)+(I203*Settings!$E$7)+(J203*Settings!$E$11)+(K203*Settings!$E$4)+(L203*Settings!$E$13)+(M203*Settings!$E$14)+(N203*Settings!$E$5)+(O203*Settings!$E$9)</f>
        <v>214.0834</v>
      </c>
      <c r="D203" s="11">
        <f>VLOOKUP(A203,PitcherProj!A:Z,4,false)</f>
        <v>62</v>
      </c>
      <c r="E203" s="11">
        <f>VLOOKUP(A203,PitcherProj!A:Z,5,false)</f>
        <v>3.5138</v>
      </c>
      <c r="F203" s="11">
        <f>VLOOKUP(A203,PitcherProj!A:Z,6,false)</f>
        <v>2.5609</v>
      </c>
      <c r="G203" s="11">
        <f>VLOOKUP(A203,PitcherProj!A:Z,7,false)</f>
        <v>20.1698</v>
      </c>
      <c r="H203" s="11">
        <f>VLOOKUP(A203,PitcherProj!A:Z,8,false)</f>
        <v>91.918</v>
      </c>
      <c r="I203" s="11">
        <f>VLOOKUP(A203,PitcherProj!A:Z,9,false)</f>
        <v>34.1091</v>
      </c>
      <c r="J203" s="11">
        <f>VLOOKUP(A203,PitcherProj!A:Z,10,false)</f>
        <v>2.4331</v>
      </c>
      <c r="K203" s="11">
        <f>VLOOKUP(A203,PitcherProj!A:Z,11,false)</f>
        <v>4.542</v>
      </c>
      <c r="L203" s="11">
        <f>VLOOKUP(A203,PitcherProj!A:Z,12,false)</f>
        <v>10.9133</v>
      </c>
      <c r="M203" s="11">
        <f>VLOOKUP(A203,PitcherProj!A:AA,13,false)</f>
        <v>5.29756</v>
      </c>
      <c r="N203" s="11">
        <f>VLOOKUP(A203,PitcherProj!A:AA,14,false)</f>
        <v>0</v>
      </c>
      <c r="O203" s="11">
        <f>VLOOKUP(A203,PitcherProj!A:AA,15,false)</f>
        <v>41.3757</v>
      </c>
      <c r="P203" s="11">
        <f t="shared" si="1"/>
        <v>171</v>
      </c>
    </row>
    <row r="204">
      <c r="A204" s="12" t="str">
        <f>PitcherProj!A174</f>
        <v>Bryan Abreu</v>
      </c>
      <c r="B204" s="11" t="str">
        <f>PitcherProj!B174</f>
        <v>HOU</v>
      </c>
      <c r="C204" s="13">
        <f>(D204*Settings!$E$8)+(E204*Settings!$E$3)+(F204*Settings!$E$12)+(G204*Settings!$E$10)+(H204*Settings!$E$6)+(I204*Settings!$E$7)+(J204*Settings!$E$11)+(K204*Settings!$E$4)+(L204*Settings!$E$13)+(M204*Settings!$E$14)+(N204*Settings!$E$5)+(O204*Settings!$E$9)</f>
        <v>212.466</v>
      </c>
      <c r="D204" s="11">
        <f>VLOOKUP(A204,PitcherProj!A:Z,4,false)</f>
        <v>67</v>
      </c>
      <c r="E204" s="11">
        <f>VLOOKUP(A204,PitcherProj!A:Z,5,false)</f>
        <v>3.8325</v>
      </c>
      <c r="F204" s="11">
        <f>VLOOKUP(A204,PitcherProj!A:Z,6,false)</f>
        <v>2.7315</v>
      </c>
      <c r="G204" s="11">
        <f>VLOOKUP(A204,PitcherProj!A:Z,7,false)</f>
        <v>24.1946</v>
      </c>
      <c r="H204" s="11">
        <f>VLOOKUP(A204,PitcherProj!A:Z,8,false)</f>
        <v>89.0441</v>
      </c>
      <c r="I204" s="11">
        <f>VLOOKUP(A204,PitcherProj!A:Z,9,false)</f>
        <v>29.3477</v>
      </c>
      <c r="J204" s="11">
        <f>VLOOKUP(A204,PitcherProj!A:Z,10,false)</f>
        <v>3.2082</v>
      </c>
      <c r="K204" s="11">
        <f>VLOOKUP(A204,PitcherProj!A:Z,11,false)</f>
        <v>2.202</v>
      </c>
      <c r="L204" s="11">
        <f>VLOOKUP(A204,PitcherProj!A:Z,12,false)</f>
        <v>16.0511</v>
      </c>
      <c r="M204" s="11">
        <f>VLOOKUP(A204,PitcherProj!A:AA,13,false)</f>
        <v>6.67022</v>
      </c>
      <c r="N204" s="11">
        <f>VLOOKUP(A204,PitcherProj!A:AA,14,false)</f>
        <v>0</v>
      </c>
      <c r="O204" s="11">
        <f>VLOOKUP(A204,PitcherProj!A:AA,15,false)</f>
        <v>50.7132</v>
      </c>
      <c r="P204" s="11">
        <f t="shared" si="1"/>
        <v>172</v>
      </c>
    </row>
    <row r="205">
      <c r="A205" s="12" t="str">
        <f>PitcherProj!A158</f>
        <v>Garrett Whitlock</v>
      </c>
      <c r="B205" s="11" t="str">
        <f>PitcherProj!B158</f>
        <v>BOS</v>
      </c>
      <c r="C205" s="13">
        <f>(D205*Settings!$E$8)+(E205*Settings!$E$3)+(F205*Settings!$E$12)+(G205*Settings!$E$10)+(H205*Settings!$E$6)+(I205*Settings!$E$7)+(J205*Settings!$E$11)+(K205*Settings!$E$4)+(L205*Settings!$E$13)+(M205*Settings!$E$14)+(N205*Settings!$E$5)+(O205*Settings!$E$9)</f>
        <v>210.1868</v>
      </c>
      <c r="D205" s="11">
        <f>VLOOKUP(A205,PitcherProj!A:Z,4,false)</f>
        <v>85.7853</v>
      </c>
      <c r="E205" s="11">
        <f>VLOOKUP(A205,PitcherProj!A:Z,5,false)</f>
        <v>4.662</v>
      </c>
      <c r="F205" s="11">
        <f>VLOOKUP(A205,PitcherProj!A:Z,6,false)</f>
        <v>4.1977</v>
      </c>
      <c r="G205" s="11">
        <f>VLOOKUP(A205,PitcherProj!A:Z,7,false)</f>
        <v>37.1588</v>
      </c>
      <c r="H205" s="11">
        <f>VLOOKUP(A205,PitcherProj!A:Z,8,false)</f>
        <v>86.7292</v>
      </c>
      <c r="I205" s="11">
        <f>VLOOKUP(A205,PitcherProj!A:Z,9,false)</f>
        <v>20.1941</v>
      </c>
      <c r="J205" s="11">
        <f>VLOOKUP(A205,PitcherProj!A:Z,10,false)</f>
        <v>3.335</v>
      </c>
      <c r="K205" s="11">
        <f>VLOOKUP(A205,PitcherProj!A:Z,11,false)</f>
        <v>1.117</v>
      </c>
      <c r="L205" s="11">
        <f>VLOOKUP(A205,PitcherProj!A:Z,12,false)</f>
        <v>13.3975</v>
      </c>
      <c r="M205" s="11">
        <f>VLOOKUP(A205,PitcherProj!A:AA,13,false)</f>
        <v>11.2474</v>
      </c>
      <c r="N205" s="11">
        <f>VLOOKUP(A205,PitcherProj!A:AA,14,false)</f>
        <v>1.3062</v>
      </c>
      <c r="O205" s="11">
        <f>VLOOKUP(A205,PitcherProj!A:AA,15,false)</f>
        <v>83.0671</v>
      </c>
      <c r="P205" s="11">
        <f t="shared" si="1"/>
        <v>173</v>
      </c>
    </row>
    <row r="206">
      <c r="A206" s="12" t="str">
        <f>PitcherProj!A191</f>
        <v>Yuki Matsui</v>
      </c>
      <c r="B206" s="11" t="str">
        <f>PitcherProj!B191</f>
        <v>SDP</v>
      </c>
      <c r="C206" s="13">
        <f>(D206*Settings!$E$8)+(E206*Settings!$E$3)+(F206*Settings!$E$12)+(G206*Settings!$E$10)+(H206*Settings!$E$6)+(I206*Settings!$E$7)+(J206*Settings!$E$11)+(K206*Settings!$E$4)+(L206*Settings!$E$13)+(M206*Settings!$E$14)+(N206*Settings!$E$5)+(O206*Settings!$E$9)</f>
        <v>209.9474</v>
      </c>
      <c r="D206" s="11">
        <f>VLOOKUP(A206,PitcherProj!A:Z,4,false)</f>
        <v>64</v>
      </c>
      <c r="E206" s="11">
        <f>VLOOKUP(A206,PitcherProj!A:Z,5,false)</f>
        <v>3.4328</v>
      </c>
      <c r="F206" s="11">
        <f>VLOOKUP(A206,PitcherProj!A:Z,6,false)</f>
        <v>2.8408</v>
      </c>
      <c r="G206" s="11">
        <f>VLOOKUP(A206,PitcherProj!A:Z,7,false)</f>
        <v>23.6946</v>
      </c>
      <c r="H206" s="11">
        <f>VLOOKUP(A206,PitcherProj!A:Z,8,false)</f>
        <v>80.3579</v>
      </c>
      <c r="I206" s="11">
        <f>VLOOKUP(A206,PitcherProj!A:Z,9,false)</f>
        <v>26.8093</v>
      </c>
      <c r="J206" s="11">
        <f>VLOOKUP(A206,PitcherProj!A:Z,10,false)</f>
        <v>2.2557</v>
      </c>
      <c r="K206" s="11">
        <f>VLOOKUP(A206,PitcherProj!A:Z,11,false)</f>
        <v>7.342</v>
      </c>
      <c r="L206" s="11">
        <f>VLOOKUP(A206,PitcherProj!A:Z,12,false)</f>
        <v>9.8177</v>
      </c>
      <c r="M206" s="11">
        <f>VLOOKUP(A206,PitcherProj!A:AA,13,false)</f>
        <v>7.18933</v>
      </c>
      <c r="N206" s="11">
        <f>VLOOKUP(A206,PitcherProj!A:AA,14,false)</f>
        <v>0</v>
      </c>
      <c r="O206" s="11">
        <f>VLOOKUP(A206,PitcherProj!A:AA,15,false)</f>
        <v>50.9433</v>
      </c>
      <c r="P206" s="11">
        <f t="shared" si="1"/>
        <v>174</v>
      </c>
    </row>
    <row r="207">
      <c r="A207" s="12" t="str">
        <f>PitcherProj!A140</f>
        <v>Randy Vásquez</v>
      </c>
      <c r="B207" s="11" t="str">
        <f>PitcherProj!B140</f>
        <v>SDP</v>
      </c>
      <c r="C207" s="13">
        <f>(D207*Settings!$E$8)+(E207*Settings!$E$3)+(F207*Settings!$E$12)+(G207*Settings!$E$10)+(H207*Settings!$E$6)+(I207*Settings!$E$7)+(J207*Settings!$E$11)+(K207*Settings!$E$4)+(L207*Settings!$E$13)+(M207*Settings!$E$14)+(N207*Settings!$E$5)+(O207*Settings!$E$9)</f>
        <v>208.7389</v>
      </c>
      <c r="D207" s="11">
        <f>VLOOKUP(A207,PitcherProj!A:Z,4,false)</f>
        <v>126.169</v>
      </c>
      <c r="E207" s="11">
        <f>VLOOKUP(A207,PitcherProj!A:Z,5,false)</f>
        <v>7.0569</v>
      </c>
      <c r="F207" s="11">
        <f>VLOOKUP(A207,PitcherProj!A:Z,6,false)</f>
        <v>8.4196</v>
      </c>
      <c r="G207" s="11">
        <f>VLOOKUP(A207,PitcherProj!A:Z,7,false)</f>
        <v>63.9128</v>
      </c>
      <c r="H207" s="11">
        <f>VLOOKUP(A207,PitcherProj!A:Z,8,false)</f>
        <v>105.864</v>
      </c>
      <c r="I207" s="11">
        <f>VLOOKUP(A207,PitcherProj!A:Z,9,false)</f>
        <v>51.685</v>
      </c>
      <c r="J207" s="11">
        <f>VLOOKUP(A207,PitcherProj!A:Z,10,false)</f>
        <v>7.6348</v>
      </c>
      <c r="K207" s="11">
        <f>VLOOKUP(A207,PitcherProj!A:Z,11,false)</f>
        <v>0</v>
      </c>
      <c r="L207" s="11">
        <f>VLOOKUP(A207,PitcherProj!A:Z,12,false)</f>
        <v>0</v>
      </c>
      <c r="M207" s="11">
        <f>VLOOKUP(A207,PitcherProj!A:AA,13,false)</f>
        <v>17.5234</v>
      </c>
      <c r="N207" s="11">
        <f>VLOOKUP(A207,PitcherProj!A:AA,14,false)</f>
        <v>9.1412</v>
      </c>
      <c r="O207" s="11">
        <f>VLOOKUP(A207,PitcherProj!A:AA,15,false)</f>
        <v>125.936</v>
      </c>
      <c r="P207" s="11">
        <f t="shared" si="1"/>
        <v>175</v>
      </c>
    </row>
    <row r="208">
      <c r="A208" s="12" t="str">
        <f>PitcherProj!A234</f>
        <v>Robert Stephenson</v>
      </c>
      <c r="B208" s="11" t="str">
        <f>PitcherProj!B234</f>
        <v>LAA</v>
      </c>
      <c r="C208" s="13">
        <f>(D208*Settings!$E$8)+(E208*Settings!$E$3)+(F208*Settings!$E$12)+(G208*Settings!$E$10)+(H208*Settings!$E$6)+(I208*Settings!$E$7)+(J208*Settings!$E$11)+(K208*Settings!$E$4)+(L208*Settings!$E$13)+(M208*Settings!$E$14)+(N208*Settings!$E$5)+(O208*Settings!$E$9)</f>
        <v>207.6727</v>
      </c>
      <c r="D208" s="11">
        <f>VLOOKUP(A208,PitcherProj!A:Z,4,false)</f>
        <v>63</v>
      </c>
      <c r="E208" s="11">
        <f>VLOOKUP(A208,PitcherProj!A:Z,5,false)</f>
        <v>3.211</v>
      </c>
      <c r="F208" s="11">
        <f>VLOOKUP(A208,PitcherProj!A:Z,6,false)</f>
        <v>2.9666</v>
      </c>
      <c r="G208" s="11">
        <f>VLOOKUP(A208,PitcherProj!A:Z,7,false)</f>
        <v>27.5774</v>
      </c>
      <c r="H208" s="11">
        <f>VLOOKUP(A208,PitcherProj!A:Z,8,false)</f>
        <v>74.6256</v>
      </c>
      <c r="I208" s="11">
        <f>VLOOKUP(A208,PitcherProj!A:Z,9,false)</f>
        <v>23.324</v>
      </c>
      <c r="J208" s="11">
        <f>VLOOKUP(A208,PitcherProj!A:Z,10,false)</f>
        <v>2.2945</v>
      </c>
      <c r="K208" s="11">
        <f>VLOOKUP(A208,PitcherProj!A:Z,11,false)</f>
        <v>10.541</v>
      </c>
      <c r="L208" s="11">
        <f>VLOOKUP(A208,PitcherProj!A:Z,12,false)</f>
        <v>9.5173</v>
      </c>
      <c r="M208" s="11">
        <f>VLOOKUP(A208,PitcherProj!A:AA,13,false)</f>
        <v>9.275</v>
      </c>
      <c r="N208" s="11">
        <f>VLOOKUP(A208,PitcherProj!A:AA,14,false)</f>
        <v>0</v>
      </c>
      <c r="O208" s="11">
        <f>VLOOKUP(A208,PitcherProj!A:AA,15,false)</f>
        <v>54.0744</v>
      </c>
      <c r="P208" s="11">
        <f t="shared" si="1"/>
        <v>176</v>
      </c>
    </row>
    <row r="209">
      <c r="A209" s="12" t="str">
        <f>PitcherProj!A167</f>
        <v>Adrian Houser</v>
      </c>
      <c r="B209" s="11" t="str">
        <f>PitcherProj!B167</f>
        <v>NYM</v>
      </c>
      <c r="C209" s="13">
        <f>(D209*Settings!$E$8)+(E209*Settings!$E$3)+(F209*Settings!$E$12)+(G209*Settings!$E$10)+(H209*Settings!$E$6)+(I209*Settings!$E$7)+(J209*Settings!$E$11)+(K209*Settings!$E$4)+(L209*Settings!$E$13)+(M209*Settings!$E$14)+(N209*Settings!$E$5)+(O209*Settings!$E$9)</f>
        <v>206.6812</v>
      </c>
      <c r="D209" s="11">
        <f>VLOOKUP(A209,PitcherProj!A:Z,4,false)</f>
        <v>135.685</v>
      </c>
      <c r="E209" s="11">
        <f>VLOOKUP(A209,PitcherProj!A:Z,5,false)</f>
        <v>7.6921</v>
      </c>
      <c r="F209" s="11">
        <f>VLOOKUP(A209,PitcherProj!A:Z,6,false)</f>
        <v>8.8933</v>
      </c>
      <c r="G209" s="11">
        <f>VLOOKUP(A209,PitcherProj!A:Z,7,false)</f>
        <v>69.2257</v>
      </c>
      <c r="H209" s="11">
        <f>VLOOKUP(A209,PitcherProj!A:Z,8,false)</f>
        <v>100.958</v>
      </c>
      <c r="I209" s="11">
        <f>VLOOKUP(A209,PitcherProj!A:Z,9,false)</f>
        <v>50.2539</v>
      </c>
      <c r="J209" s="11">
        <f>VLOOKUP(A209,PitcherProj!A:Z,10,false)</f>
        <v>5.1694</v>
      </c>
      <c r="K209" s="11">
        <f>VLOOKUP(A209,PitcherProj!A:Z,11,false)</f>
        <v>0</v>
      </c>
      <c r="L209" s="11">
        <f>VLOOKUP(A209,PitcherProj!A:Z,12,false)</f>
        <v>0.6178</v>
      </c>
      <c r="M209" s="11">
        <f>VLOOKUP(A209,PitcherProj!A:AA,13,false)</f>
        <v>18.016</v>
      </c>
      <c r="N209" s="11">
        <f>VLOOKUP(A209,PitcherProj!A:AA,14,false)</f>
        <v>8.1599</v>
      </c>
      <c r="O209" s="11">
        <f>VLOOKUP(A209,PitcherProj!A:AA,15,false)</f>
        <v>144.953</v>
      </c>
      <c r="P209" s="11">
        <f t="shared" si="1"/>
        <v>177</v>
      </c>
    </row>
    <row r="210">
      <c r="A210" s="12" t="str">
        <f>PitcherProj!A379</f>
        <v>James McArthur</v>
      </c>
      <c r="B210" s="11" t="str">
        <f>PitcherProj!B379</f>
        <v>KCR</v>
      </c>
      <c r="C210" s="13">
        <f>(D210*Settings!$E$8)+(E210*Settings!$E$3)+(F210*Settings!$E$12)+(G210*Settings!$E$10)+(H210*Settings!$E$6)+(I210*Settings!$E$7)+(J210*Settings!$E$11)+(K210*Settings!$E$4)+(L210*Settings!$E$13)+(M210*Settings!$E$14)+(N210*Settings!$E$5)+(O210*Settings!$E$9)</f>
        <v>205.5414</v>
      </c>
      <c r="D210" s="11">
        <f>VLOOKUP(A210,PitcherProj!A:Z,4,false)</f>
        <v>66</v>
      </c>
      <c r="E210" s="11">
        <f>VLOOKUP(A210,PitcherProj!A:Z,5,false)</f>
        <v>3.2301</v>
      </c>
      <c r="F210" s="11">
        <f>VLOOKUP(A210,PitcherProj!A:Z,6,false)</f>
        <v>3.243</v>
      </c>
      <c r="G210" s="11">
        <f>VLOOKUP(A210,PitcherProj!A:Z,7,false)</f>
        <v>30.3145</v>
      </c>
      <c r="H210" s="11">
        <f>VLOOKUP(A210,PitcherProj!A:Z,8,false)</f>
        <v>60.2242</v>
      </c>
      <c r="I210" s="11">
        <f>VLOOKUP(A210,PitcherProj!A:Z,9,false)</f>
        <v>22.4068</v>
      </c>
      <c r="J210" s="11">
        <f>VLOOKUP(A210,PitcherProj!A:Z,10,false)</f>
        <v>3.6832</v>
      </c>
      <c r="K210" s="11">
        <f>VLOOKUP(A210,PitcherProj!A:Z,11,false)</f>
        <v>14.94</v>
      </c>
      <c r="L210" s="11">
        <f>VLOOKUP(A210,PitcherProj!A:Z,12,false)</f>
        <v>9.0889</v>
      </c>
      <c r="M210" s="11">
        <f>VLOOKUP(A210,PitcherProj!A:AA,13,false)</f>
        <v>7.70733</v>
      </c>
      <c r="N210" s="11">
        <f>VLOOKUP(A210,PitcherProj!A:AA,14,false)</f>
        <v>0</v>
      </c>
      <c r="O210" s="11">
        <f>VLOOKUP(A210,PitcherProj!A:AA,15,false)</f>
        <v>65.2631</v>
      </c>
      <c r="P210" s="11">
        <f t="shared" si="1"/>
        <v>178</v>
      </c>
    </row>
    <row r="211">
      <c r="A211" s="12" t="str">
        <f>PitcherProj!A225</f>
        <v>Michael Kopech</v>
      </c>
      <c r="B211" s="11" t="str">
        <f>PitcherProj!B225</f>
        <v>CHW</v>
      </c>
      <c r="C211" s="13">
        <f>(D211*Settings!$E$8)+(E211*Settings!$E$3)+(F211*Settings!$E$12)+(G211*Settings!$E$10)+(H211*Settings!$E$6)+(I211*Settings!$E$7)+(J211*Settings!$E$11)+(K211*Settings!$E$4)+(L211*Settings!$E$13)+(M211*Settings!$E$14)+(N211*Settings!$E$5)+(O211*Settings!$E$9)</f>
        <v>203.4193</v>
      </c>
      <c r="D211" s="11">
        <f>VLOOKUP(A211,PitcherProj!A:Z,4,false)</f>
        <v>138.54</v>
      </c>
      <c r="E211" s="11">
        <f>VLOOKUP(A211,PitcherProj!A:Z,5,false)</f>
        <v>6.6515</v>
      </c>
      <c r="F211" s="11">
        <f>VLOOKUP(A211,PitcherProj!A:Z,6,false)</f>
        <v>10.5797</v>
      </c>
      <c r="G211" s="11">
        <f>VLOOKUP(A211,PitcherProj!A:Z,7,false)</f>
        <v>79.4603</v>
      </c>
      <c r="H211" s="11">
        <f>VLOOKUP(A211,PitcherProj!A:Z,8,false)</f>
        <v>135.965</v>
      </c>
      <c r="I211" s="11">
        <f>VLOOKUP(A211,PitcherProj!A:Z,9,false)</f>
        <v>75.2497</v>
      </c>
      <c r="J211" s="11">
        <f>VLOOKUP(A211,PitcherProj!A:Z,10,false)</f>
        <v>6.7225</v>
      </c>
      <c r="K211" s="11">
        <f>VLOOKUP(A211,PitcherProj!A:Z,11,false)</f>
        <v>0</v>
      </c>
      <c r="L211" s="11">
        <f>VLOOKUP(A211,PitcherProj!A:Z,12,false)</f>
        <v>0.5902</v>
      </c>
      <c r="M211" s="11">
        <f>VLOOKUP(A211,PitcherProj!A:AA,13,false)</f>
        <v>24.2908</v>
      </c>
      <c r="N211" s="11">
        <f>VLOOKUP(A211,PitcherProj!A:AA,14,false)</f>
        <v>6.9321</v>
      </c>
      <c r="O211" s="11">
        <f>VLOOKUP(A211,PitcherProj!A:AA,15,false)</f>
        <v>130.768</v>
      </c>
      <c r="P211" s="11">
        <f t="shared" si="1"/>
        <v>179</v>
      </c>
    </row>
    <row r="212">
      <c r="A212" s="12" t="str">
        <f>PitcherProj!A143</f>
        <v>David Peterson</v>
      </c>
      <c r="B212" s="11" t="str">
        <f>PitcherProj!B143</f>
        <v>NYM</v>
      </c>
      <c r="C212" s="13">
        <f>(D212*Settings!$E$8)+(E212*Settings!$E$3)+(F212*Settings!$E$12)+(G212*Settings!$E$10)+(H212*Settings!$E$6)+(I212*Settings!$E$7)+(J212*Settings!$E$11)+(K212*Settings!$E$4)+(L212*Settings!$E$13)+(M212*Settings!$E$14)+(N212*Settings!$E$5)+(O212*Settings!$E$9)</f>
        <v>202.096</v>
      </c>
      <c r="D212" s="11">
        <f>VLOOKUP(A212,PitcherProj!A:Z,4,false)</f>
        <v>88.0453</v>
      </c>
      <c r="E212" s="11">
        <f>VLOOKUP(A212,PitcherProj!A:Z,5,false)</f>
        <v>5.6328</v>
      </c>
      <c r="F212" s="11">
        <f>VLOOKUP(A212,PitcherProj!A:Z,6,false)</f>
        <v>4.6433</v>
      </c>
      <c r="G212" s="11">
        <f>VLOOKUP(A212,PitcherProj!A:Z,7,false)</f>
        <v>34.1721</v>
      </c>
      <c r="H212" s="11">
        <f>VLOOKUP(A212,PitcherProj!A:Z,8,false)</f>
        <v>93.4048</v>
      </c>
      <c r="I212" s="11">
        <f>VLOOKUP(A212,PitcherProj!A:Z,9,false)</f>
        <v>35.146</v>
      </c>
      <c r="J212" s="11">
        <f>VLOOKUP(A212,PitcherProj!A:Z,10,false)</f>
        <v>4.1806</v>
      </c>
      <c r="K212" s="11">
        <f>VLOOKUP(A212,PitcherProj!A:Z,11,false)</f>
        <v>0</v>
      </c>
      <c r="L212" s="11">
        <f>VLOOKUP(A212,PitcherProj!A:Z,12,false)</f>
        <v>0.6178</v>
      </c>
      <c r="M212" s="11">
        <f>VLOOKUP(A212,PitcherProj!A:AA,13,false)</f>
        <v>9.37193</v>
      </c>
      <c r="N212" s="11">
        <f>VLOOKUP(A212,PitcherProj!A:AA,14,false)</f>
        <v>5.1487</v>
      </c>
      <c r="O212" s="11">
        <f>VLOOKUP(A212,PitcherProj!A:AA,15,false)</f>
        <v>78.6897</v>
      </c>
      <c r="P212" s="11">
        <f t="shared" si="1"/>
        <v>180</v>
      </c>
    </row>
    <row r="213">
      <c r="A213" s="12" t="str">
        <f>PitcherProj!A118</f>
        <v>Max Meyer</v>
      </c>
      <c r="B213" s="11" t="str">
        <f>PitcherProj!B118</f>
        <v>MIA</v>
      </c>
      <c r="C213" s="13">
        <f>(D213*Settings!$E$8)+(E213*Settings!$E$3)+(F213*Settings!$E$12)+(G213*Settings!$E$10)+(H213*Settings!$E$6)+(I213*Settings!$E$7)+(J213*Settings!$E$11)+(K213*Settings!$E$4)+(L213*Settings!$E$13)+(M213*Settings!$E$14)+(N213*Settings!$E$5)+(O213*Settings!$E$9)</f>
        <v>201.4435</v>
      </c>
      <c r="D213" s="11">
        <f>VLOOKUP(A213,PitcherProj!A:Z,4,false)</f>
        <v>109.528</v>
      </c>
      <c r="E213" s="11">
        <f>VLOOKUP(A213,PitcherProj!A:Z,5,false)</f>
        <v>6.2357</v>
      </c>
      <c r="F213" s="11">
        <f>VLOOKUP(A213,PitcherProj!A:Z,6,false)</f>
        <v>7.1035</v>
      </c>
      <c r="G213" s="11">
        <f>VLOOKUP(A213,PitcherProj!A:Z,7,false)</f>
        <v>52.8601</v>
      </c>
      <c r="H213" s="11">
        <f>VLOOKUP(A213,PitcherProj!A:Z,8,false)</f>
        <v>97.7349</v>
      </c>
      <c r="I213" s="11">
        <f>VLOOKUP(A213,PitcherProj!A:Z,9,false)</f>
        <v>40.4955</v>
      </c>
      <c r="J213" s="11">
        <f>VLOOKUP(A213,PitcherProj!A:Z,10,false)</f>
        <v>4.4507</v>
      </c>
      <c r="K213" s="11">
        <f>VLOOKUP(A213,PitcherProj!A:Z,11,false)</f>
        <v>0</v>
      </c>
      <c r="L213" s="11">
        <f>VLOOKUP(A213,PitcherProj!A:Z,12,false)</f>
        <v>0</v>
      </c>
      <c r="M213" s="11">
        <f>VLOOKUP(A213,PitcherProj!A:AA,13,false)</f>
        <v>13.7883</v>
      </c>
      <c r="N213" s="11">
        <f>VLOOKUP(A213,PitcherProj!A:AA,14,false)</f>
        <v>8.521</v>
      </c>
      <c r="O213" s="11">
        <f>VLOOKUP(A213,PitcherProj!A:AA,15,false)</f>
        <v>109.64</v>
      </c>
      <c r="P213" s="11">
        <f t="shared" si="1"/>
        <v>181</v>
      </c>
    </row>
    <row r="214">
      <c r="A214" s="12" t="str">
        <f>PitcherProj!A170</f>
        <v>Alek Manoah</v>
      </c>
      <c r="B214" s="11" t="str">
        <f>PitcherProj!B170</f>
        <v>TOR</v>
      </c>
      <c r="C214" s="13">
        <f>(D214*Settings!$E$8)+(E214*Settings!$E$3)+(F214*Settings!$E$12)+(G214*Settings!$E$10)+(H214*Settings!$E$6)+(I214*Settings!$E$7)+(J214*Settings!$E$11)+(K214*Settings!$E$4)+(L214*Settings!$E$13)+(M214*Settings!$E$14)+(N214*Settings!$E$5)+(O214*Settings!$E$9)</f>
        <v>199.5266</v>
      </c>
      <c r="D214" s="11">
        <f>VLOOKUP(A214,PitcherProj!A:Z,4,false)</f>
        <v>116.976</v>
      </c>
      <c r="E214" s="11">
        <f>VLOOKUP(A214,PitcherProj!A:Z,5,false)</f>
        <v>6.6758</v>
      </c>
      <c r="F214" s="11">
        <f>VLOOKUP(A214,PitcherProj!A:Z,6,false)</f>
        <v>7.6787</v>
      </c>
      <c r="G214" s="11">
        <f>VLOOKUP(A214,PitcherProj!A:Z,7,false)</f>
        <v>61.1365</v>
      </c>
      <c r="H214" s="11">
        <f>VLOOKUP(A214,PitcherProj!A:Z,8,false)</f>
        <v>106.666</v>
      </c>
      <c r="I214" s="11">
        <f>VLOOKUP(A214,PitcherProj!A:Z,9,false)</f>
        <v>48.2466</v>
      </c>
      <c r="J214" s="11">
        <f>VLOOKUP(A214,PitcherProj!A:Z,10,false)</f>
        <v>8.6688</v>
      </c>
      <c r="K214" s="11">
        <f>VLOOKUP(A214,PitcherProj!A:Z,11,false)</f>
        <v>0</v>
      </c>
      <c r="L214" s="11">
        <f>VLOOKUP(A214,PitcherProj!A:Z,12,false)</f>
        <v>0</v>
      </c>
      <c r="M214" s="11">
        <f>VLOOKUP(A214,PitcherProj!A:AA,13,false)</f>
        <v>18.0013</v>
      </c>
      <c r="N214" s="11">
        <f>VLOOKUP(A214,PitcherProj!A:AA,14,false)</f>
        <v>8.1237</v>
      </c>
      <c r="O214" s="11">
        <f>VLOOKUP(A214,PitcherProj!A:AA,15,false)</f>
        <v>113.593</v>
      </c>
      <c r="P214" s="11">
        <f t="shared" si="1"/>
        <v>182</v>
      </c>
    </row>
    <row r="215">
      <c r="A215" s="12" t="str">
        <f>PitcherProj!A133</f>
        <v>Nick Martinez</v>
      </c>
      <c r="B215" s="11" t="str">
        <f>PitcherProj!B133</f>
        <v>CIN</v>
      </c>
      <c r="C215" s="13">
        <f>(D215*Settings!$E$8)+(E215*Settings!$E$3)+(F215*Settings!$E$12)+(G215*Settings!$E$10)+(H215*Settings!$E$6)+(I215*Settings!$E$7)+(J215*Settings!$E$11)+(K215*Settings!$E$4)+(L215*Settings!$E$13)+(M215*Settings!$E$14)+(N215*Settings!$E$5)+(O215*Settings!$E$9)</f>
        <v>197.8676</v>
      </c>
      <c r="D215" s="11">
        <f>VLOOKUP(A215,PitcherProj!A:Z,4,false)</f>
        <v>119.051</v>
      </c>
      <c r="E215" s="11">
        <f>VLOOKUP(A215,PitcherProj!A:Z,5,false)</f>
        <v>6.4804</v>
      </c>
      <c r="F215" s="11">
        <f>VLOOKUP(A215,PitcherProj!A:Z,6,false)</f>
        <v>7.4555</v>
      </c>
      <c r="G215" s="11">
        <f>VLOOKUP(A215,PitcherProj!A:Z,7,false)</f>
        <v>61.3991</v>
      </c>
      <c r="H215" s="11">
        <f>VLOOKUP(A215,PitcherProj!A:Z,8,false)</f>
        <v>108.066</v>
      </c>
      <c r="I215" s="11">
        <f>VLOOKUP(A215,PitcherProj!A:Z,9,false)</f>
        <v>46.6866</v>
      </c>
      <c r="J215" s="11">
        <f>VLOOKUP(A215,PitcherProj!A:Z,10,false)</f>
        <v>4.8845</v>
      </c>
      <c r="K215" s="11">
        <f>VLOOKUP(A215,PitcherProj!A:Z,11,false)</f>
        <v>0</v>
      </c>
      <c r="L215" s="11">
        <f>VLOOKUP(A215,PitcherProj!A:Z,12,false)</f>
        <v>0.58</v>
      </c>
      <c r="M215" s="11">
        <f>VLOOKUP(A215,PitcherProj!A:AA,13,false)</f>
        <v>17.99</v>
      </c>
      <c r="N215" s="11">
        <f>VLOOKUP(A215,PitcherProj!A:AA,14,false)</f>
        <v>5.8748</v>
      </c>
      <c r="O215" s="11">
        <f>VLOOKUP(A215,PitcherProj!A:AA,15,false)</f>
        <v>121.802</v>
      </c>
      <c r="P215" s="11">
        <f t="shared" si="1"/>
        <v>183</v>
      </c>
    </row>
    <row r="216">
      <c r="A216" s="12" t="str">
        <f>PitcherProj!A282</f>
        <v>Lucas Erceg</v>
      </c>
      <c r="B216" s="11" t="str">
        <f>PitcherProj!B282</f>
        <v>OAK</v>
      </c>
      <c r="C216" s="13">
        <f>(D216*Settings!$E$8)+(E216*Settings!$E$3)+(F216*Settings!$E$12)+(G216*Settings!$E$10)+(H216*Settings!$E$6)+(I216*Settings!$E$7)+(J216*Settings!$E$11)+(K216*Settings!$E$4)+(L216*Settings!$E$13)+(M216*Settings!$E$14)+(N216*Settings!$E$5)+(O216*Settings!$E$9)</f>
        <v>197.6694</v>
      </c>
      <c r="D216" s="11">
        <f>VLOOKUP(A216,PitcherProj!A:Z,4,false)</f>
        <v>66</v>
      </c>
      <c r="E216" s="11">
        <f>VLOOKUP(A216,PitcherProj!A:Z,5,false)</f>
        <v>3.2455</v>
      </c>
      <c r="F216" s="11">
        <f>VLOOKUP(A216,PitcherProj!A:Z,6,false)</f>
        <v>3.2275</v>
      </c>
      <c r="G216" s="11">
        <f>VLOOKUP(A216,PitcherProj!A:Z,7,false)</f>
        <v>26.2194</v>
      </c>
      <c r="H216" s="11">
        <f>VLOOKUP(A216,PitcherProj!A:Z,8,false)</f>
        <v>77.682</v>
      </c>
      <c r="I216" s="11">
        <f>VLOOKUP(A216,PitcherProj!A:Z,9,false)</f>
        <v>32.5027</v>
      </c>
      <c r="J216" s="11">
        <f>VLOOKUP(A216,PitcherProj!A:Z,10,false)</f>
        <v>3.3666</v>
      </c>
      <c r="K216" s="11">
        <f>VLOOKUP(A216,PitcherProj!A:Z,11,false)</f>
        <v>6.932</v>
      </c>
      <c r="L216" s="11">
        <f>VLOOKUP(A216,PitcherProj!A:Z,12,false)</f>
        <v>11.5674</v>
      </c>
      <c r="M216" s="11">
        <f>VLOOKUP(A216,PitcherProj!A:AA,13,false)</f>
        <v>6.54133</v>
      </c>
      <c r="N216" s="11">
        <f>VLOOKUP(A216,PitcherProj!A:AA,14,false)</f>
        <v>0</v>
      </c>
      <c r="O216" s="11">
        <f>VLOOKUP(A216,PitcherProj!A:AA,15,false)</f>
        <v>54.0443</v>
      </c>
      <c r="P216" s="11">
        <f t="shared" si="1"/>
        <v>184</v>
      </c>
    </row>
    <row r="217">
      <c r="A217" s="12" t="str">
        <f>PitcherProj!A175</f>
        <v>A.J. Minter</v>
      </c>
      <c r="B217" s="11" t="str">
        <f>PitcherProj!B175</f>
        <v>ATL</v>
      </c>
      <c r="C217" s="13">
        <f>(D217*Settings!$E$8)+(E217*Settings!$E$3)+(F217*Settings!$E$12)+(G217*Settings!$E$10)+(H217*Settings!$E$6)+(I217*Settings!$E$7)+(J217*Settings!$E$11)+(K217*Settings!$E$4)+(L217*Settings!$E$13)+(M217*Settings!$E$14)+(N217*Settings!$E$5)+(O217*Settings!$E$9)</f>
        <v>196.197</v>
      </c>
      <c r="D217" s="11">
        <f>VLOOKUP(A217,PitcherProj!A:Z,4,false)</f>
        <v>64</v>
      </c>
      <c r="E217" s="11">
        <f>VLOOKUP(A217,PitcherProj!A:Z,5,false)</f>
        <v>3.6816</v>
      </c>
      <c r="F217" s="11">
        <f>VLOOKUP(A217,PitcherProj!A:Z,6,false)</f>
        <v>2.5881</v>
      </c>
      <c r="G217" s="11">
        <f>VLOOKUP(A217,PitcherProj!A:Z,7,false)</f>
        <v>24.4155</v>
      </c>
      <c r="H217" s="11">
        <f>VLOOKUP(A217,PitcherProj!A:Z,8,false)</f>
        <v>78.318</v>
      </c>
      <c r="I217" s="11">
        <f>VLOOKUP(A217,PitcherProj!A:Z,9,false)</f>
        <v>21.7666</v>
      </c>
      <c r="J217" s="11">
        <f>VLOOKUP(A217,PitcherProj!A:Z,10,false)</f>
        <v>2.3514</v>
      </c>
      <c r="K217" s="11">
        <f>VLOOKUP(A217,PitcherProj!A:Z,11,false)</f>
        <v>3.392</v>
      </c>
      <c r="L217" s="11">
        <f>VLOOKUP(A217,PitcherProj!A:Z,12,false)</f>
        <v>12.2881</v>
      </c>
      <c r="M217" s="11">
        <f>VLOOKUP(A217,PitcherProj!A:AA,13,false)</f>
        <v>7.50222</v>
      </c>
      <c r="N217" s="11">
        <f>VLOOKUP(A217,PitcherProj!A:AA,14,false)</f>
        <v>0</v>
      </c>
      <c r="O217" s="11">
        <f>VLOOKUP(A217,PitcherProj!A:AA,15,false)</f>
        <v>53.3519</v>
      </c>
      <c r="P217" s="11">
        <f t="shared" si="1"/>
        <v>185</v>
      </c>
    </row>
    <row r="218">
      <c r="A218" s="12" t="str">
        <f>PitcherProj!A142</f>
        <v>Zack Greinke</v>
      </c>
      <c r="B218" s="11" t="str">
        <f>PitcherProj!B142</f>
        <v/>
      </c>
      <c r="C218" s="13">
        <f>(D218*Settings!$E$8)+(E218*Settings!$E$3)+(F218*Settings!$E$12)+(G218*Settings!$E$10)+(H218*Settings!$E$6)+(I218*Settings!$E$7)+(J218*Settings!$E$11)+(K218*Settings!$E$4)+(L218*Settings!$E$13)+(M218*Settings!$E$14)+(N218*Settings!$E$5)+(O218*Settings!$E$9)</f>
        <v>195.9591</v>
      </c>
      <c r="D218" s="11">
        <f>VLOOKUP(A218,PitcherProj!A:Z,4,false)</f>
        <v>122.091</v>
      </c>
      <c r="E218" s="11">
        <f>VLOOKUP(A218,PitcherProj!A:Z,5,false)</f>
        <v>7.0742</v>
      </c>
      <c r="F218" s="11">
        <f>VLOOKUP(A218,PitcherProj!A:Z,6,false)</f>
        <v>8.1586</v>
      </c>
      <c r="G218" s="11">
        <f>VLOOKUP(A218,PitcherProj!A:Z,7,false)</f>
        <v>62.6633</v>
      </c>
      <c r="H218" s="11">
        <f>VLOOKUP(A218,PitcherProj!A:Z,8,false)</f>
        <v>85.0877</v>
      </c>
      <c r="I218" s="11">
        <f>VLOOKUP(A218,PitcherProj!A:Z,9,false)</f>
        <v>24.9177</v>
      </c>
      <c r="J218" s="11">
        <f>VLOOKUP(A218,PitcherProj!A:Z,10,false)</f>
        <v>3.9262</v>
      </c>
      <c r="K218" s="11">
        <f>VLOOKUP(A218,PitcherProj!A:Z,11,false)</f>
        <v>0</v>
      </c>
      <c r="L218" s="11">
        <f>VLOOKUP(A218,PitcherProj!A:Z,12,false)</f>
        <v>0</v>
      </c>
      <c r="M218" s="11">
        <f>VLOOKUP(A218,PitcherProj!A:AA,13,false)</f>
        <v>19.6702</v>
      </c>
      <c r="N218" s="11">
        <f>VLOOKUP(A218,PitcherProj!A:AA,14,false)</f>
        <v>8.3279</v>
      </c>
      <c r="O218" s="11">
        <f>VLOOKUP(A218,PitcherProj!A:AA,15,false)</f>
        <v>137.11</v>
      </c>
      <c r="P218" s="11">
        <f t="shared" si="1"/>
        <v>186</v>
      </c>
    </row>
    <row r="219">
      <c r="A219" s="12" t="str">
        <f>PitcherProj!A193</f>
        <v>Luis Medina</v>
      </c>
      <c r="B219" s="11" t="str">
        <f>PitcherProj!B193</f>
        <v>OAK</v>
      </c>
      <c r="C219" s="13">
        <f>(D219*Settings!$E$8)+(E219*Settings!$E$3)+(F219*Settings!$E$12)+(G219*Settings!$E$10)+(H219*Settings!$E$6)+(I219*Settings!$E$7)+(J219*Settings!$E$11)+(K219*Settings!$E$4)+(L219*Settings!$E$13)+(M219*Settings!$E$14)+(N219*Settings!$E$5)+(O219*Settings!$E$9)</f>
        <v>195.3188</v>
      </c>
      <c r="D219" s="11">
        <f>VLOOKUP(A219,PitcherProj!A:Z,4,false)</f>
        <v>123.479</v>
      </c>
      <c r="E219" s="11">
        <f>VLOOKUP(A219,PitcherProj!A:Z,5,false)</f>
        <v>6.3469</v>
      </c>
      <c r="F219" s="11">
        <f>VLOOKUP(A219,PitcherProj!A:Z,6,false)</f>
        <v>9.0025</v>
      </c>
      <c r="G219" s="11">
        <f>VLOOKUP(A219,PitcherProj!A:Z,7,false)</f>
        <v>63.0038</v>
      </c>
      <c r="H219" s="11">
        <f>VLOOKUP(A219,PitcherProj!A:Z,8,false)</f>
        <v>110.666</v>
      </c>
      <c r="I219" s="11">
        <f>VLOOKUP(A219,PitcherProj!A:Z,9,false)</f>
        <v>65.2048</v>
      </c>
      <c r="J219" s="11">
        <f>VLOOKUP(A219,PitcherProj!A:Z,10,false)</f>
        <v>6.7457</v>
      </c>
      <c r="K219" s="11">
        <f>VLOOKUP(A219,PitcherProj!A:Z,11,false)</f>
        <v>0</v>
      </c>
      <c r="L219" s="11">
        <f>VLOOKUP(A219,PitcherProj!A:Z,12,false)</f>
        <v>0</v>
      </c>
      <c r="M219" s="11">
        <f>VLOOKUP(A219,PitcherProj!A:AA,13,false)</f>
        <v>15.2565</v>
      </c>
      <c r="N219" s="11">
        <f>VLOOKUP(A219,PitcherProj!A:AA,14,false)</f>
        <v>8.6213</v>
      </c>
      <c r="O219" s="11">
        <f>VLOOKUP(A219,PitcherProj!A:AA,15,false)</f>
        <v>118.417</v>
      </c>
      <c r="P219" s="11">
        <f t="shared" si="1"/>
        <v>187</v>
      </c>
    </row>
    <row r="220">
      <c r="A220" s="12" t="str">
        <f>PitcherProj!A103</f>
        <v>Alex Cobb</v>
      </c>
      <c r="B220" s="11" t="str">
        <f>PitcherProj!B103</f>
        <v>SFG</v>
      </c>
      <c r="C220" s="13">
        <f>(D220*Settings!$E$8)+(E220*Settings!$E$3)+(F220*Settings!$E$12)+(G220*Settings!$E$10)+(H220*Settings!$E$6)+(I220*Settings!$E$7)+(J220*Settings!$E$11)+(K220*Settings!$E$4)+(L220*Settings!$E$13)+(M220*Settings!$E$14)+(N220*Settings!$E$5)+(O220*Settings!$E$9)</f>
        <v>195.1937</v>
      </c>
      <c r="D220" s="11">
        <f>VLOOKUP(A220,PitcherProj!A:Z,4,false)</f>
        <v>89.4313</v>
      </c>
      <c r="E220" s="11">
        <f>VLOOKUP(A220,PitcherProj!A:Z,5,false)</f>
        <v>5.6873</v>
      </c>
      <c r="F220" s="11">
        <f>VLOOKUP(A220,PitcherProj!A:Z,6,false)</f>
        <v>5.2962</v>
      </c>
      <c r="G220" s="11">
        <f>VLOOKUP(A220,PitcherProj!A:Z,7,false)</f>
        <v>36.3533</v>
      </c>
      <c r="H220" s="11">
        <f>VLOOKUP(A220,PitcherProj!A:Z,8,false)</f>
        <v>80.1722</v>
      </c>
      <c r="I220" s="11">
        <f>VLOOKUP(A220,PitcherProj!A:Z,9,false)</f>
        <v>24.597</v>
      </c>
      <c r="J220" s="11">
        <f>VLOOKUP(A220,PitcherProj!A:Z,10,false)</f>
        <v>3.3371</v>
      </c>
      <c r="K220" s="11">
        <f>VLOOKUP(A220,PitcherProj!A:Z,11,false)</f>
        <v>0</v>
      </c>
      <c r="L220" s="11">
        <f>VLOOKUP(A220,PitcherProj!A:Z,12,false)</f>
        <v>0</v>
      </c>
      <c r="M220" s="11">
        <f>VLOOKUP(A220,PitcherProj!A:AA,13,false)</f>
        <v>8.32705</v>
      </c>
      <c r="N220" s="11">
        <f>VLOOKUP(A220,PitcherProj!A:AA,14,false)</f>
        <v>8.0224</v>
      </c>
      <c r="O220" s="11">
        <f>VLOOKUP(A220,PitcherProj!A:AA,15,false)</f>
        <v>89.2468</v>
      </c>
      <c r="P220" s="11">
        <f t="shared" si="1"/>
        <v>188</v>
      </c>
    </row>
    <row r="221">
      <c r="A221" s="12" t="str">
        <f>PitcherProj!A182</f>
        <v>Ryan Pressly</v>
      </c>
      <c r="B221" s="11" t="str">
        <f>PitcherProj!B182</f>
        <v>HOU</v>
      </c>
      <c r="C221" s="13">
        <f>(D221*Settings!$E$8)+(E221*Settings!$E$3)+(F221*Settings!$E$12)+(G221*Settings!$E$10)+(H221*Settings!$E$6)+(I221*Settings!$E$7)+(J221*Settings!$E$11)+(K221*Settings!$E$4)+(L221*Settings!$E$13)+(M221*Settings!$E$14)+(N221*Settings!$E$5)+(O221*Settings!$E$9)</f>
        <v>194.8521</v>
      </c>
      <c r="D221" s="11">
        <f>VLOOKUP(A221,PitcherProj!A:Z,4,false)</f>
        <v>66</v>
      </c>
      <c r="E221" s="11">
        <f>VLOOKUP(A221,PitcherProj!A:Z,5,false)</f>
        <v>3.7041</v>
      </c>
      <c r="F221" s="11">
        <f>VLOOKUP(A221,PitcherProj!A:Z,6,false)</f>
        <v>2.7631</v>
      </c>
      <c r="G221" s="11">
        <f>VLOOKUP(A221,PitcherProj!A:Z,7,false)</f>
        <v>24.8017</v>
      </c>
      <c r="H221" s="11">
        <f>VLOOKUP(A221,PitcherProj!A:Z,8,false)</f>
        <v>74.3746</v>
      </c>
      <c r="I221" s="11">
        <f>VLOOKUP(A221,PitcherProj!A:Z,9,false)</f>
        <v>19.8842</v>
      </c>
      <c r="J221" s="11">
        <f>VLOOKUP(A221,PitcherProj!A:Z,10,false)</f>
        <v>2.3787</v>
      </c>
      <c r="K221" s="11">
        <f>VLOOKUP(A221,PitcherProj!A:Z,11,false)</f>
        <v>3.303</v>
      </c>
      <c r="L221" s="11">
        <f>VLOOKUP(A221,PitcherProj!A:Z,12,false)</f>
        <v>12.952</v>
      </c>
      <c r="M221" s="11">
        <f>VLOOKUP(A221,PitcherProj!A:AA,13,false)</f>
        <v>6.90067</v>
      </c>
      <c r="N221" s="11">
        <f>VLOOKUP(A221,PitcherProj!A:AA,14,false)</f>
        <v>0</v>
      </c>
      <c r="O221" s="11">
        <f>VLOOKUP(A221,PitcherProj!A:AA,15,false)</f>
        <v>58.3064</v>
      </c>
      <c r="P221" s="11">
        <f t="shared" si="1"/>
        <v>189</v>
      </c>
    </row>
    <row r="222">
      <c r="A222" s="12" t="str">
        <f>PitcherProj!A148</f>
        <v>Casey Mize</v>
      </c>
      <c r="B222" s="11" t="str">
        <f>PitcherProj!B148</f>
        <v>DET</v>
      </c>
      <c r="C222" s="13">
        <f>(D222*Settings!$E$8)+(E222*Settings!$E$3)+(F222*Settings!$E$12)+(G222*Settings!$E$10)+(H222*Settings!$E$6)+(I222*Settings!$E$7)+(J222*Settings!$E$11)+(K222*Settings!$E$4)+(L222*Settings!$E$13)+(M222*Settings!$E$14)+(N222*Settings!$E$5)+(O222*Settings!$E$9)</f>
        <v>194.1015</v>
      </c>
      <c r="D222" s="11">
        <f>VLOOKUP(A222,PitcherProj!A:Z,4,false)</f>
        <v>117.495</v>
      </c>
      <c r="E222" s="11">
        <f>VLOOKUP(A222,PitcherProj!A:Z,5,false)</f>
        <v>6.3516</v>
      </c>
      <c r="F222" s="11">
        <f>VLOOKUP(A222,PitcherProj!A:Z,6,false)</f>
        <v>8.0491</v>
      </c>
      <c r="G222" s="11">
        <f>VLOOKUP(A222,PitcherProj!A:Z,7,false)</f>
        <v>60.3601</v>
      </c>
      <c r="H222" s="11">
        <f>VLOOKUP(A222,PitcherProj!A:Z,8,false)</f>
        <v>95.3333</v>
      </c>
      <c r="I222" s="11">
        <f>VLOOKUP(A222,PitcherProj!A:Z,9,false)</f>
        <v>35.06</v>
      </c>
      <c r="J222" s="11">
        <f>VLOOKUP(A222,PitcherProj!A:Z,10,false)</f>
        <v>6.5966</v>
      </c>
      <c r="K222" s="11">
        <f>VLOOKUP(A222,PitcherProj!A:Z,11,false)</f>
        <v>0</v>
      </c>
      <c r="L222" s="11">
        <f>VLOOKUP(A222,PitcherProj!A:Z,12,false)</f>
        <v>0</v>
      </c>
      <c r="M222" s="11">
        <f>VLOOKUP(A222,PitcherProj!A:AA,13,false)</f>
        <v>16.8932</v>
      </c>
      <c r="N222" s="11">
        <f>VLOOKUP(A222,PitcherProj!A:AA,14,false)</f>
        <v>8.3941</v>
      </c>
      <c r="O222" s="11">
        <f>VLOOKUP(A222,PitcherProj!A:AA,15,false)</f>
        <v>124.133</v>
      </c>
      <c r="P222" s="11">
        <f t="shared" si="1"/>
        <v>190</v>
      </c>
    </row>
    <row r="223">
      <c r="A223" s="12" t="str">
        <f>PitcherProj!A207</f>
        <v>Tristan Beck</v>
      </c>
      <c r="B223" s="11" t="str">
        <f>PitcherProj!B207</f>
        <v>SFG</v>
      </c>
      <c r="C223" s="13">
        <f>(D223*Settings!$E$8)+(E223*Settings!$E$3)+(F223*Settings!$E$12)+(G223*Settings!$E$10)+(H223*Settings!$E$6)+(I223*Settings!$E$7)+(J223*Settings!$E$11)+(K223*Settings!$E$4)+(L223*Settings!$E$13)+(M223*Settings!$E$14)+(N223*Settings!$E$5)+(O223*Settings!$E$9)</f>
        <v>194.0742</v>
      </c>
      <c r="D223" s="11">
        <f>VLOOKUP(A223,PitcherProj!A:Z,4,false)</f>
        <v>122.502</v>
      </c>
      <c r="E223" s="11">
        <f>VLOOKUP(A223,PitcherProj!A:Z,5,false)</f>
        <v>6.4141</v>
      </c>
      <c r="F223" s="11">
        <f>VLOOKUP(A223,PitcherProj!A:Z,6,false)</f>
        <v>8.2604</v>
      </c>
      <c r="G223" s="11">
        <f>VLOOKUP(A223,PitcherProj!A:Z,7,false)</f>
        <v>63.1298</v>
      </c>
      <c r="H223" s="11">
        <f>VLOOKUP(A223,PitcherProj!A:Z,8,false)</f>
        <v>96.7367</v>
      </c>
      <c r="I223" s="11">
        <f>VLOOKUP(A223,PitcherProj!A:Z,9,false)</f>
        <v>41.3444</v>
      </c>
      <c r="J223" s="11">
        <f>VLOOKUP(A223,PitcherProj!A:Z,10,false)</f>
        <v>5.4743</v>
      </c>
      <c r="K223" s="11">
        <f>VLOOKUP(A223,PitcherProj!A:Z,11,false)</f>
        <v>0</v>
      </c>
      <c r="L223" s="11">
        <f>VLOOKUP(A223,PitcherProj!A:Z,12,false)</f>
        <v>0.6097</v>
      </c>
      <c r="M223" s="11">
        <f>VLOOKUP(A223,PitcherProj!A:AA,13,false)</f>
        <v>17.7356</v>
      </c>
      <c r="N223" s="11">
        <f>VLOOKUP(A223,PitcherProj!A:AA,14,false)</f>
        <v>7.5687</v>
      </c>
      <c r="O223" s="11">
        <f>VLOOKUP(A223,PitcherProj!A:AA,15,false)</f>
        <v>128.305</v>
      </c>
      <c r="P223" s="11">
        <f t="shared" si="1"/>
        <v>191</v>
      </c>
    </row>
    <row r="224">
      <c r="A224" s="12" t="str">
        <f>PitcherProj!A173</f>
        <v>Marco Gonzales</v>
      </c>
      <c r="B224" s="11" t="str">
        <f>PitcherProj!B173</f>
        <v>PIT</v>
      </c>
      <c r="C224" s="13">
        <f>(D224*Settings!$E$8)+(E224*Settings!$E$3)+(F224*Settings!$E$12)+(G224*Settings!$E$10)+(H224*Settings!$E$6)+(I224*Settings!$E$7)+(J224*Settings!$E$11)+(K224*Settings!$E$4)+(L224*Settings!$E$13)+(M224*Settings!$E$14)+(N224*Settings!$E$5)+(O224*Settings!$E$9)</f>
        <v>192.7891</v>
      </c>
      <c r="D224" s="11">
        <f>VLOOKUP(A224,PitcherProj!A:Z,4,false)</f>
        <v>139.02</v>
      </c>
      <c r="E224" s="11">
        <f>VLOOKUP(A224,PitcherProj!A:Z,5,false)</f>
        <v>7.2789</v>
      </c>
      <c r="F224" s="11">
        <f>VLOOKUP(A224,PitcherProj!A:Z,6,false)</f>
        <v>9.5449</v>
      </c>
      <c r="G224" s="11">
        <f>VLOOKUP(A224,PitcherProj!A:Z,7,false)</f>
        <v>75.2834</v>
      </c>
      <c r="H224" s="11">
        <f>VLOOKUP(A224,PitcherProj!A:Z,8,false)</f>
        <v>91.9752</v>
      </c>
      <c r="I224" s="11">
        <f>VLOOKUP(A224,PitcherProj!A:Z,9,false)</f>
        <v>42.0378</v>
      </c>
      <c r="J224" s="11">
        <f>VLOOKUP(A224,PitcherProj!A:Z,10,false)</f>
        <v>5.5712</v>
      </c>
      <c r="K224" s="11">
        <f>VLOOKUP(A224,PitcherProj!A:Z,11,false)</f>
        <v>0</v>
      </c>
      <c r="L224" s="11">
        <f>VLOOKUP(A224,PitcherProj!A:Z,12,false)</f>
        <v>0</v>
      </c>
      <c r="M224" s="11">
        <f>VLOOKUP(A224,PitcherProj!A:AA,13,false)</f>
        <v>21.5173</v>
      </c>
      <c r="N224" s="11">
        <f>VLOOKUP(A224,PitcherProj!A:AA,14,false)</f>
        <v>9.5773</v>
      </c>
      <c r="O224" s="11">
        <f>VLOOKUP(A224,PitcherProj!A:AA,15,false)</f>
        <v>154.562</v>
      </c>
      <c r="P224" s="11">
        <f t="shared" si="1"/>
        <v>192</v>
      </c>
    </row>
    <row r="225">
      <c r="A225" s="12" t="str">
        <f>PitcherProj!A208</f>
        <v>Reynaldo López</v>
      </c>
      <c r="B225" s="11" t="str">
        <f>PitcherProj!B208</f>
        <v>ATL</v>
      </c>
      <c r="C225" s="13">
        <f>(D225*Settings!$E$8)+(E225*Settings!$E$3)+(F225*Settings!$E$12)+(G225*Settings!$E$10)+(H225*Settings!$E$6)+(I225*Settings!$E$7)+(J225*Settings!$E$11)+(K225*Settings!$E$4)+(L225*Settings!$E$13)+(M225*Settings!$E$14)+(N225*Settings!$E$5)+(O225*Settings!$E$9)</f>
        <v>192.36</v>
      </c>
      <c r="D225" s="11">
        <f>VLOOKUP(A225,PitcherProj!A:Z,4,false)</f>
        <v>67</v>
      </c>
      <c r="E225" s="11">
        <f>VLOOKUP(A225,PitcherProj!A:Z,5,false)</f>
        <v>3.7323</v>
      </c>
      <c r="F225" s="11">
        <f>VLOOKUP(A225,PitcherProj!A:Z,6,false)</f>
        <v>2.8334</v>
      </c>
      <c r="G225" s="11">
        <f>VLOOKUP(A225,PitcherProj!A:Z,7,false)</f>
        <v>27.7052</v>
      </c>
      <c r="H225" s="11">
        <f>VLOOKUP(A225,PitcherProj!A:Z,8,false)</f>
        <v>78.3751</v>
      </c>
      <c r="I225" s="11">
        <f>VLOOKUP(A225,PitcherProj!A:Z,9,false)</f>
        <v>24.1177</v>
      </c>
      <c r="J225" s="11">
        <f>VLOOKUP(A225,PitcherProj!A:Z,10,false)</f>
        <v>2.2422</v>
      </c>
      <c r="K225" s="11">
        <f>VLOOKUP(A225,PitcherProj!A:Z,11,false)</f>
        <v>2.261</v>
      </c>
      <c r="L225" s="11">
        <f>VLOOKUP(A225,PitcherProj!A:Z,12,false)</f>
        <v>15.7042</v>
      </c>
      <c r="M225" s="11">
        <f>VLOOKUP(A225,PitcherProj!A:AA,13,false)</f>
        <v>8.35267</v>
      </c>
      <c r="N225" s="11">
        <f>VLOOKUP(A225,PitcherProj!A:AA,14,false)</f>
        <v>0</v>
      </c>
      <c r="O225" s="11">
        <f>VLOOKUP(A225,PitcherProj!A:AA,15,false)</f>
        <v>58.1195</v>
      </c>
      <c r="P225" s="11">
        <f t="shared" si="1"/>
        <v>193</v>
      </c>
    </row>
    <row r="226">
      <c r="A226" s="12" t="str">
        <f>PitcherProj!A211</f>
        <v>Gregory Soto</v>
      </c>
      <c r="B226" s="11" t="str">
        <f>PitcherProj!B211</f>
        <v>PHI</v>
      </c>
      <c r="C226" s="13">
        <f>(D226*Settings!$E$8)+(E226*Settings!$E$3)+(F226*Settings!$E$12)+(G226*Settings!$E$10)+(H226*Settings!$E$6)+(I226*Settings!$E$7)+(J226*Settings!$E$11)+(K226*Settings!$E$4)+(L226*Settings!$E$13)+(M226*Settings!$E$14)+(N226*Settings!$E$5)+(O226*Settings!$E$9)</f>
        <v>191.5421</v>
      </c>
      <c r="D226" s="11">
        <f>VLOOKUP(A226,PitcherProj!A:Z,4,false)</f>
        <v>70</v>
      </c>
      <c r="E226" s="11">
        <f>VLOOKUP(A226,PitcherProj!A:Z,5,false)</f>
        <v>3.7116</v>
      </c>
      <c r="F226" s="11">
        <f>VLOOKUP(A226,PitcherProj!A:Z,6,false)</f>
        <v>3.1507</v>
      </c>
      <c r="G226" s="11">
        <f>VLOOKUP(A226,PitcherProj!A:Z,7,false)</f>
        <v>28.1038</v>
      </c>
      <c r="H226" s="11">
        <f>VLOOKUP(A226,PitcherProj!A:Z,8,false)</f>
        <v>79.9447</v>
      </c>
      <c r="I226" s="11">
        <f>VLOOKUP(A226,PitcherProj!A:Z,9,false)</f>
        <v>32.2501</v>
      </c>
      <c r="J226" s="11">
        <f>VLOOKUP(A226,PitcherProj!A:Z,10,false)</f>
        <v>3.2947</v>
      </c>
      <c r="K226" s="11">
        <f>VLOOKUP(A226,PitcherProj!A:Z,11,false)</f>
        <v>3.182</v>
      </c>
      <c r="L226" s="11">
        <f>VLOOKUP(A226,PitcherProj!A:Z,12,false)</f>
        <v>13.4974</v>
      </c>
      <c r="M226" s="11">
        <f>VLOOKUP(A226,PitcherProj!A:AA,13,false)</f>
        <v>7.53667</v>
      </c>
      <c r="N226" s="11">
        <f>VLOOKUP(A226,PitcherProj!A:AA,14,false)</f>
        <v>0</v>
      </c>
      <c r="O226" s="11">
        <f>VLOOKUP(A226,PitcherProj!A:AA,15,false)</f>
        <v>58.6609</v>
      </c>
      <c r="P226" s="11">
        <f t="shared" si="1"/>
        <v>194</v>
      </c>
    </row>
    <row r="227">
      <c r="A227" s="12" t="str">
        <f>PitcherProj!A299</f>
        <v>David Robertson</v>
      </c>
      <c r="B227" s="11" t="str">
        <f>PitcherProj!B299</f>
        <v>TEX</v>
      </c>
      <c r="C227" s="13">
        <f>(D227*Settings!$E$8)+(E227*Settings!$E$3)+(F227*Settings!$E$12)+(G227*Settings!$E$10)+(H227*Settings!$E$6)+(I227*Settings!$E$7)+(J227*Settings!$E$11)+(K227*Settings!$E$4)+(L227*Settings!$E$13)+(M227*Settings!$E$14)+(N227*Settings!$E$5)+(O227*Settings!$E$9)</f>
        <v>191.4976</v>
      </c>
      <c r="D227" s="11">
        <f>VLOOKUP(A227,PitcherProj!A:Z,4,false)</f>
        <v>63</v>
      </c>
      <c r="E227" s="11">
        <f>VLOOKUP(A227,PitcherProj!A:Z,5,false)</f>
        <v>3.1811</v>
      </c>
      <c r="F227" s="11">
        <f>VLOOKUP(A227,PitcherProj!A:Z,6,false)</f>
        <v>2.9969</v>
      </c>
      <c r="G227" s="11">
        <f>VLOOKUP(A227,PitcherProj!A:Z,7,false)</f>
        <v>28.8773</v>
      </c>
      <c r="H227" s="11">
        <f>VLOOKUP(A227,PitcherProj!A:Z,8,false)</f>
        <v>69.3989</v>
      </c>
      <c r="I227" s="11">
        <f>VLOOKUP(A227,PitcherProj!A:Z,9,false)</f>
        <v>27.5947</v>
      </c>
      <c r="J227" s="11">
        <f>VLOOKUP(A227,PitcherProj!A:Z,10,false)</f>
        <v>2.7901</v>
      </c>
      <c r="K227" s="11">
        <f>VLOOKUP(A227,PitcherProj!A:Z,11,false)</f>
        <v>10.802</v>
      </c>
      <c r="L227" s="11">
        <f>VLOOKUP(A227,PitcherProj!A:Z,12,false)</f>
        <v>8.443</v>
      </c>
      <c r="M227" s="11">
        <f>VLOOKUP(A227,PitcherProj!A:AA,13,false)</f>
        <v>8.386</v>
      </c>
      <c r="N227" s="11">
        <f>VLOOKUP(A227,PitcherProj!A:AA,14,false)</f>
        <v>0</v>
      </c>
      <c r="O227" s="11">
        <f>VLOOKUP(A227,PitcherProj!A:AA,15,false)</f>
        <v>56.5727</v>
      </c>
      <c r="P227" s="11">
        <f t="shared" si="1"/>
        <v>195</v>
      </c>
    </row>
    <row r="228">
      <c r="A228" s="12" t="str">
        <f>PitcherProj!A176</f>
        <v>Garrett Crochet</v>
      </c>
      <c r="B228" s="11" t="str">
        <f>PitcherProj!B176</f>
        <v>CHW</v>
      </c>
      <c r="C228" s="13">
        <f>(D228*Settings!$E$8)+(E228*Settings!$E$3)+(F228*Settings!$E$12)+(G228*Settings!$E$10)+(H228*Settings!$E$6)+(I228*Settings!$E$7)+(J228*Settings!$E$11)+(K228*Settings!$E$4)+(L228*Settings!$E$13)+(M228*Settings!$E$14)+(N228*Settings!$E$5)+(O228*Settings!$E$9)</f>
        <v>191.4781</v>
      </c>
      <c r="D228" s="11">
        <f>VLOOKUP(A228,PitcherProj!A:Z,4,false)</f>
        <v>87.936</v>
      </c>
      <c r="E228" s="11">
        <f>VLOOKUP(A228,PitcherProj!A:Z,5,false)</f>
        <v>4.5879</v>
      </c>
      <c r="F228" s="11">
        <f>VLOOKUP(A228,PitcherProj!A:Z,6,false)</f>
        <v>4.8867</v>
      </c>
      <c r="G228" s="11">
        <f>VLOOKUP(A228,PitcherProj!A:Z,7,false)</f>
        <v>38.0138</v>
      </c>
      <c r="H228" s="11">
        <f>VLOOKUP(A228,PitcherProj!A:Z,8,false)</f>
        <v>99.1482</v>
      </c>
      <c r="I228" s="11">
        <f>VLOOKUP(A228,PitcherProj!A:Z,9,false)</f>
        <v>42.5601</v>
      </c>
      <c r="J228" s="11">
        <f>VLOOKUP(A228,PitcherProj!A:Z,10,false)</f>
        <v>3.8267</v>
      </c>
      <c r="K228" s="11">
        <f>VLOOKUP(A228,PitcherProj!A:Z,11,false)</f>
        <v>0</v>
      </c>
      <c r="L228" s="11">
        <f>VLOOKUP(A228,PitcherProj!A:Z,12,false)</f>
        <v>4.0135</v>
      </c>
      <c r="M228" s="11">
        <f>VLOOKUP(A228,PitcherProj!A:AA,13,false)</f>
        <v>11.1972</v>
      </c>
      <c r="N228" s="11">
        <f>VLOOKUP(A228,PitcherProj!A:AA,14,false)</f>
        <v>3.0037</v>
      </c>
      <c r="O228" s="11">
        <f>VLOOKUP(A228,PitcherProj!A:AA,15,false)</f>
        <v>74.3812</v>
      </c>
      <c r="P228" s="11">
        <f t="shared" si="1"/>
        <v>196</v>
      </c>
    </row>
    <row r="229">
      <c r="A229" s="12" t="str">
        <f>PitcherProj!A180</f>
        <v>Matt Strahm</v>
      </c>
      <c r="B229" s="11" t="str">
        <f>PitcherProj!B180</f>
        <v>PHI</v>
      </c>
      <c r="C229" s="13">
        <f>(D229*Settings!$E$8)+(E229*Settings!$E$3)+(F229*Settings!$E$12)+(G229*Settings!$E$10)+(H229*Settings!$E$6)+(I229*Settings!$E$7)+(J229*Settings!$E$11)+(K229*Settings!$E$4)+(L229*Settings!$E$13)+(M229*Settings!$E$14)+(N229*Settings!$E$5)+(O229*Settings!$E$9)</f>
        <v>189.8901</v>
      </c>
      <c r="D229" s="11">
        <f>VLOOKUP(A229,PitcherProj!A:Z,4,false)</f>
        <v>68</v>
      </c>
      <c r="E229" s="11">
        <f>VLOOKUP(A229,PitcherProj!A:Z,5,false)</f>
        <v>3.6579</v>
      </c>
      <c r="F229" s="11">
        <f>VLOOKUP(A229,PitcherProj!A:Z,6,false)</f>
        <v>3.0077</v>
      </c>
      <c r="G229" s="11">
        <f>VLOOKUP(A229,PitcherProj!A:Z,7,false)</f>
        <v>26.7962</v>
      </c>
      <c r="H229" s="11">
        <f>VLOOKUP(A229,PitcherProj!A:Z,8,false)</f>
        <v>79.4436</v>
      </c>
      <c r="I229" s="11">
        <f>VLOOKUP(A229,PitcherProj!A:Z,9,false)</f>
        <v>20.9215</v>
      </c>
      <c r="J229" s="11">
        <f>VLOOKUP(A229,PitcherProj!A:Z,10,false)</f>
        <v>3.3094</v>
      </c>
      <c r="K229" s="11">
        <f>VLOOKUP(A229,PitcherProj!A:Z,11,false)</f>
        <v>2.121</v>
      </c>
      <c r="L229" s="11">
        <f>VLOOKUP(A229,PitcherProj!A:Z,12,false)</f>
        <v>10.7792</v>
      </c>
      <c r="M229" s="11">
        <f>VLOOKUP(A229,PitcherProj!A:AA,13,false)</f>
        <v>9.14978</v>
      </c>
      <c r="N229" s="11">
        <f>VLOOKUP(A229,PitcherProj!A:AA,14,false)</f>
        <v>0</v>
      </c>
      <c r="O229" s="11">
        <f>VLOOKUP(A229,PitcherProj!A:AA,15,false)</f>
        <v>57.16</v>
      </c>
      <c r="P229" s="11">
        <f t="shared" si="1"/>
        <v>197</v>
      </c>
    </row>
    <row r="230">
      <c r="A230" s="12" t="str">
        <f>PitcherProj!A187</f>
        <v>Brock Stewart</v>
      </c>
      <c r="B230" s="11" t="str">
        <f>PitcherProj!B187</f>
        <v>MIN</v>
      </c>
      <c r="C230" s="13">
        <f>(D230*Settings!$E$8)+(E230*Settings!$E$3)+(F230*Settings!$E$12)+(G230*Settings!$E$10)+(H230*Settings!$E$6)+(I230*Settings!$E$7)+(J230*Settings!$E$11)+(K230*Settings!$E$4)+(L230*Settings!$E$13)+(M230*Settings!$E$14)+(N230*Settings!$E$5)+(O230*Settings!$E$9)</f>
        <v>189.4308</v>
      </c>
      <c r="D230" s="11">
        <f>VLOOKUP(A230,PitcherProj!A:Z,4,false)</f>
        <v>63</v>
      </c>
      <c r="E230" s="11">
        <f>VLOOKUP(A230,PitcherProj!A:Z,5,false)</f>
        <v>3.3778</v>
      </c>
      <c r="F230" s="11">
        <f>VLOOKUP(A230,PitcherProj!A:Z,6,false)</f>
        <v>2.7978</v>
      </c>
      <c r="G230" s="11">
        <f>VLOOKUP(A230,PitcherProj!A:Z,7,false)</f>
        <v>24.014</v>
      </c>
      <c r="H230" s="11">
        <f>VLOOKUP(A230,PitcherProj!A:Z,8,false)</f>
        <v>79.4069</v>
      </c>
      <c r="I230" s="11">
        <f>VLOOKUP(A230,PitcherProj!A:Z,9,false)</f>
        <v>23.7791</v>
      </c>
      <c r="J230" s="11">
        <f>VLOOKUP(A230,PitcherProj!A:Z,10,false)</f>
        <v>2.8337</v>
      </c>
      <c r="K230" s="11">
        <f>VLOOKUP(A230,PitcherProj!A:Z,11,false)</f>
        <v>1.946</v>
      </c>
      <c r="L230" s="11">
        <f>VLOOKUP(A230,PitcherProj!A:Z,12,false)</f>
        <v>14.2183</v>
      </c>
      <c r="M230" s="11">
        <f>VLOOKUP(A230,PitcherProj!A:AA,13,false)</f>
        <v>7.063</v>
      </c>
      <c r="N230" s="11">
        <f>VLOOKUP(A230,PitcherProj!A:AA,14,false)</f>
        <v>0</v>
      </c>
      <c r="O230" s="11">
        <f>VLOOKUP(A230,PitcherProj!A:AA,15,false)</f>
        <v>50.9975</v>
      </c>
      <c r="P230" s="11">
        <f t="shared" si="1"/>
        <v>198</v>
      </c>
    </row>
    <row r="231">
      <c r="A231" s="12" t="str">
        <f>PitcherProj!A210</f>
        <v>Jeff Hoffman</v>
      </c>
      <c r="B231" s="11" t="str">
        <f>PitcherProj!B210</f>
        <v>PHI</v>
      </c>
      <c r="C231" s="13">
        <f>(D231*Settings!$E$8)+(E231*Settings!$E$3)+(F231*Settings!$E$12)+(G231*Settings!$E$10)+(H231*Settings!$E$6)+(I231*Settings!$E$7)+(J231*Settings!$E$11)+(K231*Settings!$E$4)+(L231*Settings!$E$13)+(M231*Settings!$E$14)+(N231*Settings!$E$5)+(O231*Settings!$E$9)</f>
        <v>189.3892</v>
      </c>
      <c r="D231" s="11">
        <f>VLOOKUP(A231,PitcherProj!A:Z,4,false)</f>
        <v>73</v>
      </c>
      <c r="E231" s="11">
        <f>VLOOKUP(A231,PitcherProj!A:Z,5,false)</f>
        <v>3.7746</v>
      </c>
      <c r="F231" s="11">
        <f>VLOOKUP(A231,PitcherProj!A:Z,6,false)</f>
        <v>3.3831</v>
      </c>
      <c r="G231" s="11">
        <f>VLOOKUP(A231,PitcherProj!A:Z,7,false)</f>
        <v>31.4298</v>
      </c>
      <c r="H231" s="11">
        <f>VLOOKUP(A231,PitcherProj!A:Z,8,false)</f>
        <v>85.4509</v>
      </c>
      <c r="I231" s="11">
        <f>VLOOKUP(A231,PitcherProj!A:Z,9,false)</f>
        <v>31.3813</v>
      </c>
      <c r="J231" s="11">
        <f>VLOOKUP(A231,PitcherProj!A:Z,10,false)</f>
        <v>3.3344</v>
      </c>
      <c r="K231" s="11">
        <f>VLOOKUP(A231,PitcherProj!A:Z,11,false)</f>
        <v>2.121</v>
      </c>
      <c r="L231" s="11">
        <f>VLOOKUP(A231,PitcherProj!A:Z,12,false)</f>
        <v>12.3029</v>
      </c>
      <c r="M231" s="11">
        <f>VLOOKUP(A231,PitcherProj!A:AA,13,false)</f>
        <v>9.84689</v>
      </c>
      <c r="N231" s="11">
        <f>VLOOKUP(A231,PitcherProj!A:AA,14,false)</f>
        <v>0</v>
      </c>
      <c r="O231" s="11">
        <f>VLOOKUP(A231,PitcherProj!A:AA,15,false)</f>
        <v>61.4209</v>
      </c>
      <c r="P231" s="11">
        <f t="shared" si="1"/>
        <v>199</v>
      </c>
    </row>
    <row r="232">
      <c r="A232" s="12" t="str">
        <f>PitcherProj!A165</f>
        <v>Joe Kelly</v>
      </c>
      <c r="B232" s="11" t="str">
        <f>PitcherProj!B165</f>
        <v>LAD</v>
      </c>
      <c r="C232" s="13">
        <f>(D232*Settings!$E$8)+(E232*Settings!$E$3)+(F232*Settings!$E$12)+(G232*Settings!$E$10)+(H232*Settings!$E$6)+(I232*Settings!$E$7)+(J232*Settings!$E$11)+(K232*Settings!$E$4)+(L232*Settings!$E$13)+(M232*Settings!$E$14)+(N232*Settings!$E$5)+(O232*Settings!$E$9)</f>
        <v>188.6745</v>
      </c>
      <c r="D232" s="11">
        <f>VLOOKUP(A232,PitcherProj!A:Z,4,false)</f>
        <v>61</v>
      </c>
      <c r="E232" s="11">
        <f>VLOOKUP(A232,PitcherProj!A:Z,5,false)</f>
        <v>3.5427</v>
      </c>
      <c r="F232" s="11">
        <f>VLOOKUP(A232,PitcherProj!A:Z,6,false)</f>
        <v>2.4326</v>
      </c>
      <c r="G232" s="11">
        <f>VLOOKUP(A232,PitcherProj!A:Z,7,false)</f>
        <v>21.1526</v>
      </c>
      <c r="H232" s="11">
        <f>VLOOKUP(A232,PitcherProj!A:Z,8,false)</f>
        <v>77.893</v>
      </c>
      <c r="I232" s="11">
        <f>VLOOKUP(A232,PitcherProj!A:Z,9,false)</f>
        <v>26.0628</v>
      </c>
      <c r="J232" s="11">
        <f>VLOOKUP(A232,PitcherProj!A:Z,10,false)</f>
        <v>2.9282</v>
      </c>
      <c r="K232" s="11">
        <f>VLOOKUP(A232,PitcherProj!A:Z,11,false)</f>
        <v>2.529</v>
      </c>
      <c r="L232" s="11">
        <f>VLOOKUP(A232,PitcherProj!A:Z,12,false)</f>
        <v>12.2309</v>
      </c>
      <c r="M232" s="11">
        <f>VLOOKUP(A232,PitcherProj!A:AA,13,false)</f>
        <v>5.34089</v>
      </c>
      <c r="N232" s="11">
        <f>VLOOKUP(A232,PitcherProj!A:AA,14,false)</f>
        <v>0</v>
      </c>
      <c r="O232" s="11">
        <f>VLOOKUP(A232,PitcherProj!A:AA,15,false)</f>
        <v>48.4448</v>
      </c>
      <c r="P232" s="11">
        <f t="shared" si="1"/>
        <v>200</v>
      </c>
    </row>
    <row r="233">
      <c r="A233" s="12" t="str">
        <f>PitcherProj!A150</f>
        <v>Lance McCullers Jr.</v>
      </c>
      <c r="B233" s="11" t="str">
        <f>PitcherProj!B150</f>
        <v>HOU</v>
      </c>
      <c r="C233" s="13">
        <f>(D233*Settings!$E$8)+(E233*Settings!$E$3)+(F233*Settings!$E$12)+(G233*Settings!$E$10)+(H233*Settings!$E$6)+(I233*Settings!$E$7)+(J233*Settings!$E$11)+(K233*Settings!$E$4)+(L233*Settings!$E$13)+(M233*Settings!$E$14)+(N233*Settings!$E$5)+(O233*Settings!$E$9)</f>
        <v>187.7484</v>
      </c>
      <c r="D233" s="11">
        <f>VLOOKUP(A233,PitcherProj!A:Z,4,false)</f>
        <v>91.3081</v>
      </c>
      <c r="E233" s="11">
        <f>VLOOKUP(A233,PitcherProj!A:Z,5,false)</f>
        <v>5.7813</v>
      </c>
      <c r="F233" s="11">
        <f>VLOOKUP(A233,PitcherProj!A:Z,6,false)</f>
        <v>4.8224</v>
      </c>
      <c r="G233" s="11">
        <f>VLOOKUP(A233,PitcherProj!A:Z,7,false)</f>
        <v>41.2157</v>
      </c>
      <c r="H233" s="11">
        <f>VLOOKUP(A233,PitcherProj!A:Z,8,false)</f>
        <v>89.0069</v>
      </c>
      <c r="I233" s="11">
        <f>VLOOKUP(A233,PitcherProj!A:Z,9,false)</f>
        <v>35.2324</v>
      </c>
      <c r="J233" s="11">
        <f>VLOOKUP(A233,PitcherProj!A:Z,10,false)</f>
        <v>4.5883</v>
      </c>
      <c r="K233" s="11">
        <f>VLOOKUP(A233,PitcherProj!A:Z,11,false)</f>
        <v>0</v>
      </c>
      <c r="L233" s="11">
        <f>VLOOKUP(A233,PitcherProj!A:Z,12,false)</f>
        <v>0.652</v>
      </c>
      <c r="M233" s="11">
        <f>VLOOKUP(A233,PitcherProj!A:AA,13,false)</f>
        <v>10.8657</v>
      </c>
      <c r="N233" s="11">
        <f>VLOOKUP(A233,PitcherProj!A:AA,14,false)</f>
        <v>6.1145</v>
      </c>
      <c r="O233" s="11">
        <f>VLOOKUP(A233,PitcherProj!A:AA,15,false)</f>
        <v>87.0175</v>
      </c>
      <c r="P233" s="11">
        <f t="shared" si="1"/>
        <v>201</v>
      </c>
    </row>
    <row r="234">
      <c r="A234" s="12" t="str">
        <f>PitcherProj!A199</f>
        <v>JoJo Romero</v>
      </c>
      <c r="B234" s="11" t="str">
        <f>PitcherProj!B199</f>
        <v>STL</v>
      </c>
      <c r="C234" s="13">
        <f>(D234*Settings!$E$8)+(E234*Settings!$E$3)+(F234*Settings!$E$12)+(G234*Settings!$E$10)+(H234*Settings!$E$6)+(I234*Settings!$E$7)+(J234*Settings!$E$11)+(K234*Settings!$E$4)+(L234*Settings!$E$13)+(M234*Settings!$E$14)+(N234*Settings!$E$5)+(O234*Settings!$E$9)</f>
        <v>187.467</v>
      </c>
      <c r="D234" s="11">
        <f>VLOOKUP(A234,PitcherProj!A:Z,4,false)</f>
        <v>64</v>
      </c>
      <c r="E234" s="11">
        <f>VLOOKUP(A234,PitcherProj!A:Z,5,false)</f>
        <v>3.5511</v>
      </c>
      <c r="F234" s="11">
        <f>VLOOKUP(A234,PitcherProj!A:Z,6,false)</f>
        <v>2.7209</v>
      </c>
      <c r="G234" s="11">
        <f>VLOOKUP(A234,PitcherProj!A:Z,7,false)</f>
        <v>23.3502</v>
      </c>
      <c r="H234" s="11">
        <f>VLOOKUP(A234,PitcherProj!A:Z,8,false)</f>
        <v>69.1869</v>
      </c>
      <c r="I234" s="11">
        <f>VLOOKUP(A234,PitcherProj!A:Z,9,false)</f>
        <v>24.5378</v>
      </c>
      <c r="J234" s="11">
        <f>VLOOKUP(A234,PitcherProj!A:Z,10,false)</f>
        <v>2.6862</v>
      </c>
      <c r="K234" s="11">
        <f>VLOOKUP(A234,PitcherProj!A:Z,11,false)</f>
        <v>3.458</v>
      </c>
      <c r="L234" s="11">
        <f>VLOOKUP(A234,PitcherProj!A:Z,12,false)</f>
        <v>14.2844</v>
      </c>
      <c r="M234" s="11">
        <f>VLOOKUP(A234,PitcherProj!A:AA,13,false)</f>
        <v>6.23644</v>
      </c>
      <c r="N234" s="11">
        <f>VLOOKUP(A234,PitcherProj!A:AA,14,false)</f>
        <v>0</v>
      </c>
      <c r="O234" s="11">
        <f>VLOOKUP(A234,PitcherProj!A:AA,15,false)</f>
        <v>55.2471</v>
      </c>
      <c r="P234" s="11">
        <f t="shared" si="1"/>
        <v>202</v>
      </c>
    </row>
    <row r="235">
      <c r="A235" s="12" t="str">
        <f>PitcherProj!A274</f>
        <v>Hector Neris</v>
      </c>
      <c r="B235" s="11" t="str">
        <f>PitcherProj!B274</f>
        <v>CHC</v>
      </c>
      <c r="C235" s="13">
        <f>(D235*Settings!$E$8)+(E235*Settings!$E$3)+(F235*Settings!$E$12)+(G235*Settings!$E$10)+(H235*Settings!$E$6)+(I235*Settings!$E$7)+(J235*Settings!$E$11)+(K235*Settings!$E$4)+(L235*Settings!$E$13)+(M235*Settings!$E$14)+(N235*Settings!$E$5)+(O235*Settings!$E$9)</f>
        <v>187.0732</v>
      </c>
      <c r="D235" s="11">
        <f>VLOOKUP(A235,PitcherProj!A:Z,4,false)</f>
        <v>70</v>
      </c>
      <c r="E235" s="11">
        <f>VLOOKUP(A235,PitcherProj!A:Z,5,false)</f>
        <v>3.428</v>
      </c>
      <c r="F235" s="11">
        <f>VLOOKUP(A235,PitcherProj!A:Z,6,false)</f>
        <v>3.4374</v>
      </c>
      <c r="G235" s="11">
        <f>VLOOKUP(A235,PitcherProj!A:Z,7,false)</f>
        <v>31.9175</v>
      </c>
      <c r="H235" s="11">
        <f>VLOOKUP(A235,PitcherProj!A:Z,8,false)</f>
        <v>75.1904</v>
      </c>
      <c r="I235" s="11">
        <f>VLOOKUP(A235,PitcherProj!A:Z,9,false)</f>
        <v>28.3137</v>
      </c>
      <c r="J235" s="11">
        <f>VLOOKUP(A235,PitcherProj!A:Z,10,false)</f>
        <v>3.3741</v>
      </c>
      <c r="K235" s="11">
        <f>VLOOKUP(A235,PitcherProj!A:Z,11,false)</f>
        <v>5.793</v>
      </c>
      <c r="L235" s="11">
        <f>VLOOKUP(A235,PitcherProj!A:Z,12,false)</f>
        <v>12.0975</v>
      </c>
      <c r="M235" s="11">
        <f>VLOOKUP(A235,PitcherProj!A:AA,13,false)</f>
        <v>9.48889</v>
      </c>
      <c r="N235" s="11">
        <f>VLOOKUP(A235,PitcherProj!A:AA,14,false)</f>
        <v>0</v>
      </c>
      <c r="O235" s="11">
        <f>VLOOKUP(A235,PitcherProj!A:AA,15,false)</f>
        <v>62.5822</v>
      </c>
      <c r="P235" s="11">
        <f t="shared" si="1"/>
        <v>203</v>
      </c>
    </row>
    <row r="236">
      <c r="A236" s="12" t="str">
        <f>PitcherProj!A205</f>
        <v>Erick Fedde</v>
      </c>
      <c r="B236" s="11" t="str">
        <f>PitcherProj!B205</f>
        <v>CHW</v>
      </c>
      <c r="C236" s="13">
        <f>(D236*Settings!$E$8)+(E236*Settings!$E$3)+(F236*Settings!$E$12)+(G236*Settings!$E$10)+(H236*Settings!$E$6)+(I236*Settings!$E$7)+(J236*Settings!$E$11)+(K236*Settings!$E$4)+(L236*Settings!$E$13)+(M236*Settings!$E$14)+(N236*Settings!$E$5)+(O236*Settings!$E$9)</f>
        <v>186.6986</v>
      </c>
      <c r="D236" s="11">
        <f>VLOOKUP(A236,PitcherProj!A:Z,4,false)</f>
        <v>146.447</v>
      </c>
      <c r="E236" s="11">
        <f>VLOOKUP(A236,PitcherProj!A:Z,5,false)</f>
        <v>6.7499</v>
      </c>
      <c r="F236" s="11">
        <f>VLOOKUP(A236,PitcherProj!A:Z,6,false)</f>
        <v>11.1331</v>
      </c>
      <c r="G236" s="11">
        <f>VLOOKUP(A236,PitcherProj!A:Z,7,false)</f>
        <v>83.5446</v>
      </c>
      <c r="H236" s="11">
        <f>VLOOKUP(A236,PitcherProj!A:Z,8,false)</f>
        <v>107.106</v>
      </c>
      <c r="I236" s="11">
        <f>VLOOKUP(A236,PitcherProj!A:Z,9,false)</f>
        <v>56.676</v>
      </c>
      <c r="J236" s="11">
        <f>VLOOKUP(A236,PitcherProj!A:Z,10,false)</f>
        <v>5.1072</v>
      </c>
      <c r="K236" s="11">
        <f>VLOOKUP(A236,PitcherProj!A:Z,11,false)</f>
        <v>0</v>
      </c>
      <c r="L236" s="11">
        <f>VLOOKUP(A236,PitcherProj!A:Z,12,false)</f>
        <v>0</v>
      </c>
      <c r="M236" s="11">
        <f>VLOOKUP(A236,PitcherProj!A:AA,13,false)</f>
        <v>25.7584</v>
      </c>
      <c r="N236" s="11">
        <f>VLOOKUP(A236,PitcherProj!A:AA,14,false)</f>
        <v>9.1736</v>
      </c>
      <c r="O236" s="11">
        <f>VLOOKUP(A236,PitcherProj!A:AA,15,false)</f>
        <v>158.747</v>
      </c>
      <c r="P236" s="11">
        <f t="shared" si="1"/>
        <v>204</v>
      </c>
    </row>
    <row r="237">
      <c r="A237" s="12" t="str">
        <f>PitcherProj!A230</f>
        <v>Kevin Ginkel</v>
      </c>
      <c r="B237" s="11" t="str">
        <f>PitcherProj!B230</f>
        <v>ARI</v>
      </c>
      <c r="C237" s="13">
        <f>(D237*Settings!$E$8)+(E237*Settings!$E$3)+(F237*Settings!$E$12)+(G237*Settings!$E$10)+(H237*Settings!$E$6)+(I237*Settings!$E$7)+(J237*Settings!$E$11)+(K237*Settings!$E$4)+(L237*Settings!$E$13)+(M237*Settings!$E$14)+(N237*Settings!$E$5)+(O237*Settings!$E$9)</f>
        <v>186.5847</v>
      </c>
      <c r="D237" s="11">
        <f>VLOOKUP(A237,PitcherProj!A:Z,4,false)</f>
        <v>64</v>
      </c>
      <c r="E237" s="11">
        <f>VLOOKUP(A237,PitcherProj!A:Z,5,false)</f>
        <v>3.3422</v>
      </c>
      <c r="F237" s="11">
        <f>VLOOKUP(A237,PitcherProj!A:Z,6,false)</f>
        <v>2.9326</v>
      </c>
      <c r="G237" s="11">
        <f>VLOOKUP(A237,PitcherProj!A:Z,7,false)</f>
        <v>26.4965</v>
      </c>
      <c r="H237" s="11">
        <f>VLOOKUP(A237,PitcherProj!A:Z,8,false)</f>
        <v>69.277</v>
      </c>
      <c r="I237" s="11">
        <f>VLOOKUP(A237,PitcherProj!A:Z,9,false)</f>
        <v>25.1486</v>
      </c>
      <c r="J237" s="11">
        <f>VLOOKUP(A237,PitcherProj!A:Z,10,false)</f>
        <v>2.5105</v>
      </c>
      <c r="K237" s="11">
        <f>VLOOKUP(A237,PitcherProj!A:Z,11,false)</f>
        <v>6.805</v>
      </c>
      <c r="L237" s="11">
        <f>VLOOKUP(A237,PitcherProj!A:Z,12,false)</f>
        <v>10.5479</v>
      </c>
      <c r="M237" s="11">
        <f>VLOOKUP(A237,PitcherProj!A:AA,13,false)</f>
        <v>6.61333</v>
      </c>
      <c r="N237" s="11">
        <f>VLOOKUP(A237,PitcherProj!A:AA,14,false)</f>
        <v>0</v>
      </c>
      <c r="O237" s="11">
        <f>VLOOKUP(A237,PitcherProj!A:AA,15,false)</f>
        <v>57.0742</v>
      </c>
      <c r="P237" s="11">
        <f t="shared" si="1"/>
        <v>205</v>
      </c>
    </row>
    <row r="238">
      <c r="A238" s="12" t="str">
        <f>PitcherProj!A228</f>
        <v>Jason Adam</v>
      </c>
      <c r="B238" s="11" t="str">
        <f>PitcherProj!B228</f>
        <v>TBR</v>
      </c>
      <c r="C238" s="13">
        <f>(D238*Settings!$E$8)+(E238*Settings!$E$3)+(F238*Settings!$E$12)+(G238*Settings!$E$10)+(H238*Settings!$E$6)+(I238*Settings!$E$7)+(J238*Settings!$E$11)+(K238*Settings!$E$4)+(L238*Settings!$E$13)+(M238*Settings!$E$14)+(N238*Settings!$E$5)+(O238*Settings!$E$9)</f>
        <v>186.3284</v>
      </c>
      <c r="D238" s="11">
        <f>VLOOKUP(A238,PitcherProj!A:Z,4,false)</f>
        <v>64</v>
      </c>
      <c r="E238" s="11">
        <f>VLOOKUP(A238,PitcherProj!A:Z,5,false)</f>
        <v>3.3814</v>
      </c>
      <c r="F238" s="11">
        <f>VLOOKUP(A238,PitcherProj!A:Z,6,false)</f>
        <v>2.8929</v>
      </c>
      <c r="G238" s="11">
        <f>VLOOKUP(A238,PitcherProj!A:Z,7,false)</f>
        <v>25.4318</v>
      </c>
      <c r="H238" s="11">
        <f>VLOOKUP(A238,PitcherProj!A:Z,8,false)</f>
        <v>75.8795</v>
      </c>
      <c r="I238" s="11">
        <f>VLOOKUP(A238,PitcherProj!A:Z,9,false)</f>
        <v>23.2696</v>
      </c>
      <c r="J238" s="11">
        <f>VLOOKUP(A238,PitcherProj!A:Z,10,false)</f>
        <v>4.1711</v>
      </c>
      <c r="K238" s="11">
        <f>VLOOKUP(A238,PitcherProj!A:Z,11,false)</f>
        <v>3.399</v>
      </c>
      <c r="L238" s="11">
        <f>VLOOKUP(A238,PitcherProj!A:Z,12,false)</f>
        <v>11.9697</v>
      </c>
      <c r="M238" s="11">
        <f>VLOOKUP(A238,PitcherProj!A:AA,13,false)</f>
        <v>7.44533</v>
      </c>
      <c r="N238" s="11">
        <f>VLOOKUP(A238,PitcherProj!A:AA,14,false)</f>
        <v>0</v>
      </c>
      <c r="O238" s="11">
        <f>VLOOKUP(A238,PitcherProj!A:AA,15,false)</f>
        <v>52.4095</v>
      </c>
      <c r="P238" s="11">
        <f t="shared" si="1"/>
        <v>206</v>
      </c>
    </row>
    <row r="239">
      <c r="A239" s="12" t="str">
        <f>PitcherProj!A171</f>
        <v>Bailey Falter</v>
      </c>
      <c r="B239" s="11" t="str">
        <f>PitcherProj!B171</f>
        <v>PIT</v>
      </c>
      <c r="C239" s="13">
        <f>(D239*Settings!$E$8)+(E239*Settings!$E$3)+(F239*Settings!$E$12)+(G239*Settings!$E$10)+(H239*Settings!$E$6)+(I239*Settings!$E$7)+(J239*Settings!$E$11)+(K239*Settings!$E$4)+(L239*Settings!$E$13)+(M239*Settings!$E$14)+(N239*Settings!$E$5)+(O239*Settings!$E$9)</f>
        <v>185.3805</v>
      </c>
      <c r="D239" s="11">
        <f>VLOOKUP(A239,PitcherProj!A:Z,4,false)</f>
        <v>115.254</v>
      </c>
      <c r="E239" s="11">
        <f>VLOOKUP(A239,PitcherProj!A:Z,5,false)</f>
        <v>6.1628</v>
      </c>
      <c r="F239" s="11">
        <f>VLOOKUP(A239,PitcherProj!A:Z,6,false)</f>
        <v>7.2944</v>
      </c>
      <c r="G239" s="11">
        <f>VLOOKUP(A239,PitcherProj!A:Z,7,false)</f>
        <v>58.9977</v>
      </c>
      <c r="H239" s="11">
        <f>VLOOKUP(A239,PitcherProj!A:Z,8,false)</f>
        <v>90.341</v>
      </c>
      <c r="I239" s="11">
        <f>VLOOKUP(A239,PitcherProj!A:Z,9,false)</f>
        <v>32.1388</v>
      </c>
      <c r="J239" s="11">
        <f>VLOOKUP(A239,PitcherProj!A:Z,10,false)</f>
        <v>4.5255</v>
      </c>
      <c r="K239" s="11">
        <f>VLOOKUP(A239,PitcherProj!A:Z,11,false)</f>
        <v>0</v>
      </c>
      <c r="L239" s="11">
        <f>VLOOKUP(A239,PitcherProj!A:Z,12,false)</f>
        <v>0.6112</v>
      </c>
      <c r="M239" s="11">
        <f>VLOOKUP(A239,PitcherProj!A:AA,13,false)</f>
        <v>18.8504</v>
      </c>
      <c r="N239" s="11">
        <f>VLOOKUP(A239,PitcherProj!A:AA,14,false)</f>
        <v>4.829</v>
      </c>
      <c r="O239" s="11">
        <f>VLOOKUP(A239,PitcherProj!A:AA,15,false)</f>
        <v>120.703</v>
      </c>
      <c r="P239" s="11">
        <f t="shared" si="1"/>
        <v>207</v>
      </c>
    </row>
    <row r="240">
      <c r="A240" s="12" t="str">
        <f>PitcherProj!A157</f>
        <v>Matt Manning</v>
      </c>
      <c r="B240" s="11" t="str">
        <f>PitcherProj!B157</f>
        <v>DET</v>
      </c>
      <c r="C240" s="13">
        <f>(D240*Settings!$E$8)+(E240*Settings!$E$3)+(F240*Settings!$E$12)+(G240*Settings!$E$10)+(H240*Settings!$E$6)+(I240*Settings!$E$7)+(J240*Settings!$E$11)+(K240*Settings!$E$4)+(L240*Settings!$E$13)+(M240*Settings!$E$14)+(N240*Settings!$E$5)+(O240*Settings!$E$9)</f>
        <v>185.1085</v>
      </c>
      <c r="D240" s="11">
        <f>VLOOKUP(A240,PitcherProj!A:Z,4,false)</f>
        <v>124.252</v>
      </c>
      <c r="E240" s="11">
        <f>VLOOKUP(A240,PitcherProj!A:Z,5,false)</f>
        <v>6.5824</v>
      </c>
      <c r="F240" s="11">
        <f>VLOOKUP(A240,PitcherProj!A:Z,6,false)</f>
        <v>8.8021</v>
      </c>
      <c r="G240" s="11">
        <f>VLOOKUP(A240,PitcherProj!A:Z,7,false)</f>
        <v>66.283</v>
      </c>
      <c r="H240" s="11">
        <f>VLOOKUP(A240,PitcherProj!A:Z,8,false)</f>
        <v>93.5858</v>
      </c>
      <c r="I240" s="11">
        <f>VLOOKUP(A240,PitcherProj!A:Z,9,false)</f>
        <v>42.5281</v>
      </c>
      <c r="J240" s="11">
        <f>VLOOKUP(A240,PitcherProj!A:Z,10,false)</f>
        <v>5.2373</v>
      </c>
      <c r="K240" s="11">
        <f>VLOOKUP(A240,PitcherProj!A:Z,11,false)</f>
        <v>0</v>
      </c>
      <c r="L240" s="11">
        <f>VLOOKUP(A240,PitcherProj!A:Z,12,false)</f>
        <v>0</v>
      </c>
      <c r="M240" s="11">
        <f>VLOOKUP(A240,PitcherProj!A:AA,13,false)</f>
        <v>18.5688</v>
      </c>
      <c r="N240" s="11">
        <f>VLOOKUP(A240,PitcherProj!A:AA,14,false)</f>
        <v>8.2258</v>
      </c>
      <c r="O240" s="11">
        <f>VLOOKUP(A240,PitcherProj!A:AA,15,false)</f>
        <v>132.085</v>
      </c>
      <c r="P240" s="11">
        <f t="shared" si="1"/>
        <v>208</v>
      </c>
    </row>
    <row r="241">
      <c r="A241" s="12" t="str">
        <f>PitcherProj!A179</f>
        <v>Joe Ross</v>
      </c>
      <c r="B241" s="11" t="str">
        <f>PitcherProj!B179</f>
        <v>MIL</v>
      </c>
      <c r="C241" s="13">
        <f>(D241*Settings!$E$8)+(E241*Settings!$E$3)+(F241*Settings!$E$12)+(G241*Settings!$E$10)+(H241*Settings!$E$6)+(I241*Settings!$E$7)+(J241*Settings!$E$11)+(K241*Settings!$E$4)+(L241*Settings!$E$13)+(M241*Settings!$E$14)+(N241*Settings!$E$5)+(O241*Settings!$E$9)</f>
        <v>184.6929</v>
      </c>
      <c r="D241" s="11">
        <f>VLOOKUP(A241,PitcherProj!A:Z,4,false)</f>
        <v>101.488</v>
      </c>
      <c r="E241" s="11">
        <f>VLOOKUP(A241,PitcherProj!A:Z,5,false)</f>
        <v>5.5047</v>
      </c>
      <c r="F241" s="11">
        <f>VLOOKUP(A241,PitcherProj!A:Z,6,false)</f>
        <v>6.1643</v>
      </c>
      <c r="G241" s="11">
        <f>VLOOKUP(A241,PitcherProj!A:Z,7,false)</f>
        <v>49.7135</v>
      </c>
      <c r="H241" s="11">
        <f>VLOOKUP(A241,PitcherProj!A:Z,8,false)</f>
        <v>91.7702</v>
      </c>
      <c r="I241" s="11">
        <f>VLOOKUP(A241,PitcherProj!A:Z,9,false)</f>
        <v>32.7878</v>
      </c>
      <c r="J241" s="11">
        <f>VLOOKUP(A241,PitcherProj!A:Z,10,false)</f>
        <v>5.105</v>
      </c>
      <c r="K241" s="11">
        <f>VLOOKUP(A241,PitcherProj!A:Z,11,false)</f>
        <v>0</v>
      </c>
      <c r="L241" s="11">
        <f>VLOOKUP(A241,PitcherProj!A:Z,12,false)</f>
        <v>0.5928</v>
      </c>
      <c r="M241" s="11">
        <f>VLOOKUP(A241,PitcherProj!A:AA,13,false)</f>
        <v>15.4713</v>
      </c>
      <c r="N241" s="11">
        <f>VLOOKUP(A241,PitcherProj!A:AA,14,false)</f>
        <v>5.4201</v>
      </c>
      <c r="O241" s="11">
        <f>VLOOKUP(A241,PitcherProj!A:AA,15,false)</f>
        <v>100.698</v>
      </c>
      <c r="P241" s="11">
        <f t="shared" si="1"/>
        <v>209</v>
      </c>
    </row>
    <row r="242">
      <c r="A242" s="12" t="str">
        <f>PitcherProj!A166</f>
        <v>Trevor Megill</v>
      </c>
      <c r="B242" s="11" t="str">
        <f>PitcherProj!B166</f>
        <v>MIL</v>
      </c>
      <c r="C242" s="13">
        <f>(D242*Settings!$E$8)+(E242*Settings!$E$3)+(F242*Settings!$E$12)+(G242*Settings!$E$10)+(H242*Settings!$E$6)+(I242*Settings!$E$7)+(J242*Settings!$E$11)+(K242*Settings!$E$4)+(L242*Settings!$E$13)+(M242*Settings!$E$14)+(N242*Settings!$E$5)+(O242*Settings!$E$9)</f>
        <v>184.4397</v>
      </c>
      <c r="D242" s="11">
        <f>VLOOKUP(A242,PitcherProj!A:Z,4,false)</f>
        <v>63</v>
      </c>
      <c r="E242" s="11">
        <f>VLOOKUP(A242,PitcherProj!A:Z,5,false)</f>
        <v>3.3485</v>
      </c>
      <c r="F242" s="11">
        <f>VLOOKUP(A242,PitcherProj!A:Z,6,false)</f>
        <v>2.8275</v>
      </c>
      <c r="G242" s="11">
        <f>VLOOKUP(A242,PitcherProj!A:Z,7,false)</f>
        <v>24.187</v>
      </c>
      <c r="H242" s="11">
        <f>VLOOKUP(A242,PitcherProj!A:Z,8,false)</f>
        <v>79.7485</v>
      </c>
      <c r="I242" s="11">
        <f>VLOOKUP(A242,PitcherProj!A:Z,9,false)</f>
        <v>24.7092</v>
      </c>
      <c r="J242" s="11">
        <f>VLOOKUP(A242,PitcherProj!A:Z,10,false)</f>
        <v>2.5643</v>
      </c>
      <c r="K242" s="11">
        <f>VLOOKUP(A242,PitcherProj!A:Z,11,false)</f>
        <v>0.96</v>
      </c>
      <c r="L242" s="11">
        <f>VLOOKUP(A242,PitcherProj!A:Z,12,false)</f>
        <v>14.1609</v>
      </c>
      <c r="M242" s="11">
        <f>VLOOKUP(A242,PitcherProj!A:AA,13,false)</f>
        <v>7.245</v>
      </c>
      <c r="N242" s="11">
        <f>VLOOKUP(A242,PitcherProj!A:AA,14,false)</f>
        <v>0</v>
      </c>
      <c r="O242" s="11">
        <f>VLOOKUP(A242,PitcherProj!A:AA,15,false)</f>
        <v>50.0431</v>
      </c>
      <c r="P242" s="11">
        <f t="shared" si="1"/>
        <v>210</v>
      </c>
    </row>
    <row r="243">
      <c r="A243" s="12" t="str">
        <f>PitcherProj!A145</f>
        <v>Domingo Germán</v>
      </c>
      <c r="B243" s="11" t="str">
        <f>PitcherProj!B145</f>
        <v/>
      </c>
      <c r="C243" s="13">
        <f>(D243*Settings!$E$8)+(E243*Settings!$E$3)+(F243*Settings!$E$12)+(G243*Settings!$E$10)+(H243*Settings!$E$6)+(I243*Settings!$E$7)+(J243*Settings!$E$11)+(K243*Settings!$E$4)+(L243*Settings!$E$13)+(M243*Settings!$E$14)+(N243*Settings!$E$5)+(O243*Settings!$E$9)</f>
        <v>183.8681</v>
      </c>
      <c r="D243" s="11">
        <f>VLOOKUP(A243,PitcherProj!A:Z,4,false)</f>
        <v>98.5134</v>
      </c>
      <c r="E243" s="11">
        <f>VLOOKUP(A243,PitcherProj!A:Z,5,false)</f>
        <v>5.7663</v>
      </c>
      <c r="F243" s="11">
        <f>VLOOKUP(A243,PitcherProj!A:Z,6,false)</f>
        <v>6.3466</v>
      </c>
      <c r="G243" s="11">
        <f>VLOOKUP(A243,PitcherProj!A:Z,7,false)</f>
        <v>49.2948</v>
      </c>
      <c r="H243" s="11">
        <f>VLOOKUP(A243,PitcherProj!A:Z,8,false)</f>
        <v>89.7272</v>
      </c>
      <c r="I243" s="11">
        <f>VLOOKUP(A243,PitcherProj!A:Z,9,false)</f>
        <v>31.4929</v>
      </c>
      <c r="J243" s="11">
        <f>VLOOKUP(A243,PitcherProj!A:Z,10,false)</f>
        <v>4.4509</v>
      </c>
      <c r="K243" s="11">
        <f>VLOOKUP(A243,PitcherProj!A:Z,11,false)</f>
        <v>0</v>
      </c>
      <c r="L243" s="11">
        <f>VLOOKUP(A243,PitcherProj!A:Z,12,false)</f>
        <v>0</v>
      </c>
      <c r="M243" s="11">
        <f>VLOOKUP(A243,PitcherProj!A:AA,13,false)</f>
        <v>15.4338</v>
      </c>
      <c r="N243" s="11">
        <f>VLOOKUP(A243,PitcherProj!A:AA,14,false)</f>
        <v>7.1907</v>
      </c>
      <c r="O243" s="11">
        <f>VLOOKUP(A243,PitcherProj!A:AA,15,false)</f>
        <v>98.2297</v>
      </c>
      <c r="P243" s="11">
        <f t="shared" si="1"/>
        <v>211</v>
      </c>
    </row>
    <row r="244">
      <c r="A244" s="12" t="str">
        <f>PitcherProj!A243</f>
        <v>José Urquidy</v>
      </c>
      <c r="B244" s="11" t="str">
        <f>PitcherProj!B243</f>
        <v>HOU</v>
      </c>
      <c r="C244" s="13">
        <f>(D244*Settings!$E$8)+(E244*Settings!$E$3)+(F244*Settings!$E$12)+(G244*Settings!$E$10)+(H244*Settings!$E$6)+(I244*Settings!$E$7)+(J244*Settings!$E$11)+(K244*Settings!$E$4)+(L244*Settings!$E$13)+(M244*Settings!$E$14)+(N244*Settings!$E$5)+(O244*Settings!$E$9)</f>
        <v>183.6002</v>
      </c>
      <c r="D244" s="11">
        <f>VLOOKUP(A244,PitcherProj!A:Z,4,false)</f>
        <v>112.839</v>
      </c>
      <c r="E244" s="11">
        <f>VLOOKUP(A244,PitcherProj!A:Z,5,false)</f>
        <v>6.3015</v>
      </c>
      <c r="F244" s="11">
        <f>VLOOKUP(A244,PitcherProj!A:Z,6,false)</f>
        <v>6.7632</v>
      </c>
      <c r="G244" s="11">
        <f>VLOOKUP(A244,PitcherProj!A:Z,7,false)</f>
        <v>60.8047</v>
      </c>
      <c r="H244" s="11">
        <f>VLOOKUP(A244,PitcherProj!A:Z,8,false)</f>
        <v>92.5704</v>
      </c>
      <c r="I244" s="11">
        <f>VLOOKUP(A244,PitcherProj!A:Z,9,false)</f>
        <v>31.4687</v>
      </c>
      <c r="J244" s="11">
        <f>VLOOKUP(A244,PitcherProj!A:Z,10,false)</f>
        <v>4.4313</v>
      </c>
      <c r="K244" s="11">
        <f>VLOOKUP(A244,PitcherProj!A:Z,11,false)</f>
        <v>0</v>
      </c>
      <c r="L244" s="11">
        <f>VLOOKUP(A244,PitcherProj!A:Z,12,false)</f>
        <v>0.652</v>
      </c>
      <c r="M244" s="11">
        <f>VLOOKUP(A244,PitcherProj!A:AA,13,false)</f>
        <v>20.2984</v>
      </c>
      <c r="N244" s="11">
        <f>VLOOKUP(A244,PitcherProj!A:AA,14,false)</f>
        <v>5.0331</v>
      </c>
      <c r="O244" s="11">
        <f>VLOOKUP(A244,PitcherProj!A:AA,15,false)</f>
        <v>117.599</v>
      </c>
      <c r="P244" s="11">
        <f t="shared" si="1"/>
        <v>212</v>
      </c>
    </row>
    <row r="245">
      <c r="A245" s="12" t="str">
        <f>PitcherProj!A197</f>
        <v>Julian Merryweather</v>
      </c>
      <c r="B245" s="11" t="str">
        <f>PitcherProj!B197</f>
        <v>CHC</v>
      </c>
      <c r="C245" s="13">
        <f>(D245*Settings!$E$8)+(E245*Settings!$E$3)+(F245*Settings!$E$12)+(G245*Settings!$E$10)+(H245*Settings!$E$6)+(I245*Settings!$E$7)+(J245*Settings!$E$11)+(K245*Settings!$E$4)+(L245*Settings!$E$13)+(M245*Settings!$E$14)+(N245*Settings!$E$5)+(O245*Settings!$E$9)</f>
        <v>182.7881</v>
      </c>
      <c r="D245" s="11">
        <f>VLOOKUP(A245,PitcherProj!A:Z,4,false)</f>
        <v>63</v>
      </c>
      <c r="E245" s="11">
        <f>VLOOKUP(A245,PitcherProj!A:Z,5,false)</f>
        <v>3.2904</v>
      </c>
      <c r="F245" s="11">
        <f>VLOOKUP(A245,PitcherProj!A:Z,6,false)</f>
        <v>2.8864</v>
      </c>
      <c r="G245" s="11">
        <f>VLOOKUP(A245,PitcherProj!A:Z,7,false)</f>
        <v>24.7637</v>
      </c>
      <c r="H245" s="11">
        <f>VLOOKUP(A245,PitcherProj!A:Z,8,false)</f>
        <v>76.1254</v>
      </c>
      <c r="I245" s="11">
        <f>VLOOKUP(A245,PitcherProj!A:Z,9,false)</f>
        <v>25.7976</v>
      </c>
      <c r="J245" s="11">
        <f>VLOOKUP(A245,PitcherProj!A:Z,10,false)</f>
        <v>2.5118</v>
      </c>
      <c r="K245" s="11">
        <f>VLOOKUP(A245,PitcherProj!A:Z,11,false)</f>
        <v>2.317</v>
      </c>
      <c r="L245" s="11">
        <f>VLOOKUP(A245,PitcherProj!A:Z,12,false)</f>
        <v>14.2298</v>
      </c>
      <c r="M245" s="11">
        <f>VLOOKUP(A245,PitcherProj!A:AA,13,false)</f>
        <v>7.021</v>
      </c>
      <c r="N245" s="11">
        <f>VLOOKUP(A245,PitcherProj!A:AA,14,false)</f>
        <v>0</v>
      </c>
      <c r="O245" s="11">
        <f>VLOOKUP(A245,PitcherProj!A:AA,15,false)</f>
        <v>52.3379</v>
      </c>
      <c r="P245" s="11">
        <f t="shared" si="1"/>
        <v>213</v>
      </c>
    </row>
    <row r="246">
      <c r="A246" s="12" t="str">
        <f>PitcherProj!A217</f>
        <v>Brusdar Graterol</v>
      </c>
      <c r="B246" s="11" t="str">
        <f>PitcherProj!B217</f>
        <v>LAD</v>
      </c>
      <c r="C246" s="13">
        <f>(D246*Settings!$E$8)+(E246*Settings!$E$3)+(F246*Settings!$E$12)+(G246*Settings!$E$10)+(H246*Settings!$E$6)+(I246*Settings!$E$7)+(J246*Settings!$E$11)+(K246*Settings!$E$4)+(L246*Settings!$E$13)+(M246*Settings!$E$14)+(N246*Settings!$E$5)+(O246*Settings!$E$9)</f>
        <v>182.7068</v>
      </c>
      <c r="D246" s="11">
        <f>VLOOKUP(A246,PitcherProj!A:Z,4,false)</f>
        <v>64</v>
      </c>
      <c r="E246" s="11">
        <f>VLOOKUP(A246,PitcherProj!A:Z,5,false)</f>
        <v>3.4827</v>
      </c>
      <c r="F246" s="11">
        <f>VLOOKUP(A246,PitcherProj!A:Z,6,false)</f>
        <v>2.7903</v>
      </c>
      <c r="G246" s="11">
        <f>VLOOKUP(A246,PitcherProj!A:Z,7,false)</f>
        <v>26.0452</v>
      </c>
      <c r="H246" s="11">
        <f>VLOOKUP(A246,PitcherProj!A:Z,8,false)</f>
        <v>57.9246</v>
      </c>
      <c r="I246" s="11">
        <f>VLOOKUP(A246,PitcherProj!A:Z,9,false)</f>
        <v>18.7072</v>
      </c>
      <c r="J246" s="11">
        <f>VLOOKUP(A246,PitcherProj!A:Z,10,false)</f>
        <v>3.3561</v>
      </c>
      <c r="K246" s="11">
        <f>VLOOKUP(A246,PitcherProj!A:Z,11,false)</f>
        <v>7.587</v>
      </c>
      <c r="L246" s="11">
        <f>VLOOKUP(A246,PitcherProj!A:Z,12,false)</f>
        <v>11.3139</v>
      </c>
      <c r="M246" s="11">
        <f>VLOOKUP(A246,PitcherProj!A:AA,13,false)</f>
        <v>6.50667</v>
      </c>
      <c r="N246" s="11">
        <f>VLOOKUP(A246,PitcherProj!A:AA,14,false)</f>
        <v>0</v>
      </c>
      <c r="O246" s="11">
        <f>VLOOKUP(A246,PitcherProj!A:AA,15,false)</f>
        <v>62.6695</v>
      </c>
      <c r="P246" s="11">
        <f t="shared" si="1"/>
        <v>214</v>
      </c>
    </row>
    <row r="247">
      <c r="A247" s="12" t="str">
        <f>PitcherProj!A204</f>
        <v>Pierce Johnson</v>
      </c>
      <c r="B247" s="11" t="str">
        <f>PitcherProj!B204</f>
        <v>ATL</v>
      </c>
      <c r="C247" s="13">
        <f>(D247*Settings!$E$8)+(E247*Settings!$E$3)+(F247*Settings!$E$12)+(G247*Settings!$E$10)+(H247*Settings!$E$6)+(I247*Settings!$E$7)+(J247*Settings!$E$11)+(K247*Settings!$E$4)+(L247*Settings!$E$13)+(M247*Settings!$E$14)+(N247*Settings!$E$5)+(O247*Settings!$E$9)</f>
        <v>181.5302</v>
      </c>
      <c r="D247" s="11">
        <f>VLOOKUP(A247,PitcherProj!A:Z,4,false)</f>
        <v>63</v>
      </c>
      <c r="E247" s="11">
        <f>VLOOKUP(A247,PitcherProj!A:Z,5,false)</f>
        <v>3.5784</v>
      </c>
      <c r="F247" s="11">
        <f>VLOOKUP(A247,PitcherProj!A:Z,6,false)</f>
        <v>2.5942</v>
      </c>
      <c r="G247" s="11">
        <f>VLOOKUP(A247,PitcherProj!A:Z,7,false)</f>
        <v>24.7592</v>
      </c>
      <c r="H247" s="11">
        <f>VLOOKUP(A247,PitcherProj!A:Z,8,false)</f>
        <v>80.6951</v>
      </c>
      <c r="I247" s="11">
        <f>VLOOKUP(A247,PitcherProj!A:Z,9,false)</f>
        <v>25.6855</v>
      </c>
      <c r="J247" s="11">
        <f>VLOOKUP(A247,PitcherProj!A:Z,10,false)</f>
        <v>2.1346</v>
      </c>
      <c r="K247" s="11">
        <f>VLOOKUP(A247,PitcherProj!A:Z,11,false)</f>
        <v>1.131</v>
      </c>
      <c r="L247" s="11">
        <f>VLOOKUP(A247,PitcherProj!A:Z,12,false)</f>
        <v>12.7573</v>
      </c>
      <c r="M247" s="11">
        <f>VLOOKUP(A247,PitcherProj!A:AA,13,false)</f>
        <v>7.441</v>
      </c>
      <c r="N247" s="11">
        <f>VLOOKUP(A247,PitcherProj!A:AA,14,false)</f>
        <v>0</v>
      </c>
      <c r="O247" s="11">
        <f>VLOOKUP(A247,PitcherProj!A:AA,15,false)</f>
        <v>52.1054</v>
      </c>
      <c r="P247" s="11">
        <f t="shared" si="1"/>
        <v>215</v>
      </c>
    </row>
    <row r="248">
      <c r="A248" s="12" t="str">
        <f>PitcherProj!A286</f>
        <v>Giovanny Gallegos</v>
      </c>
      <c r="B248" s="11" t="str">
        <f>PitcherProj!B286</f>
        <v>STL</v>
      </c>
      <c r="C248" s="13">
        <f>(D248*Settings!$E$8)+(E248*Settings!$E$3)+(F248*Settings!$E$12)+(G248*Settings!$E$10)+(H248*Settings!$E$6)+(I248*Settings!$E$7)+(J248*Settings!$E$11)+(K248*Settings!$E$4)+(L248*Settings!$E$13)+(M248*Settings!$E$14)+(N248*Settings!$E$5)+(O248*Settings!$E$9)</f>
        <v>180.1022</v>
      </c>
      <c r="D248" s="11">
        <f>VLOOKUP(A248,PitcherProj!A:Z,4,false)</f>
        <v>68</v>
      </c>
      <c r="E248" s="11">
        <f>VLOOKUP(A248,PitcherProj!A:Z,5,false)</f>
        <v>3.5126</v>
      </c>
      <c r="F248" s="11">
        <f>VLOOKUP(A248,PitcherProj!A:Z,6,false)</f>
        <v>3.1548</v>
      </c>
      <c r="G248" s="11">
        <f>VLOOKUP(A248,PitcherProj!A:Z,7,false)</f>
        <v>30.0722</v>
      </c>
      <c r="H248" s="11">
        <f>VLOOKUP(A248,PitcherProj!A:Z,8,false)</f>
        <v>70.9309</v>
      </c>
      <c r="I248" s="11">
        <f>VLOOKUP(A248,PitcherProj!A:Z,9,false)</f>
        <v>21.1337</v>
      </c>
      <c r="J248" s="11">
        <f>VLOOKUP(A248,PitcherProj!A:Z,10,false)</f>
        <v>2.5519</v>
      </c>
      <c r="K248" s="11">
        <f>VLOOKUP(A248,PitcherProj!A:Z,11,false)</f>
        <v>3.458</v>
      </c>
      <c r="L248" s="11">
        <f>VLOOKUP(A248,PitcherProj!A:Z,12,false)</f>
        <v>12.8422</v>
      </c>
      <c r="M248" s="11">
        <f>VLOOKUP(A248,PitcherProj!A:AA,13,false)</f>
        <v>10.0187</v>
      </c>
      <c r="N248" s="11">
        <f>VLOOKUP(A248,PitcherProj!A:AA,14,false)</f>
        <v>0</v>
      </c>
      <c r="O248" s="11">
        <f>VLOOKUP(A248,PitcherProj!A:AA,15,false)</f>
        <v>62.0717</v>
      </c>
      <c r="P248" s="11">
        <f t="shared" si="1"/>
        <v>216</v>
      </c>
    </row>
    <row r="249">
      <c r="A249" s="12" t="str">
        <f>PitcherProj!A271</f>
        <v>Yariel Rodriguez</v>
      </c>
      <c r="B249" s="11" t="str">
        <f>PitcherProj!B271</f>
        <v/>
      </c>
      <c r="C249" s="13">
        <f>(D249*Settings!$E$8)+(E249*Settings!$E$3)+(F249*Settings!$E$12)+(G249*Settings!$E$10)+(H249*Settings!$E$6)+(I249*Settings!$E$7)+(J249*Settings!$E$11)+(K249*Settings!$E$4)+(L249*Settings!$E$13)+(M249*Settings!$E$14)+(N249*Settings!$E$5)+(O249*Settings!$E$9)</f>
        <v>179.6994</v>
      </c>
      <c r="D249" s="11">
        <f>VLOOKUP(A249,PitcherProj!A:Z,4,false)</f>
        <v>91.936</v>
      </c>
      <c r="E249" s="11">
        <f>VLOOKUP(A249,PitcherProj!A:Z,5,false)</f>
        <v>4.8427</v>
      </c>
      <c r="F249" s="11">
        <f>VLOOKUP(A249,PitcherProj!A:Z,6,false)</f>
        <v>5.0233</v>
      </c>
      <c r="G249" s="11">
        <f>VLOOKUP(A249,PitcherProj!A:Z,7,false)</f>
        <v>43.8543</v>
      </c>
      <c r="H249" s="11">
        <f>VLOOKUP(A249,PitcherProj!A:Z,8,false)</f>
        <v>94.4508</v>
      </c>
      <c r="I249" s="11">
        <f>VLOOKUP(A249,PitcherProj!A:Z,9,false)</f>
        <v>40.0152</v>
      </c>
      <c r="J249" s="11">
        <f>VLOOKUP(A249,PitcherProj!A:Z,10,false)</f>
        <v>4.8651</v>
      </c>
      <c r="K249" s="11">
        <f>VLOOKUP(A249,PitcherProj!A:Z,11,false)</f>
        <v>0</v>
      </c>
      <c r="L249" s="11">
        <f>VLOOKUP(A249,PitcherProj!A:Z,12,false)</f>
        <v>4.7721</v>
      </c>
      <c r="M249" s="11">
        <f>VLOOKUP(A249,PitcherProj!A:AA,13,false)</f>
        <v>12.7893</v>
      </c>
      <c r="N249" s="11">
        <f>VLOOKUP(A249,PitcherProj!A:AA,14,false)</f>
        <v>2.636</v>
      </c>
      <c r="O249" s="11">
        <f>VLOOKUP(A249,PitcherProj!A:AA,15,false)</f>
        <v>84.5663</v>
      </c>
      <c r="P249" s="11">
        <f t="shared" si="1"/>
        <v>217</v>
      </c>
    </row>
    <row r="250">
      <c r="A250" s="12" t="str">
        <f>PitcherProj!A226</f>
        <v>Taylor Rogers</v>
      </c>
      <c r="B250" s="11" t="str">
        <f>PitcherProj!B226</f>
        <v>SFG</v>
      </c>
      <c r="C250" s="13">
        <f>(D250*Settings!$E$8)+(E250*Settings!$E$3)+(F250*Settings!$E$12)+(G250*Settings!$E$10)+(H250*Settings!$E$6)+(I250*Settings!$E$7)+(J250*Settings!$E$11)+(K250*Settings!$E$4)+(L250*Settings!$E$13)+(M250*Settings!$E$14)+(N250*Settings!$E$5)+(O250*Settings!$E$9)</f>
        <v>179.6057</v>
      </c>
      <c r="D250" s="11">
        <f>VLOOKUP(A250,PitcherProj!A:Z,4,false)</f>
        <v>63</v>
      </c>
      <c r="E250" s="11">
        <f>VLOOKUP(A250,PitcherProj!A:Z,5,false)</f>
        <v>3.2494</v>
      </c>
      <c r="F250" s="11">
        <f>VLOOKUP(A250,PitcherProj!A:Z,6,false)</f>
        <v>2.9278</v>
      </c>
      <c r="G250" s="11">
        <f>VLOOKUP(A250,PitcherProj!A:Z,7,false)</f>
        <v>24.5572</v>
      </c>
      <c r="H250" s="11">
        <f>VLOOKUP(A250,PitcherProj!A:Z,8,false)</f>
        <v>72.626</v>
      </c>
      <c r="I250" s="11">
        <f>VLOOKUP(A250,PitcherProj!A:Z,9,false)</f>
        <v>23.2858</v>
      </c>
      <c r="J250" s="11">
        <f>VLOOKUP(A250,PitcherProj!A:Z,10,false)</f>
        <v>3.4493</v>
      </c>
      <c r="K250" s="11">
        <f>VLOOKUP(A250,PitcherProj!A:Z,11,false)</f>
        <v>2.466</v>
      </c>
      <c r="L250" s="11">
        <f>VLOOKUP(A250,PitcherProj!A:Z,12,false)</f>
        <v>14.1135</v>
      </c>
      <c r="M250" s="11">
        <f>VLOOKUP(A250,PitcherProj!A:AA,13,false)</f>
        <v>6.713</v>
      </c>
      <c r="N250" s="11">
        <f>VLOOKUP(A250,PitcherProj!A:AA,14,false)</f>
        <v>0</v>
      </c>
      <c r="O250" s="11">
        <f>VLOOKUP(A250,PitcherProj!A:AA,15,false)</f>
        <v>54.1914</v>
      </c>
      <c r="P250" s="11">
        <f t="shared" si="1"/>
        <v>218</v>
      </c>
    </row>
    <row r="251">
      <c r="A251" s="12" t="str">
        <f>PitcherProj!A184</f>
        <v>A.J. Puk</v>
      </c>
      <c r="B251" s="11" t="str">
        <f>PitcherProj!B184</f>
        <v>MIA</v>
      </c>
      <c r="C251" s="13">
        <f>(D251*Settings!$E$8)+(E251*Settings!$E$3)+(F251*Settings!$E$12)+(G251*Settings!$E$10)+(H251*Settings!$E$6)+(I251*Settings!$E$7)+(J251*Settings!$E$11)+(K251*Settings!$E$4)+(L251*Settings!$E$13)+(M251*Settings!$E$14)+(N251*Settings!$E$5)+(O251*Settings!$E$9)</f>
        <v>178.2676</v>
      </c>
      <c r="D251" s="11">
        <f>VLOOKUP(A251,PitcherProj!A:Z,4,false)</f>
        <v>63</v>
      </c>
      <c r="E251" s="11">
        <f>VLOOKUP(A251,PitcherProj!A:Z,5,false)</f>
        <v>3.2644</v>
      </c>
      <c r="F251" s="11">
        <f>VLOOKUP(A251,PitcherProj!A:Z,6,false)</f>
        <v>2.9126</v>
      </c>
      <c r="G251" s="11">
        <f>VLOOKUP(A251,PitcherProj!A:Z,7,false)</f>
        <v>24.7486</v>
      </c>
      <c r="H251" s="11">
        <f>VLOOKUP(A251,PitcherProj!A:Z,8,false)</f>
        <v>71.1492</v>
      </c>
      <c r="I251" s="11">
        <f>VLOOKUP(A251,PitcherProj!A:Z,9,false)</f>
        <v>21.318</v>
      </c>
      <c r="J251" s="11">
        <f>VLOOKUP(A251,PitcherProj!A:Z,10,false)</f>
        <v>3.2786</v>
      </c>
      <c r="K251" s="11">
        <f>VLOOKUP(A251,PitcherProj!A:Z,11,false)</f>
        <v>2.197</v>
      </c>
      <c r="L251" s="11">
        <f>VLOOKUP(A251,PitcherProj!A:Z,12,false)</f>
        <v>14.07</v>
      </c>
      <c r="M251" s="11">
        <f>VLOOKUP(A251,PitcherProj!A:AA,13,false)</f>
        <v>7.049</v>
      </c>
      <c r="N251" s="11">
        <f>VLOOKUP(A251,PitcherProj!A:AA,14,false)</f>
        <v>0</v>
      </c>
      <c r="O251" s="11">
        <f>VLOOKUP(A251,PitcherProj!A:AA,15,false)</f>
        <v>54.497</v>
      </c>
      <c r="P251" s="11">
        <f t="shared" si="1"/>
        <v>219</v>
      </c>
    </row>
    <row r="252">
      <c r="A252" s="12" t="str">
        <f>PitcherProj!A216</f>
        <v>Pedro Avila</v>
      </c>
      <c r="B252" s="11" t="str">
        <f>PitcherProj!B216</f>
        <v>SDP</v>
      </c>
      <c r="C252" s="13">
        <f>(D252*Settings!$E$8)+(E252*Settings!$E$3)+(F252*Settings!$E$12)+(G252*Settings!$E$10)+(H252*Settings!$E$6)+(I252*Settings!$E$7)+(J252*Settings!$E$11)+(K252*Settings!$E$4)+(L252*Settings!$E$13)+(M252*Settings!$E$14)+(N252*Settings!$E$5)+(O252*Settings!$E$9)</f>
        <v>177.6644</v>
      </c>
      <c r="D252" s="11">
        <f>VLOOKUP(A252,PitcherProj!A:Z,4,false)</f>
        <v>110.123</v>
      </c>
      <c r="E252" s="11">
        <f>VLOOKUP(A252,PitcherProj!A:Z,5,false)</f>
        <v>6.0263</v>
      </c>
      <c r="F252" s="11">
        <f>VLOOKUP(A252,PitcherProj!A:Z,6,false)</f>
        <v>7.2558</v>
      </c>
      <c r="G252" s="11">
        <f>VLOOKUP(A252,PitcherProj!A:Z,7,false)</f>
        <v>55.8908</v>
      </c>
      <c r="H252" s="11">
        <f>VLOOKUP(A252,PitcherProj!A:Z,8,false)</f>
        <v>92.9794</v>
      </c>
      <c r="I252" s="11">
        <f>VLOOKUP(A252,PitcherProj!A:Z,9,false)</f>
        <v>48.1404</v>
      </c>
      <c r="J252" s="11">
        <f>VLOOKUP(A252,PitcherProj!A:Z,10,false)</f>
        <v>5.8598</v>
      </c>
      <c r="K252" s="11">
        <f>VLOOKUP(A252,PitcherProj!A:Z,11,false)</f>
        <v>0</v>
      </c>
      <c r="L252" s="11">
        <f>VLOOKUP(A252,PitcherProj!A:Z,12,false)</f>
        <v>0.5871</v>
      </c>
      <c r="M252" s="11">
        <f>VLOOKUP(A252,PitcherProj!A:AA,13,false)</f>
        <v>14.7932</v>
      </c>
      <c r="N252" s="11">
        <f>VLOOKUP(A252,PitcherProj!A:AA,14,false)</f>
        <v>6.8575</v>
      </c>
      <c r="O252" s="11">
        <f>VLOOKUP(A252,PitcherProj!A:AA,15,false)</f>
        <v>110.013</v>
      </c>
      <c r="P252" s="11">
        <f t="shared" si="1"/>
        <v>220</v>
      </c>
    </row>
    <row r="253">
      <c r="A253" s="12" t="str">
        <f>PitcherProj!A213</f>
        <v>Josh Sborz</v>
      </c>
      <c r="B253" s="11" t="str">
        <f>PitcherProj!B213</f>
        <v>TEX</v>
      </c>
      <c r="C253" s="13">
        <f>(D253*Settings!$E$8)+(E253*Settings!$E$3)+(F253*Settings!$E$12)+(G253*Settings!$E$10)+(H253*Settings!$E$6)+(I253*Settings!$E$7)+(J253*Settings!$E$11)+(K253*Settings!$E$4)+(L253*Settings!$E$13)+(M253*Settings!$E$14)+(N253*Settings!$E$5)+(O253*Settings!$E$9)</f>
        <v>176.355</v>
      </c>
      <c r="D253" s="11">
        <f>VLOOKUP(A253,PitcherProj!A:Z,4,false)</f>
        <v>64</v>
      </c>
      <c r="E253" s="11">
        <f>VLOOKUP(A253,PitcherProj!A:Z,5,false)</f>
        <v>3.3617</v>
      </c>
      <c r="F253" s="11">
        <f>VLOOKUP(A253,PitcherProj!A:Z,6,false)</f>
        <v>2.9129</v>
      </c>
      <c r="G253" s="11">
        <f>VLOOKUP(A253,PitcherProj!A:Z,7,false)</f>
        <v>26.8665</v>
      </c>
      <c r="H253" s="11">
        <f>VLOOKUP(A253,PitcherProj!A:Z,8,false)</f>
        <v>74.8477</v>
      </c>
      <c r="I253" s="11">
        <f>VLOOKUP(A253,PitcherProj!A:Z,9,false)</f>
        <v>25.8133</v>
      </c>
      <c r="J253" s="11">
        <f>VLOOKUP(A253,PitcherProj!A:Z,10,false)</f>
        <v>2.1662</v>
      </c>
      <c r="K253" s="11">
        <f>VLOOKUP(A253,PitcherProj!A:Z,11,false)</f>
        <v>1.964</v>
      </c>
      <c r="L253" s="11">
        <f>VLOOKUP(A253,PitcherProj!A:Z,12,false)</f>
        <v>14.2213</v>
      </c>
      <c r="M253" s="11">
        <f>VLOOKUP(A253,PitcherProj!A:AA,13,false)</f>
        <v>8.10667</v>
      </c>
      <c r="N253" s="11">
        <f>VLOOKUP(A253,PitcherProj!A:AA,14,false)</f>
        <v>0</v>
      </c>
      <c r="O253" s="11">
        <f>VLOOKUP(A253,PitcherProj!A:AA,15,false)</f>
        <v>55.1126</v>
      </c>
      <c r="P253" s="11">
        <f t="shared" si="1"/>
        <v>221</v>
      </c>
    </row>
    <row r="254">
      <c r="A254" s="12" t="str">
        <f>PitcherProj!A149</f>
        <v>Jake Irvin</v>
      </c>
      <c r="B254" s="11" t="str">
        <f>PitcherProj!B149</f>
        <v>WSN</v>
      </c>
      <c r="C254" s="13">
        <f>(D254*Settings!$E$8)+(E254*Settings!$E$3)+(F254*Settings!$E$12)+(G254*Settings!$E$10)+(H254*Settings!$E$6)+(I254*Settings!$E$7)+(J254*Settings!$E$11)+(K254*Settings!$E$4)+(L254*Settings!$E$13)+(M254*Settings!$E$14)+(N254*Settings!$E$5)+(O254*Settings!$E$9)</f>
        <v>175.8633</v>
      </c>
      <c r="D254" s="11">
        <f>VLOOKUP(A254,PitcherProj!A:Z,4,false)</f>
        <v>123.68</v>
      </c>
      <c r="E254" s="11">
        <f>VLOOKUP(A254,PitcherProj!A:Z,5,false)</f>
        <v>6.102</v>
      </c>
      <c r="F254" s="11">
        <f>VLOOKUP(A254,PitcherProj!A:Z,6,false)</f>
        <v>9.2708</v>
      </c>
      <c r="G254" s="11">
        <f>VLOOKUP(A254,PitcherProj!A:Z,7,false)</f>
        <v>68.3308</v>
      </c>
      <c r="H254" s="11">
        <f>VLOOKUP(A254,PitcherProj!A:Z,8,false)</f>
        <v>100.197</v>
      </c>
      <c r="I254" s="11">
        <f>VLOOKUP(A254,PitcherProj!A:Z,9,false)</f>
        <v>48.6357</v>
      </c>
      <c r="J254" s="11">
        <f>VLOOKUP(A254,PitcherProj!A:Z,10,false)</f>
        <v>6.8508</v>
      </c>
      <c r="K254" s="11">
        <f>VLOOKUP(A254,PitcherProj!A:Z,11,false)</f>
        <v>0</v>
      </c>
      <c r="L254" s="11">
        <f>VLOOKUP(A254,PitcherProj!A:Z,12,false)</f>
        <v>0</v>
      </c>
      <c r="M254" s="11">
        <f>VLOOKUP(A254,PitcherProj!A:AA,13,false)</f>
        <v>19.5139</v>
      </c>
      <c r="N254" s="11">
        <f>VLOOKUP(A254,PitcherProj!A:AA,14,false)</f>
        <v>7.7056</v>
      </c>
      <c r="O254" s="11">
        <f>VLOOKUP(A254,PitcherProj!A:AA,15,false)</f>
        <v>129.04</v>
      </c>
      <c r="P254" s="11">
        <f t="shared" si="1"/>
        <v>222</v>
      </c>
    </row>
    <row r="255">
      <c r="A255" s="12" t="str">
        <f>PitcherProj!A195</f>
        <v>Caleb Ferguson</v>
      </c>
      <c r="B255" s="11" t="str">
        <f>PitcherProj!B195</f>
        <v>NYY</v>
      </c>
      <c r="C255" s="13">
        <f>(D255*Settings!$E$8)+(E255*Settings!$E$3)+(F255*Settings!$E$12)+(G255*Settings!$E$10)+(H255*Settings!$E$6)+(I255*Settings!$E$7)+(J255*Settings!$E$11)+(K255*Settings!$E$4)+(L255*Settings!$E$13)+(M255*Settings!$E$14)+(N255*Settings!$E$5)+(O255*Settings!$E$9)</f>
        <v>174.8917</v>
      </c>
      <c r="D255" s="11">
        <f>VLOOKUP(A255,PitcherProj!A:Z,4,false)</f>
        <v>62</v>
      </c>
      <c r="E255" s="11">
        <f>VLOOKUP(A255,PitcherProj!A:Z,5,false)</f>
        <v>3.4691</v>
      </c>
      <c r="F255" s="11">
        <f>VLOOKUP(A255,PitcherProj!A:Z,6,false)</f>
        <v>2.6063</v>
      </c>
      <c r="G255" s="11">
        <f>VLOOKUP(A255,PitcherProj!A:Z,7,false)</f>
        <v>23.0375</v>
      </c>
      <c r="H255" s="11">
        <f>VLOOKUP(A255,PitcherProj!A:Z,8,false)</f>
        <v>72.6197</v>
      </c>
      <c r="I255" s="11">
        <f>VLOOKUP(A255,PitcherProj!A:Z,9,false)</f>
        <v>24.1826</v>
      </c>
      <c r="J255" s="11">
        <f>VLOOKUP(A255,PitcherProj!A:Z,10,false)</f>
        <v>3.33</v>
      </c>
      <c r="K255" s="11">
        <f>VLOOKUP(A255,PitcherProj!A:Z,11,false)</f>
        <v>1.125</v>
      </c>
      <c r="L255" s="11">
        <f>VLOOKUP(A255,PitcherProj!A:Z,12,false)</f>
        <v>12.8806</v>
      </c>
      <c r="M255" s="11">
        <f>VLOOKUP(A255,PitcherProj!A:AA,13,false)</f>
        <v>6.65467</v>
      </c>
      <c r="N255" s="11">
        <f>VLOOKUP(A255,PitcherProj!A:AA,14,false)</f>
        <v>0</v>
      </c>
      <c r="O255" s="11">
        <f>VLOOKUP(A255,PitcherProj!A:AA,15,false)</f>
        <v>51.0532</v>
      </c>
      <c r="P255" s="11">
        <f t="shared" si="1"/>
        <v>223</v>
      </c>
    </row>
    <row r="256">
      <c r="A256" s="12" t="str">
        <f>PitcherProj!A115</f>
        <v>Clayton Kershaw</v>
      </c>
      <c r="B256" s="11" t="str">
        <f>PitcherProj!B115</f>
        <v/>
      </c>
      <c r="C256" s="13">
        <f>(D256*Settings!$E$8)+(E256*Settings!$E$3)+(F256*Settings!$E$12)+(G256*Settings!$E$10)+(H256*Settings!$E$6)+(I256*Settings!$E$7)+(J256*Settings!$E$11)+(K256*Settings!$E$4)+(L256*Settings!$E$13)+(M256*Settings!$E$14)+(N256*Settings!$E$5)+(O256*Settings!$E$9)</f>
        <v>174.3201</v>
      </c>
      <c r="D256" s="11">
        <f>VLOOKUP(A256,PitcherProj!A:Z,4,false)</f>
        <v>72.9722</v>
      </c>
      <c r="E256" s="11">
        <f>VLOOKUP(A256,PitcherProj!A:Z,5,false)</f>
        <v>5.1489</v>
      </c>
      <c r="F256" s="11">
        <f>VLOOKUP(A256,PitcherProj!A:Z,6,false)</f>
        <v>3.6949</v>
      </c>
      <c r="G256" s="11">
        <f>VLOOKUP(A256,PitcherProj!A:Z,7,false)</f>
        <v>30.8233</v>
      </c>
      <c r="H256" s="11">
        <f>VLOOKUP(A256,PitcherProj!A:Z,8,false)</f>
        <v>74.2657</v>
      </c>
      <c r="I256" s="11">
        <f>VLOOKUP(A256,PitcherProj!A:Z,9,false)</f>
        <v>19.6752</v>
      </c>
      <c r="J256" s="11">
        <f>VLOOKUP(A256,PitcherProj!A:Z,10,false)</f>
        <v>2.3698</v>
      </c>
      <c r="K256" s="11">
        <f>VLOOKUP(A256,PitcherProj!A:Z,11,false)</f>
        <v>0</v>
      </c>
      <c r="L256" s="11">
        <f>VLOOKUP(A256,PitcherProj!A:Z,12,false)</f>
        <v>0</v>
      </c>
      <c r="M256" s="11">
        <f>VLOOKUP(A256,PitcherProj!A:AA,13,false)</f>
        <v>10.1918</v>
      </c>
      <c r="N256" s="11">
        <f>VLOOKUP(A256,PitcherProj!A:AA,14,false)</f>
        <v>6.4458</v>
      </c>
      <c r="O256" s="11">
        <f>VLOOKUP(A256,PitcherProj!A:AA,15,false)</f>
        <v>69.1678</v>
      </c>
      <c r="P256" s="11">
        <f t="shared" si="1"/>
        <v>224</v>
      </c>
    </row>
    <row r="257">
      <c r="A257" s="12" t="str">
        <f>PitcherProj!A215</f>
        <v>Carlos Carrasco</v>
      </c>
      <c r="B257" s="11" t="str">
        <f>PitcherProj!B215</f>
        <v/>
      </c>
      <c r="C257" s="13">
        <f>(D257*Settings!$E$8)+(E257*Settings!$E$3)+(F257*Settings!$E$12)+(G257*Settings!$E$10)+(H257*Settings!$E$6)+(I257*Settings!$E$7)+(J257*Settings!$E$11)+(K257*Settings!$E$4)+(L257*Settings!$E$13)+(M257*Settings!$E$14)+(N257*Settings!$E$5)+(O257*Settings!$E$9)</f>
        <v>173.1773</v>
      </c>
      <c r="D257" s="11">
        <f>VLOOKUP(A257,PitcherProj!A:Z,4,false)</f>
        <v>101.128</v>
      </c>
      <c r="E257" s="11">
        <f>VLOOKUP(A257,PitcherProj!A:Z,5,false)</f>
        <v>5.52</v>
      </c>
      <c r="F257" s="11">
        <f>VLOOKUP(A257,PitcherProj!A:Z,6,false)</f>
        <v>6.3306</v>
      </c>
      <c r="G257" s="11">
        <f>VLOOKUP(A257,PitcherProj!A:Z,7,false)</f>
        <v>49.5908</v>
      </c>
      <c r="H257" s="11">
        <f>VLOOKUP(A257,PitcherProj!A:Z,8,false)</f>
        <v>86.0934</v>
      </c>
      <c r="I257" s="11">
        <f>VLOOKUP(A257,PitcherProj!A:Z,9,false)</f>
        <v>32.1669</v>
      </c>
      <c r="J257" s="11">
        <f>VLOOKUP(A257,PitcherProj!A:Z,10,false)</f>
        <v>4.5042</v>
      </c>
      <c r="K257" s="11">
        <f>VLOOKUP(A257,PitcherProj!A:Z,11,false)</f>
        <v>0</v>
      </c>
      <c r="L257" s="11">
        <f>VLOOKUP(A257,PitcherProj!A:Z,12,false)</f>
        <v>0.6613</v>
      </c>
      <c r="M257" s="11">
        <f>VLOOKUP(A257,PitcherProj!A:AA,13,false)</f>
        <v>14.7422</v>
      </c>
      <c r="N257" s="11">
        <f>VLOOKUP(A257,PitcherProj!A:AA,14,false)</f>
        <v>4.4576</v>
      </c>
      <c r="O257" s="11">
        <f>VLOOKUP(A257,PitcherProj!A:AA,15,false)</f>
        <v>103.751</v>
      </c>
      <c r="P257" s="11">
        <f t="shared" si="1"/>
        <v>225</v>
      </c>
    </row>
    <row r="258">
      <c r="A258" s="12" t="str">
        <f>PitcherProj!A249</f>
        <v>Ryne Nelson</v>
      </c>
      <c r="B258" s="11" t="str">
        <f>PitcherProj!B249</f>
        <v>ARI</v>
      </c>
      <c r="C258" s="13">
        <f>(D258*Settings!$E$8)+(E258*Settings!$E$3)+(F258*Settings!$E$12)+(G258*Settings!$E$10)+(H258*Settings!$E$6)+(I258*Settings!$E$7)+(J258*Settings!$E$11)+(K258*Settings!$E$4)+(L258*Settings!$E$13)+(M258*Settings!$E$14)+(N258*Settings!$E$5)+(O258*Settings!$E$9)</f>
        <v>172.8318</v>
      </c>
      <c r="D258" s="11">
        <f>VLOOKUP(A258,PitcherProj!A:Z,4,false)</f>
        <v>120.562</v>
      </c>
      <c r="E258" s="11">
        <f>VLOOKUP(A258,PitcherProj!A:Z,5,false)</f>
        <v>6.4848</v>
      </c>
      <c r="F258" s="11">
        <f>VLOOKUP(A258,PitcherProj!A:Z,6,false)</f>
        <v>8.0713</v>
      </c>
      <c r="G258" s="11">
        <f>VLOOKUP(A258,PitcherProj!A:Z,7,false)</f>
        <v>66.3079</v>
      </c>
      <c r="H258" s="11">
        <f>VLOOKUP(A258,PitcherProj!A:Z,8,false)</f>
        <v>88.4633</v>
      </c>
      <c r="I258" s="11">
        <f>VLOOKUP(A258,PitcherProj!A:Z,9,false)</f>
        <v>40.4432</v>
      </c>
      <c r="J258" s="11">
        <f>VLOOKUP(A258,PitcherProj!A:Z,10,false)</f>
        <v>4.3595</v>
      </c>
      <c r="K258" s="11">
        <f>VLOOKUP(A258,PitcherProj!A:Z,11,false)</f>
        <v>0</v>
      </c>
      <c r="L258" s="11">
        <f>VLOOKUP(A258,PitcherProj!A:Z,12,false)</f>
        <v>0.6076</v>
      </c>
      <c r="M258" s="11">
        <f>VLOOKUP(A258,PitcherProj!A:AA,13,false)</f>
        <v>19.6917</v>
      </c>
      <c r="N258" s="11">
        <f>VLOOKUP(A258,PitcherProj!A:AA,14,false)</f>
        <v>6.5579</v>
      </c>
      <c r="O258" s="11">
        <f>VLOOKUP(A258,PitcherProj!A:AA,15,false)</f>
        <v>128.998</v>
      </c>
      <c r="P258" s="11">
        <f t="shared" si="1"/>
        <v>226</v>
      </c>
    </row>
    <row r="259">
      <c r="A259" s="12" t="str">
        <f>PitcherProj!A232</f>
        <v>Orion Kerkering</v>
      </c>
      <c r="B259" s="11" t="str">
        <f>PitcherProj!B232</f>
        <v>PHI</v>
      </c>
      <c r="C259" s="13">
        <f>(D259*Settings!$E$8)+(E259*Settings!$E$3)+(F259*Settings!$E$12)+(G259*Settings!$E$10)+(H259*Settings!$E$6)+(I259*Settings!$E$7)+(J259*Settings!$E$11)+(K259*Settings!$E$4)+(L259*Settings!$E$13)+(M259*Settings!$E$14)+(N259*Settings!$E$5)+(O259*Settings!$E$9)</f>
        <v>172.369</v>
      </c>
      <c r="D259" s="11">
        <f>VLOOKUP(A259,PitcherProj!A:Z,4,false)</f>
        <v>64</v>
      </c>
      <c r="E259" s="11">
        <f>VLOOKUP(A259,PitcherProj!A:Z,5,false)</f>
        <v>3.348</v>
      </c>
      <c r="F259" s="11">
        <f>VLOOKUP(A259,PitcherProj!A:Z,6,false)</f>
        <v>2.9267</v>
      </c>
      <c r="G259" s="11">
        <f>VLOOKUP(A259,PitcherProj!A:Z,7,false)</f>
        <v>26.5916</v>
      </c>
      <c r="H259" s="11">
        <f>VLOOKUP(A259,PitcherProj!A:Z,8,false)</f>
        <v>70.8348</v>
      </c>
      <c r="I259" s="11">
        <f>VLOOKUP(A259,PitcherProj!A:Z,9,false)</f>
        <v>25.1836</v>
      </c>
      <c r="J259" s="11">
        <f>VLOOKUP(A259,PitcherProj!A:Z,10,false)</f>
        <v>2.6491</v>
      </c>
      <c r="K259" s="11">
        <f>VLOOKUP(A259,PitcherProj!A:Z,11,false)</f>
        <v>4.243</v>
      </c>
      <c r="L259" s="11">
        <f>VLOOKUP(A259,PitcherProj!A:Z,12,false)</f>
        <v>8.3952</v>
      </c>
      <c r="M259" s="11">
        <f>VLOOKUP(A259,PitcherProj!A:AA,13,false)</f>
        <v>7.75822</v>
      </c>
      <c r="N259" s="11">
        <f>VLOOKUP(A259,PitcherProj!A:AA,14,false)</f>
        <v>0</v>
      </c>
      <c r="O259" s="11">
        <f>VLOOKUP(A259,PitcherProj!A:AA,15,false)</f>
        <v>55.4152</v>
      </c>
      <c r="P259" s="11">
        <f t="shared" si="1"/>
        <v>227</v>
      </c>
    </row>
    <row r="260">
      <c r="A260" s="12" t="str">
        <f>PitcherProj!A290</f>
        <v>John McMillon</v>
      </c>
      <c r="B260" s="11" t="str">
        <f>PitcherProj!B290</f>
        <v>KCR</v>
      </c>
      <c r="C260" s="13">
        <f>(D260*Settings!$E$8)+(E260*Settings!$E$3)+(F260*Settings!$E$12)+(G260*Settings!$E$10)+(H260*Settings!$E$6)+(I260*Settings!$E$7)+(J260*Settings!$E$11)+(K260*Settings!$E$4)+(L260*Settings!$E$13)+(M260*Settings!$E$14)+(N260*Settings!$E$5)+(O260*Settings!$E$9)</f>
        <v>172.0735</v>
      </c>
      <c r="D260" s="11">
        <f>VLOOKUP(A260,PitcherProj!A:Z,4,false)</f>
        <v>63</v>
      </c>
      <c r="E260" s="11">
        <f>VLOOKUP(A260,PitcherProj!A:Z,5,false)</f>
        <v>3.1063</v>
      </c>
      <c r="F260" s="11">
        <f>VLOOKUP(A260,PitcherProj!A:Z,6,false)</f>
        <v>3.0724</v>
      </c>
      <c r="G260" s="11">
        <f>VLOOKUP(A260,PitcherProj!A:Z,7,false)</f>
        <v>28.6609</v>
      </c>
      <c r="H260" s="11">
        <f>VLOOKUP(A260,PitcherProj!A:Z,8,false)</f>
        <v>73.3724</v>
      </c>
      <c r="I260" s="11">
        <f>VLOOKUP(A260,PitcherProj!A:Z,9,false)</f>
        <v>35.3728</v>
      </c>
      <c r="J260" s="11">
        <f>VLOOKUP(A260,PitcherProj!A:Z,10,false)</f>
        <v>2.6855</v>
      </c>
      <c r="K260" s="11">
        <f>VLOOKUP(A260,PitcherProj!A:Z,11,false)</f>
        <v>5.212</v>
      </c>
      <c r="L260" s="11">
        <f>VLOOKUP(A260,PitcherProj!A:Z,12,false)</f>
        <v>13.1493</v>
      </c>
      <c r="M260" s="11">
        <f>VLOOKUP(A260,PitcherProj!A:AA,13,false)</f>
        <v>7.189</v>
      </c>
      <c r="N260" s="11">
        <f>VLOOKUP(A260,PitcherProj!A:AA,14,false)</f>
        <v>0</v>
      </c>
      <c r="O260" s="11">
        <f>VLOOKUP(A260,PitcherProj!A:AA,15,false)</f>
        <v>53.5917</v>
      </c>
      <c r="P260" s="11">
        <f t="shared" si="1"/>
        <v>228</v>
      </c>
    </row>
    <row r="261">
      <c r="A261" s="12" t="str">
        <f>PitcherProj!A273</f>
        <v>Jason Foley</v>
      </c>
      <c r="B261" s="11" t="str">
        <f>PitcherProj!B273</f>
        <v>DET</v>
      </c>
      <c r="C261" s="13">
        <f>(D261*Settings!$E$8)+(E261*Settings!$E$3)+(F261*Settings!$E$12)+(G261*Settings!$E$10)+(H261*Settings!$E$6)+(I261*Settings!$E$7)+(J261*Settings!$E$11)+(K261*Settings!$E$4)+(L261*Settings!$E$13)+(M261*Settings!$E$14)+(N261*Settings!$E$5)+(O261*Settings!$E$9)</f>
        <v>171.7104</v>
      </c>
      <c r="D261" s="11">
        <f>VLOOKUP(A261,PitcherProj!A:Z,4,false)</f>
        <v>63</v>
      </c>
      <c r="E261" s="11">
        <f>VLOOKUP(A261,PitcherProj!A:Z,5,false)</f>
        <v>3.1312</v>
      </c>
      <c r="F261" s="11">
        <f>VLOOKUP(A261,PitcherProj!A:Z,6,false)</f>
        <v>3.0473</v>
      </c>
      <c r="G261" s="11">
        <f>VLOOKUP(A261,PitcherProj!A:Z,7,false)</f>
        <v>26.4825</v>
      </c>
      <c r="H261" s="11">
        <f>VLOOKUP(A261,PitcherProj!A:Z,8,false)</f>
        <v>55.3549</v>
      </c>
      <c r="I261" s="11">
        <f>VLOOKUP(A261,PitcherProj!A:Z,9,false)</f>
        <v>19.7731</v>
      </c>
      <c r="J261" s="11">
        <f>VLOOKUP(A261,PitcherProj!A:Z,10,false)</f>
        <v>2.7827</v>
      </c>
      <c r="K261" s="11">
        <f>VLOOKUP(A261,PitcherProj!A:Z,11,false)</f>
        <v>7.898</v>
      </c>
      <c r="L261" s="11">
        <f>VLOOKUP(A261,PitcherProj!A:Z,12,false)</f>
        <v>9.8083</v>
      </c>
      <c r="M261" s="11">
        <f>VLOOKUP(A261,PitcherProj!A:AA,13,false)</f>
        <v>5.866</v>
      </c>
      <c r="N261" s="11">
        <f>VLOOKUP(A261,PitcherProj!A:AA,14,false)</f>
        <v>0</v>
      </c>
      <c r="O261" s="11">
        <f>VLOOKUP(A261,PitcherProj!A:AA,15,false)</f>
        <v>62.7444</v>
      </c>
      <c r="P261" s="11">
        <f t="shared" si="1"/>
        <v>229</v>
      </c>
    </row>
    <row r="262">
      <c r="A262" s="12" t="str">
        <f>PitcherProj!A254</f>
        <v>Josh Winckowski</v>
      </c>
      <c r="B262" s="11" t="str">
        <f>PitcherProj!B254</f>
        <v>BOS</v>
      </c>
      <c r="C262" s="13">
        <f>(D262*Settings!$E$8)+(E262*Settings!$E$3)+(F262*Settings!$E$12)+(G262*Settings!$E$10)+(H262*Settings!$E$6)+(I262*Settings!$E$7)+(J262*Settings!$E$11)+(K262*Settings!$E$4)+(L262*Settings!$E$13)+(M262*Settings!$E$14)+(N262*Settings!$E$5)+(O262*Settings!$E$9)</f>
        <v>171.1085</v>
      </c>
      <c r="D262" s="11">
        <f>VLOOKUP(A262,PitcherProj!A:Z,4,false)</f>
        <v>75.8649</v>
      </c>
      <c r="E262" s="11">
        <f>VLOOKUP(A262,PitcherProj!A:Z,5,false)</f>
        <v>3.8827</v>
      </c>
      <c r="F262" s="11">
        <f>VLOOKUP(A262,PitcherProj!A:Z,6,false)</f>
        <v>3.7841</v>
      </c>
      <c r="G262" s="11">
        <f>VLOOKUP(A262,PitcherProj!A:Z,7,false)</f>
        <v>35.184</v>
      </c>
      <c r="H262" s="11">
        <f>VLOOKUP(A262,PitcherProj!A:Z,8,false)</f>
        <v>67.7768</v>
      </c>
      <c r="I262" s="11">
        <f>VLOOKUP(A262,PitcherProj!A:Z,9,false)</f>
        <v>25.6186</v>
      </c>
      <c r="J262" s="11">
        <f>VLOOKUP(A262,PitcherProj!A:Z,10,false)</f>
        <v>2.8618</v>
      </c>
      <c r="K262" s="11">
        <f>VLOOKUP(A262,PitcherProj!A:Z,11,false)</f>
        <v>2.234</v>
      </c>
      <c r="L262" s="11">
        <f>VLOOKUP(A262,PitcherProj!A:Z,12,false)</f>
        <v>15.2796</v>
      </c>
      <c r="M262" s="11">
        <f>VLOOKUP(A262,PitcherProj!A:AA,13,false)</f>
        <v>9.01949</v>
      </c>
      <c r="N262" s="11">
        <f>VLOOKUP(A262,PitcherProj!A:AA,14,false)</f>
        <v>0.5922</v>
      </c>
      <c r="O262" s="11">
        <f>VLOOKUP(A262,PitcherProj!A:AA,15,false)</f>
        <v>76.9816</v>
      </c>
      <c r="P262" s="11">
        <f t="shared" si="1"/>
        <v>230</v>
      </c>
    </row>
    <row r="263">
      <c r="A263" s="12" t="str">
        <f>PitcherProj!A198</f>
        <v>Caleb Thielbar</v>
      </c>
      <c r="B263" s="11" t="str">
        <f>PitcherProj!B198</f>
        <v>MIN</v>
      </c>
      <c r="C263" s="13">
        <f>(D263*Settings!$E$8)+(E263*Settings!$E$3)+(F263*Settings!$E$12)+(G263*Settings!$E$10)+(H263*Settings!$E$6)+(I263*Settings!$E$7)+(J263*Settings!$E$11)+(K263*Settings!$E$4)+(L263*Settings!$E$13)+(M263*Settings!$E$14)+(N263*Settings!$E$5)+(O263*Settings!$E$9)</f>
        <v>170.9189</v>
      </c>
      <c r="D263" s="11">
        <f>VLOOKUP(A263,PitcherProj!A:Z,4,false)</f>
        <v>62</v>
      </c>
      <c r="E263" s="11">
        <f>VLOOKUP(A263,PitcherProj!A:Z,5,false)</f>
        <v>3.269</v>
      </c>
      <c r="F263" s="11">
        <f>VLOOKUP(A263,PitcherProj!A:Z,6,false)</f>
        <v>2.8093</v>
      </c>
      <c r="G263" s="11">
        <f>VLOOKUP(A263,PitcherProj!A:Z,7,false)</f>
        <v>24.6865</v>
      </c>
      <c r="H263" s="11">
        <f>VLOOKUP(A263,PitcherProj!A:Z,8,false)</f>
        <v>72.7853</v>
      </c>
      <c r="I263" s="11">
        <f>VLOOKUP(A263,PitcherProj!A:Z,9,false)</f>
        <v>21.0787</v>
      </c>
      <c r="J263" s="11">
        <f>VLOOKUP(A263,PitcherProj!A:Z,10,false)</f>
        <v>2.1748</v>
      </c>
      <c r="K263" s="11">
        <f>VLOOKUP(A263,PitcherProj!A:Z,11,false)</f>
        <v>0.973</v>
      </c>
      <c r="L263" s="11">
        <f>VLOOKUP(A263,PitcherProj!A:Z,12,false)</f>
        <v>12.0886</v>
      </c>
      <c r="M263" s="11">
        <f>VLOOKUP(A263,PitcherProj!A:AA,13,false)</f>
        <v>7.86022</v>
      </c>
      <c r="N263" s="11">
        <f>VLOOKUP(A263,PitcherProj!A:AA,14,false)</f>
        <v>0</v>
      </c>
      <c r="O263" s="11">
        <f>VLOOKUP(A263,PitcherProj!A:AA,15,false)</f>
        <v>52.1992</v>
      </c>
      <c r="P263" s="11">
        <f t="shared" si="1"/>
        <v>231</v>
      </c>
    </row>
    <row r="264">
      <c r="A264" s="12" t="str">
        <f>PitcherProj!A336</f>
        <v>Erik Swanson</v>
      </c>
      <c r="B264" s="11" t="str">
        <f>PitcherProj!B336</f>
        <v>TOR</v>
      </c>
      <c r="C264" s="13">
        <f>(D264*Settings!$E$8)+(E264*Settings!$E$3)+(F264*Settings!$E$12)+(G264*Settings!$E$10)+(H264*Settings!$E$6)+(I264*Settings!$E$7)+(J264*Settings!$E$11)+(K264*Settings!$E$4)+(L264*Settings!$E$13)+(M264*Settings!$E$14)+(N264*Settings!$E$5)+(O264*Settings!$E$9)</f>
        <v>170.8305</v>
      </c>
      <c r="D264" s="11">
        <f>VLOOKUP(A264,PitcherProj!A:Z,4,false)</f>
        <v>64</v>
      </c>
      <c r="E264" s="11">
        <f>VLOOKUP(A264,PitcherProj!A:Z,5,false)</f>
        <v>3.2959</v>
      </c>
      <c r="F264" s="11">
        <f>VLOOKUP(A264,PitcherProj!A:Z,6,false)</f>
        <v>2.9794</v>
      </c>
      <c r="G264" s="11">
        <f>VLOOKUP(A264,PitcherProj!A:Z,7,false)</f>
        <v>27.482</v>
      </c>
      <c r="H264" s="11">
        <f>VLOOKUP(A264,PitcherProj!A:Z,8,false)</f>
        <v>69.4195</v>
      </c>
      <c r="I264" s="11">
        <f>VLOOKUP(A264,PitcherProj!A:Z,9,false)</f>
        <v>20.8067</v>
      </c>
      <c r="J264" s="11">
        <f>VLOOKUP(A264,PitcherProj!A:Z,10,false)</f>
        <v>2.3398</v>
      </c>
      <c r="K264" s="11">
        <f>VLOOKUP(A264,PitcherProj!A:Z,11,false)</f>
        <v>2.118</v>
      </c>
      <c r="L264" s="11">
        <f>VLOOKUP(A264,PitcherProj!A:Z,12,false)</f>
        <v>12.9492</v>
      </c>
      <c r="M264" s="11">
        <f>VLOOKUP(A264,PitcherProj!A:AA,13,false)</f>
        <v>9.24444</v>
      </c>
      <c r="N264" s="11">
        <f>VLOOKUP(A264,PitcherProj!A:AA,14,false)</f>
        <v>0</v>
      </c>
      <c r="O264" s="11">
        <f>VLOOKUP(A264,PitcherProj!A:AA,15,false)</f>
        <v>56.5082</v>
      </c>
      <c r="P264" s="11" t="str">
        <f t="shared" si="1"/>
        <v>#N/A</v>
      </c>
    </row>
    <row r="265">
      <c r="A265" s="12" t="str">
        <f>PitcherProj!A506</f>
        <v>Will Smith</v>
      </c>
      <c r="B265" s="11" t="str">
        <f>PitcherProj!B506</f>
        <v>KCR</v>
      </c>
      <c r="C265" s="13">
        <f>(D265*Settings!$E$8)+(E265*Settings!$E$3)+(F265*Settings!$E$12)+(G265*Settings!$E$10)+(H265*Settings!$E$6)+(I265*Settings!$E$7)+(J265*Settings!$E$11)+(K265*Settings!$E$4)+(L265*Settings!$E$13)+(M265*Settings!$E$14)+(N265*Settings!$E$5)+(O265*Settings!$E$9)</f>
        <v>170.8153</v>
      </c>
      <c r="D265" s="11">
        <f>VLOOKUP(A265,PitcherProj!A:Z,4,false)</f>
        <v>64</v>
      </c>
      <c r="E265" s="11">
        <f>VLOOKUP(A265,PitcherProj!A:Z,5,false)</f>
        <v>2.9922</v>
      </c>
      <c r="F265" s="11">
        <f>VLOOKUP(A265,PitcherProj!A:Z,6,false)</f>
        <v>3.2858</v>
      </c>
      <c r="G265" s="11">
        <f>VLOOKUP(A265,PitcherProj!A:Z,7,false)</f>
        <v>32.7172</v>
      </c>
      <c r="H265" s="11">
        <f>VLOOKUP(A265,PitcherProj!A:Z,8,false)</f>
        <v>60.2229</v>
      </c>
      <c r="I265" s="11">
        <f>VLOOKUP(A265,PitcherProj!A:Z,9,false)</f>
        <v>26.2993</v>
      </c>
      <c r="J265" s="11">
        <f>VLOOKUP(A265,PitcherProj!A:Z,10,false)</f>
        <v>2.5709</v>
      </c>
      <c r="K265" s="11">
        <f>VLOOKUP(A265,PitcherProj!A:Z,11,false)</f>
        <v>10.423</v>
      </c>
      <c r="L265" s="11">
        <f>VLOOKUP(A265,PitcherProj!A:Z,12,false)</f>
        <v>9.3083</v>
      </c>
      <c r="M265" s="11">
        <f>VLOOKUP(A265,PitcherProj!A:AA,13,false)</f>
        <v>9.58578</v>
      </c>
      <c r="N265" s="11">
        <f>VLOOKUP(A265,PitcherProj!A:AA,14,false)</f>
        <v>0</v>
      </c>
      <c r="O265" s="11">
        <f>VLOOKUP(A265,PitcherProj!A:AA,15,false)</f>
        <v>62.9382</v>
      </c>
      <c r="P265" s="11" t="str">
        <f t="shared" si="1"/>
        <v>#N/A</v>
      </c>
    </row>
    <row r="266">
      <c r="A266" s="12" t="str">
        <f>PitcherProj!A257</f>
        <v>Gabe Speier</v>
      </c>
      <c r="B266" s="11" t="str">
        <f>PitcherProj!B257</f>
        <v>SEA</v>
      </c>
      <c r="C266" s="13">
        <f>(D266*Settings!$E$8)+(E266*Settings!$E$3)+(F266*Settings!$E$12)+(G266*Settings!$E$10)+(H266*Settings!$E$6)+(I266*Settings!$E$7)+(J266*Settings!$E$11)+(K266*Settings!$E$4)+(L266*Settings!$E$13)+(M266*Settings!$E$14)+(N266*Settings!$E$5)+(O266*Settings!$E$9)</f>
        <v>170.487</v>
      </c>
      <c r="D266" s="11">
        <f>VLOOKUP(A266,PitcherProj!A:Z,4,false)</f>
        <v>63</v>
      </c>
      <c r="E266" s="11">
        <f>VLOOKUP(A266,PitcherProj!A:Z,5,false)</f>
        <v>3.3528</v>
      </c>
      <c r="F266" s="11">
        <f>VLOOKUP(A266,PitcherProj!A:Z,6,false)</f>
        <v>2.8232</v>
      </c>
      <c r="G266" s="11">
        <f>VLOOKUP(A266,PitcherProj!A:Z,7,false)</f>
        <v>23.6339</v>
      </c>
      <c r="H266" s="11">
        <f>VLOOKUP(A266,PitcherProj!A:Z,8,false)</f>
        <v>67.0698</v>
      </c>
      <c r="I266" s="11">
        <f>VLOOKUP(A266,PitcherProj!A:Z,9,false)</f>
        <v>19.0537</v>
      </c>
      <c r="J266" s="11">
        <f>VLOOKUP(A266,PitcherProj!A:Z,10,false)</f>
        <v>2.9819</v>
      </c>
      <c r="K266" s="11">
        <f>VLOOKUP(A266,PitcherProj!A:Z,11,false)</f>
        <v>0</v>
      </c>
      <c r="L266" s="11">
        <f>VLOOKUP(A266,PitcherProj!A:Z,12,false)</f>
        <v>15.8001</v>
      </c>
      <c r="M266" s="11">
        <f>VLOOKUP(A266,PitcherProj!A:AA,13,false)</f>
        <v>6.853</v>
      </c>
      <c r="N266" s="11">
        <f>VLOOKUP(A266,PitcherProj!A:AA,14,false)</f>
        <v>0</v>
      </c>
      <c r="O266" s="11">
        <f>VLOOKUP(A266,PitcherProj!A:AA,15,false)</f>
        <v>56.174</v>
      </c>
      <c r="P266" s="11" t="str">
        <f t="shared" si="1"/>
        <v>#N/A</v>
      </c>
    </row>
    <row r="267">
      <c r="A267" s="12" t="str">
        <f>PitcherProj!A294</f>
        <v>Gregory Santos</v>
      </c>
      <c r="B267" s="11" t="str">
        <f>PitcherProj!B294</f>
        <v>SEA</v>
      </c>
      <c r="C267" s="13">
        <f>(D267*Settings!$E$8)+(E267*Settings!$E$3)+(F267*Settings!$E$12)+(G267*Settings!$E$10)+(H267*Settings!$E$6)+(I267*Settings!$E$7)+(J267*Settings!$E$11)+(K267*Settings!$E$4)+(L267*Settings!$E$13)+(M267*Settings!$E$14)+(N267*Settings!$E$5)+(O267*Settings!$E$9)</f>
        <v>170.1712</v>
      </c>
      <c r="D267" s="11">
        <f>VLOOKUP(A267,PitcherProj!A:Z,4,false)</f>
        <v>61</v>
      </c>
      <c r="E267" s="11">
        <f>VLOOKUP(A267,PitcherProj!A:Z,5,false)</f>
        <v>3.175</v>
      </c>
      <c r="F267" s="11">
        <f>VLOOKUP(A267,PitcherProj!A:Z,6,false)</f>
        <v>2.8058</v>
      </c>
      <c r="G267" s="11">
        <f>VLOOKUP(A267,PitcherProj!A:Z,7,false)</f>
        <v>23.9868</v>
      </c>
      <c r="H267" s="11">
        <f>VLOOKUP(A267,PitcherProj!A:Z,8,false)</f>
        <v>63.8941</v>
      </c>
      <c r="I267" s="11">
        <f>VLOOKUP(A267,PitcherProj!A:Z,9,false)</f>
        <v>22.7667</v>
      </c>
      <c r="J267" s="11">
        <f>VLOOKUP(A267,PitcherProj!A:Z,10,false)</f>
        <v>3.1246</v>
      </c>
      <c r="K267" s="11">
        <f>VLOOKUP(A267,PitcherProj!A:Z,11,false)</f>
        <v>4.315</v>
      </c>
      <c r="L267" s="11">
        <f>VLOOKUP(A267,PitcherProj!A:Z,12,false)</f>
        <v>11.2711</v>
      </c>
      <c r="M267" s="11">
        <f>VLOOKUP(A267,PitcherProj!A:AA,13,false)</f>
        <v>6.00511</v>
      </c>
      <c r="N267" s="11">
        <f>VLOOKUP(A267,PitcherProj!A:AA,14,false)</f>
        <v>0</v>
      </c>
      <c r="O267" s="11">
        <f>VLOOKUP(A267,PitcherProj!A:AA,15,false)</f>
        <v>54.4328</v>
      </c>
      <c r="P267" s="11" t="str">
        <f t="shared" si="1"/>
        <v>#N/A</v>
      </c>
    </row>
    <row r="268">
      <c r="A268" s="12" t="str">
        <f>PitcherProj!A247</f>
        <v>Andrew Nardi</v>
      </c>
      <c r="B268" s="11" t="str">
        <f>PitcherProj!B247</f>
        <v>MIA</v>
      </c>
      <c r="C268" s="13">
        <f>(D268*Settings!$E$8)+(E268*Settings!$E$3)+(F268*Settings!$E$12)+(G268*Settings!$E$10)+(H268*Settings!$E$6)+(I268*Settings!$E$7)+(J268*Settings!$E$11)+(K268*Settings!$E$4)+(L268*Settings!$E$13)+(M268*Settings!$E$14)+(N268*Settings!$E$5)+(O268*Settings!$E$9)</f>
        <v>169.7539</v>
      </c>
      <c r="D268" s="11">
        <f>VLOOKUP(A268,PitcherProj!A:Z,4,false)</f>
        <v>64</v>
      </c>
      <c r="E268" s="11">
        <f>VLOOKUP(A268,PitcherProj!A:Z,5,false)</f>
        <v>3.2425</v>
      </c>
      <c r="F268" s="11">
        <f>VLOOKUP(A268,PitcherProj!A:Z,6,false)</f>
        <v>3.0334</v>
      </c>
      <c r="G268" s="11">
        <f>VLOOKUP(A268,PitcherProj!A:Z,7,false)</f>
        <v>26.4735</v>
      </c>
      <c r="H268" s="11">
        <f>VLOOKUP(A268,PitcherProj!A:Z,8,false)</f>
        <v>73.8652</v>
      </c>
      <c r="I268" s="11">
        <f>VLOOKUP(A268,PitcherProj!A:Z,9,false)</f>
        <v>27.8632</v>
      </c>
      <c r="J268" s="11">
        <f>VLOOKUP(A268,PitcherProj!A:Z,10,false)</f>
        <v>3.0885</v>
      </c>
      <c r="K268" s="11">
        <f>VLOOKUP(A268,PitcherProj!A:Z,11,false)</f>
        <v>2.197</v>
      </c>
      <c r="L268" s="11">
        <f>VLOOKUP(A268,PitcherProj!A:Z,12,false)</f>
        <v>12.0944</v>
      </c>
      <c r="M268" s="11">
        <f>VLOOKUP(A268,PitcherProj!A:AA,13,false)</f>
        <v>7.45956</v>
      </c>
      <c r="N268" s="11">
        <f>VLOOKUP(A268,PitcherProj!A:AA,14,false)</f>
        <v>0</v>
      </c>
      <c r="O268" s="11">
        <f>VLOOKUP(A268,PitcherProj!A:AA,15,false)</f>
        <v>54.4987</v>
      </c>
      <c r="P268" s="11" t="str">
        <f t="shared" si="1"/>
        <v>#N/A</v>
      </c>
    </row>
    <row r="269">
      <c r="A269" s="12" t="str">
        <f>PitcherProj!A340</f>
        <v>Tommy Kahnle</v>
      </c>
      <c r="B269" s="11" t="str">
        <f>PitcherProj!B340</f>
        <v>NYY</v>
      </c>
      <c r="C269" s="13">
        <f>(D269*Settings!$E$8)+(E269*Settings!$E$3)+(F269*Settings!$E$12)+(G269*Settings!$E$10)+(H269*Settings!$E$6)+(I269*Settings!$E$7)+(J269*Settings!$E$11)+(K269*Settings!$E$4)+(L269*Settings!$E$13)+(M269*Settings!$E$14)+(N269*Settings!$E$5)+(O269*Settings!$E$9)</f>
        <v>169.633</v>
      </c>
      <c r="D269" s="11">
        <f>VLOOKUP(A269,PitcherProj!A:Z,4,false)</f>
        <v>63</v>
      </c>
      <c r="E269" s="11">
        <f>VLOOKUP(A269,PitcherProj!A:Z,5,false)</f>
        <v>3.3361</v>
      </c>
      <c r="F269" s="11">
        <f>VLOOKUP(A269,PitcherProj!A:Z,6,false)</f>
        <v>2.8401</v>
      </c>
      <c r="G269" s="11">
        <f>VLOOKUP(A269,PitcherProj!A:Z,7,false)</f>
        <v>26.725</v>
      </c>
      <c r="H269" s="11">
        <f>VLOOKUP(A269,PitcherProj!A:Z,8,false)</f>
        <v>68.7822</v>
      </c>
      <c r="I269" s="11">
        <f>VLOOKUP(A269,PitcherProj!A:Z,9,false)</f>
        <v>25.8587</v>
      </c>
      <c r="J269" s="11">
        <f>VLOOKUP(A269,PitcherProj!A:Z,10,false)</f>
        <v>2.8577</v>
      </c>
      <c r="K269" s="11">
        <f>VLOOKUP(A269,PitcherProj!A:Z,11,false)</f>
        <v>2.251</v>
      </c>
      <c r="L269" s="11">
        <f>VLOOKUP(A269,PitcherProj!A:Z,12,false)</f>
        <v>15.1498</v>
      </c>
      <c r="M269" s="11">
        <f>VLOOKUP(A269,PitcherProj!A:AA,13,false)</f>
        <v>7.833</v>
      </c>
      <c r="N269" s="11">
        <f>VLOOKUP(A269,PitcherProj!A:AA,14,false)</f>
        <v>0</v>
      </c>
      <c r="O269" s="11">
        <f>VLOOKUP(A269,PitcherProj!A:AA,15,false)</f>
        <v>55.6976</v>
      </c>
      <c r="P269" s="11" t="str">
        <f t="shared" si="1"/>
        <v>#N/A</v>
      </c>
    </row>
    <row r="270">
      <c r="A270" s="12" t="str">
        <f>PitcherProj!A202</f>
        <v>Javier Assad</v>
      </c>
      <c r="B270" s="11" t="str">
        <f>PitcherProj!B202</f>
        <v>CHC</v>
      </c>
      <c r="C270" s="13">
        <f>(D270*Settings!$E$8)+(E270*Settings!$E$3)+(F270*Settings!$E$12)+(G270*Settings!$E$10)+(H270*Settings!$E$6)+(I270*Settings!$E$7)+(J270*Settings!$E$11)+(K270*Settings!$E$4)+(L270*Settings!$E$13)+(M270*Settings!$E$14)+(N270*Settings!$E$5)+(O270*Settings!$E$9)</f>
        <v>169.5271</v>
      </c>
      <c r="D270" s="11">
        <f>VLOOKUP(A270,PitcherProj!A:Z,4,false)</f>
        <v>108.001</v>
      </c>
      <c r="E270" s="11">
        <f>VLOOKUP(A270,PitcherProj!A:Z,5,false)</f>
        <v>5.5927</v>
      </c>
      <c r="F270" s="11">
        <f>VLOOKUP(A270,PitcherProj!A:Z,6,false)</f>
        <v>6.7852</v>
      </c>
      <c r="G270" s="11">
        <f>VLOOKUP(A270,PitcherProj!A:Z,7,false)</f>
        <v>54.9808</v>
      </c>
      <c r="H270" s="11">
        <f>VLOOKUP(A270,PitcherProj!A:Z,8,false)</f>
        <v>88.9607</v>
      </c>
      <c r="I270" s="11">
        <f>VLOOKUP(A270,PitcherProj!A:Z,9,false)</f>
        <v>41.226</v>
      </c>
      <c r="J270" s="11">
        <f>VLOOKUP(A270,PitcherProj!A:Z,10,false)</f>
        <v>5.0066</v>
      </c>
      <c r="K270" s="11">
        <f>VLOOKUP(A270,PitcherProj!A:Z,11,false)</f>
        <v>0</v>
      </c>
      <c r="L270" s="11">
        <f>VLOOKUP(A270,PitcherProj!A:Z,12,false)</f>
        <v>0.6147</v>
      </c>
      <c r="M270" s="11">
        <f>VLOOKUP(A270,PitcherProj!A:AA,13,false)</f>
        <v>15.2881</v>
      </c>
      <c r="N270" s="11">
        <f>VLOOKUP(A270,PitcherProj!A:AA,14,false)</f>
        <v>4.8411</v>
      </c>
      <c r="O270" s="11">
        <f>VLOOKUP(A270,PitcherProj!A:AA,15,false)</f>
        <v>110.603</v>
      </c>
      <c r="P270" s="11" t="str">
        <f t="shared" si="1"/>
        <v>#N/A</v>
      </c>
    </row>
    <row r="271">
      <c r="A271" s="12" t="str">
        <f>PitcherProj!A229</f>
        <v>Seranthony Domínguez</v>
      </c>
      <c r="B271" s="11" t="str">
        <f>PitcherProj!B229</f>
        <v>PHI</v>
      </c>
      <c r="C271" s="13">
        <f>(D271*Settings!$E$8)+(E271*Settings!$E$3)+(F271*Settings!$E$12)+(G271*Settings!$E$10)+(H271*Settings!$E$6)+(I271*Settings!$E$7)+(J271*Settings!$E$11)+(K271*Settings!$E$4)+(L271*Settings!$E$13)+(M271*Settings!$E$14)+(N271*Settings!$E$5)+(O271*Settings!$E$9)</f>
        <v>169.3558</v>
      </c>
      <c r="D271" s="11">
        <f>VLOOKUP(A271,PitcherProj!A:Z,4,false)</f>
        <v>70</v>
      </c>
      <c r="E271" s="11">
        <f>VLOOKUP(A271,PitcherProj!A:Z,5,false)</f>
        <v>3.5712</v>
      </c>
      <c r="F271" s="11">
        <f>VLOOKUP(A271,PitcherProj!A:Z,6,false)</f>
        <v>3.2928</v>
      </c>
      <c r="G271" s="11">
        <f>VLOOKUP(A271,PitcherProj!A:Z,7,false)</f>
        <v>30.7619</v>
      </c>
      <c r="H271" s="11">
        <f>VLOOKUP(A271,PitcherProj!A:Z,8,false)</f>
        <v>74.3076</v>
      </c>
      <c r="I271" s="11">
        <f>VLOOKUP(A271,PitcherProj!A:Z,9,false)</f>
        <v>29.6457</v>
      </c>
      <c r="J271" s="11">
        <f>VLOOKUP(A271,PitcherProj!A:Z,10,false)</f>
        <v>3.5885</v>
      </c>
      <c r="K271" s="11">
        <f>VLOOKUP(A271,PitcherProj!A:Z,11,false)</f>
        <v>2.121</v>
      </c>
      <c r="L271" s="11">
        <f>VLOOKUP(A271,PitcherProj!A:Z,12,false)</f>
        <v>11.6726</v>
      </c>
      <c r="M271" s="11">
        <f>VLOOKUP(A271,PitcherProj!A:AA,13,false)</f>
        <v>8.64111</v>
      </c>
      <c r="N271" s="11">
        <f>VLOOKUP(A271,PitcherProj!A:AA,14,false)</f>
        <v>0</v>
      </c>
      <c r="O271" s="11">
        <f>VLOOKUP(A271,PitcherProj!A:AA,15,false)</f>
        <v>62.1216</v>
      </c>
      <c r="P271" s="11" t="str">
        <f t="shared" si="1"/>
        <v>#N/A</v>
      </c>
    </row>
    <row r="272">
      <c r="A272" s="12" t="str">
        <f>PitcherProj!A203</f>
        <v>Chris Martin</v>
      </c>
      <c r="B272" s="11" t="str">
        <f>PitcherProj!B203</f>
        <v>BOS</v>
      </c>
      <c r="C272" s="13">
        <f>(D272*Settings!$E$8)+(E272*Settings!$E$3)+(F272*Settings!$E$12)+(G272*Settings!$E$10)+(H272*Settings!$E$6)+(I272*Settings!$E$7)+(J272*Settings!$E$11)+(K272*Settings!$E$4)+(L272*Settings!$E$13)+(M272*Settings!$E$14)+(N272*Settings!$E$5)+(O272*Settings!$E$9)</f>
        <v>169.2874</v>
      </c>
      <c r="D272" s="11">
        <f>VLOOKUP(A272,PitcherProj!A:Z,4,false)</f>
        <v>66</v>
      </c>
      <c r="E272" s="11">
        <f>VLOOKUP(A272,PitcherProj!A:Z,5,false)</f>
        <v>3.4558</v>
      </c>
      <c r="F272" s="11">
        <f>VLOOKUP(A272,PitcherProj!A:Z,6,false)</f>
        <v>3.015</v>
      </c>
      <c r="G272" s="11">
        <f>VLOOKUP(A272,PitcherProj!A:Z,7,false)</f>
        <v>27.59</v>
      </c>
      <c r="H272" s="11">
        <f>VLOOKUP(A272,PitcherProj!A:Z,8,false)</f>
        <v>64.56</v>
      </c>
      <c r="I272" s="11">
        <f>VLOOKUP(A272,PitcherProj!A:Z,9,false)</f>
        <v>15.6082</v>
      </c>
      <c r="J272" s="11">
        <f>VLOOKUP(A272,PitcherProj!A:Z,10,false)</f>
        <v>2.5357</v>
      </c>
      <c r="K272" s="11">
        <f>VLOOKUP(A272,PitcherProj!A:Z,11,false)</f>
        <v>2.234</v>
      </c>
      <c r="L272" s="11">
        <f>VLOOKUP(A272,PitcherProj!A:Z,12,false)</f>
        <v>12.7359</v>
      </c>
      <c r="M272" s="11">
        <f>VLOOKUP(A272,PitcherProj!A:AA,13,false)</f>
        <v>7.51667</v>
      </c>
      <c r="N272" s="11">
        <f>VLOOKUP(A272,PitcherProj!A:AA,14,false)</f>
        <v>0</v>
      </c>
      <c r="O272" s="11">
        <f>VLOOKUP(A272,PitcherProj!A:AA,15,false)</f>
        <v>64.8245</v>
      </c>
      <c r="P272" s="11" t="str">
        <f t="shared" si="1"/>
        <v>#N/A</v>
      </c>
    </row>
    <row r="273">
      <c r="A273" s="12" t="str">
        <f>PitcherProj!A265</f>
        <v>Yimi García</v>
      </c>
      <c r="B273" s="11" t="str">
        <f>PitcherProj!B265</f>
        <v>TOR</v>
      </c>
      <c r="C273" s="13">
        <f>(D273*Settings!$E$8)+(E273*Settings!$E$3)+(F273*Settings!$E$12)+(G273*Settings!$E$10)+(H273*Settings!$E$6)+(I273*Settings!$E$7)+(J273*Settings!$E$11)+(K273*Settings!$E$4)+(L273*Settings!$E$13)+(M273*Settings!$E$14)+(N273*Settings!$E$5)+(O273*Settings!$E$9)</f>
        <v>169.1915</v>
      </c>
      <c r="D273" s="11">
        <f>VLOOKUP(A273,PitcherProj!A:Z,4,false)</f>
        <v>63</v>
      </c>
      <c r="E273" s="11">
        <f>VLOOKUP(A273,PitcherProj!A:Z,5,false)</f>
        <v>3.292</v>
      </c>
      <c r="F273" s="11">
        <f>VLOOKUP(A273,PitcherProj!A:Z,6,false)</f>
        <v>2.8848</v>
      </c>
      <c r="G273" s="11">
        <f>VLOOKUP(A273,PitcherProj!A:Z,7,false)</f>
        <v>26.0532</v>
      </c>
      <c r="H273" s="11">
        <f>VLOOKUP(A273,PitcherProj!A:Z,8,false)</f>
        <v>66.0376</v>
      </c>
      <c r="I273" s="11">
        <f>VLOOKUP(A273,PitcherProj!A:Z,9,false)</f>
        <v>18.9917</v>
      </c>
      <c r="J273" s="11">
        <f>VLOOKUP(A273,PitcherProj!A:Z,10,false)</f>
        <v>3.0888</v>
      </c>
      <c r="K273" s="11">
        <f>VLOOKUP(A273,PitcherProj!A:Z,11,false)</f>
        <v>1.059</v>
      </c>
      <c r="L273" s="11">
        <f>VLOOKUP(A273,PitcherProj!A:Z,12,false)</f>
        <v>15.5452</v>
      </c>
      <c r="M273" s="11">
        <f>VLOOKUP(A273,PitcherProj!A:AA,13,false)</f>
        <v>8.309</v>
      </c>
      <c r="N273" s="11">
        <f>VLOOKUP(A273,PitcherProj!A:AA,14,false)</f>
        <v>0</v>
      </c>
      <c r="O273" s="11">
        <f>VLOOKUP(A273,PitcherProj!A:AA,15,false)</f>
        <v>55.8502</v>
      </c>
      <c r="P273" s="11" t="str">
        <f t="shared" si="1"/>
        <v>#N/A</v>
      </c>
    </row>
    <row r="274">
      <c r="A274" s="12" t="str">
        <f>PitcherProj!A344</f>
        <v>Tyler Wells</v>
      </c>
      <c r="B274" s="11" t="str">
        <f>PitcherProj!B344</f>
        <v>BAL</v>
      </c>
      <c r="C274" s="13">
        <f>(D274*Settings!$E$8)+(E274*Settings!$E$3)+(F274*Settings!$E$12)+(G274*Settings!$E$10)+(H274*Settings!$E$6)+(I274*Settings!$E$7)+(J274*Settings!$E$11)+(K274*Settings!$E$4)+(L274*Settings!$E$13)+(M274*Settings!$E$14)+(N274*Settings!$E$5)+(O274*Settings!$E$9)</f>
        <v>168.0914</v>
      </c>
      <c r="D274" s="11">
        <f>VLOOKUP(A274,PitcherProj!A:Z,4,false)</f>
        <v>75.6044</v>
      </c>
      <c r="E274" s="11">
        <f>VLOOKUP(A274,PitcherProj!A:Z,5,false)</f>
        <v>3.9359</v>
      </c>
      <c r="F274" s="11">
        <f>VLOOKUP(A274,PitcherProj!A:Z,6,false)</f>
        <v>3.9379</v>
      </c>
      <c r="G274" s="11">
        <f>VLOOKUP(A274,PitcherProj!A:Z,7,false)</f>
        <v>35.2923</v>
      </c>
      <c r="H274" s="11">
        <f>VLOOKUP(A274,PitcherProj!A:Z,8,false)</f>
        <v>75.1521</v>
      </c>
      <c r="I274" s="11">
        <f>VLOOKUP(A274,PitcherProj!A:Z,9,false)</f>
        <v>20.3927</v>
      </c>
      <c r="J274" s="11">
        <f>VLOOKUP(A274,PitcherProj!A:Z,10,false)</f>
        <v>2.7553</v>
      </c>
      <c r="K274" s="11">
        <f>VLOOKUP(A274,PitcherProj!A:Z,11,false)</f>
        <v>0</v>
      </c>
      <c r="L274" s="11">
        <f>VLOOKUP(A274,PitcherProj!A:Z,12,false)</f>
        <v>10.099</v>
      </c>
      <c r="M274" s="11">
        <f>VLOOKUP(A274,PitcherProj!A:AA,13,false)</f>
        <v>12.7603</v>
      </c>
      <c r="N274" s="11">
        <f>VLOOKUP(A274,PitcherProj!A:AA,14,false)</f>
        <v>1.1527</v>
      </c>
      <c r="O274" s="11">
        <f>VLOOKUP(A274,PitcherProj!A:AA,15,false)</f>
        <v>71.6632</v>
      </c>
      <c r="P274" s="11" t="str">
        <f t="shared" si="1"/>
        <v>#N/A</v>
      </c>
    </row>
    <row r="275">
      <c r="A275" s="12" t="str">
        <f>PitcherProj!A221</f>
        <v>Sam Hentges</v>
      </c>
      <c r="B275" s="11" t="str">
        <f>PitcherProj!B221</f>
        <v>CLE</v>
      </c>
      <c r="C275" s="13">
        <f>(D275*Settings!$E$8)+(E275*Settings!$E$3)+(F275*Settings!$E$12)+(G275*Settings!$E$10)+(H275*Settings!$E$6)+(I275*Settings!$E$7)+(J275*Settings!$E$11)+(K275*Settings!$E$4)+(L275*Settings!$E$13)+(M275*Settings!$E$14)+(N275*Settings!$E$5)+(O275*Settings!$E$9)</f>
        <v>167.5648</v>
      </c>
      <c r="D275" s="11">
        <f>VLOOKUP(A275,PitcherProj!A:Z,4,false)</f>
        <v>62</v>
      </c>
      <c r="E275" s="11">
        <f>VLOOKUP(A275,PitcherProj!A:Z,5,false)</f>
        <v>3.2897</v>
      </c>
      <c r="F275" s="11">
        <f>VLOOKUP(A275,PitcherProj!A:Z,6,false)</f>
        <v>2.7883</v>
      </c>
      <c r="G275" s="11">
        <f>VLOOKUP(A275,PitcherProj!A:Z,7,false)</f>
        <v>23.1682</v>
      </c>
      <c r="H275" s="11">
        <f>VLOOKUP(A275,PitcherProj!A:Z,8,false)</f>
        <v>67.2954</v>
      </c>
      <c r="I275" s="11">
        <f>VLOOKUP(A275,PitcherProj!A:Z,9,false)</f>
        <v>22.6186</v>
      </c>
      <c r="J275" s="11">
        <f>VLOOKUP(A275,PitcherProj!A:Z,10,false)</f>
        <v>2.1837</v>
      </c>
      <c r="K275" s="11">
        <f>VLOOKUP(A275,PitcherProj!A:Z,11,false)</f>
        <v>1.125</v>
      </c>
      <c r="L275" s="11">
        <f>VLOOKUP(A275,PitcherProj!A:Z,12,false)</f>
        <v>13.016</v>
      </c>
      <c r="M275" s="11">
        <f>VLOOKUP(A275,PitcherProj!A:AA,13,false)</f>
        <v>5.83489</v>
      </c>
      <c r="N275" s="11">
        <f>VLOOKUP(A275,PitcherProj!A:AA,14,false)</f>
        <v>0</v>
      </c>
      <c r="O275" s="11">
        <f>VLOOKUP(A275,PitcherProj!A:AA,15,false)</f>
        <v>54.3325</v>
      </c>
      <c r="P275" s="11" t="str">
        <f t="shared" si="1"/>
        <v>#N/A</v>
      </c>
    </row>
    <row r="276">
      <c r="A276" s="12" t="str">
        <f>PitcherProj!A218</f>
        <v>Alex Vesia</v>
      </c>
      <c r="B276" s="11" t="str">
        <f>PitcherProj!B218</f>
        <v>LAD</v>
      </c>
      <c r="C276" s="13">
        <f>(D276*Settings!$E$8)+(E276*Settings!$E$3)+(F276*Settings!$E$12)+(G276*Settings!$E$10)+(H276*Settings!$E$6)+(I276*Settings!$E$7)+(J276*Settings!$E$11)+(K276*Settings!$E$4)+(L276*Settings!$E$13)+(M276*Settings!$E$14)+(N276*Settings!$E$5)+(O276*Settings!$E$9)</f>
        <v>167.3145</v>
      </c>
      <c r="D276" s="11">
        <f>VLOOKUP(A276,PitcherProj!A:Z,4,false)</f>
        <v>60</v>
      </c>
      <c r="E276" s="11">
        <f>VLOOKUP(A276,PitcherProj!A:Z,5,false)</f>
        <v>3.2638</v>
      </c>
      <c r="F276" s="11">
        <f>VLOOKUP(A276,PitcherProj!A:Z,6,false)</f>
        <v>2.6171</v>
      </c>
      <c r="G276" s="11">
        <f>VLOOKUP(A276,PitcherProj!A:Z,7,false)</f>
        <v>25.1849</v>
      </c>
      <c r="H276" s="11">
        <f>VLOOKUP(A276,PitcherProj!A:Z,8,false)</f>
        <v>75.6119</v>
      </c>
      <c r="I276" s="11">
        <f>VLOOKUP(A276,PitcherProj!A:Z,9,false)</f>
        <v>25.4864</v>
      </c>
      <c r="J276" s="11">
        <f>VLOOKUP(A276,PitcherProj!A:Z,10,false)</f>
        <v>2.4816</v>
      </c>
      <c r="K276" s="11">
        <f>VLOOKUP(A276,PitcherProj!A:Z,11,false)</f>
        <v>1.265</v>
      </c>
      <c r="L276" s="11">
        <f>VLOOKUP(A276,PitcherProj!A:Z,12,false)</f>
        <v>11.8013</v>
      </c>
      <c r="M276" s="11">
        <f>VLOOKUP(A276,PitcherProj!A:AA,13,false)</f>
        <v>8.64667</v>
      </c>
      <c r="N276" s="11">
        <f>VLOOKUP(A276,PitcherProj!A:AA,14,false)</f>
        <v>0</v>
      </c>
      <c r="O276" s="11">
        <f>VLOOKUP(A276,PitcherProj!A:AA,15,false)</f>
        <v>48.3549</v>
      </c>
      <c r="P276" s="11" t="str">
        <f t="shared" si="1"/>
        <v>#N/A</v>
      </c>
    </row>
    <row r="277">
      <c r="A277" s="12" t="str">
        <f>PitcherProj!A303</f>
        <v>Yennier Cano</v>
      </c>
      <c r="B277" s="11" t="str">
        <f>PitcherProj!B303</f>
        <v>BAL</v>
      </c>
      <c r="C277" s="13">
        <f>(D277*Settings!$E$8)+(E277*Settings!$E$3)+(F277*Settings!$E$12)+(G277*Settings!$E$10)+(H277*Settings!$E$6)+(I277*Settings!$E$7)+(J277*Settings!$E$11)+(K277*Settings!$E$4)+(L277*Settings!$E$13)+(M277*Settings!$E$14)+(N277*Settings!$E$5)+(O277*Settings!$E$9)</f>
        <v>166.1045</v>
      </c>
      <c r="D277" s="11">
        <f>VLOOKUP(A277,PitcherProj!A:Z,4,false)</f>
        <v>64</v>
      </c>
      <c r="E277" s="11">
        <f>VLOOKUP(A277,PitcherProj!A:Z,5,false)</f>
        <v>3.3351</v>
      </c>
      <c r="F277" s="11">
        <f>VLOOKUP(A277,PitcherProj!A:Z,6,false)</f>
        <v>2.9397</v>
      </c>
      <c r="G277" s="11">
        <f>VLOOKUP(A277,PitcherProj!A:Z,7,false)</f>
        <v>25.9679</v>
      </c>
      <c r="H277" s="11">
        <f>VLOOKUP(A277,PitcherProj!A:Z,8,false)</f>
        <v>60.5044</v>
      </c>
      <c r="I277" s="11">
        <f>VLOOKUP(A277,PitcherProj!A:Z,9,false)</f>
        <v>22.7007</v>
      </c>
      <c r="J277" s="11">
        <f>VLOOKUP(A277,PitcherProj!A:Z,10,false)</f>
        <v>2.6801</v>
      </c>
      <c r="K277" s="11">
        <f>VLOOKUP(A277,PitcherProj!A:Z,11,false)</f>
        <v>3.986</v>
      </c>
      <c r="L277" s="11">
        <f>VLOOKUP(A277,PitcherProj!A:Z,12,false)</f>
        <v>11.7952</v>
      </c>
      <c r="M277" s="11">
        <f>VLOOKUP(A277,PitcherProj!A:AA,13,false)</f>
        <v>6.20089</v>
      </c>
      <c r="N277" s="11">
        <f>VLOOKUP(A277,PitcherProj!A:AA,14,false)</f>
        <v>0</v>
      </c>
      <c r="O277" s="11">
        <f>VLOOKUP(A277,PitcherProj!A:AA,15,false)</f>
        <v>60.4601</v>
      </c>
      <c r="P277" s="11" t="str">
        <f t="shared" si="1"/>
        <v>#N/A</v>
      </c>
    </row>
    <row r="278">
      <c r="A278" s="12" t="str">
        <f>PitcherProj!A355</f>
        <v>Scott Barlow</v>
      </c>
      <c r="B278" s="11" t="str">
        <f>PitcherProj!B355</f>
        <v>CLE</v>
      </c>
      <c r="C278" s="13">
        <f>(D278*Settings!$E$8)+(E278*Settings!$E$3)+(F278*Settings!$E$12)+(G278*Settings!$E$10)+(H278*Settings!$E$6)+(I278*Settings!$E$7)+(J278*Settings!$E$11)+(K278*Settings!$E$4)+(L278*Settings!$E$13)+(M278*Settings!$E$14)+(N278*Settings!$E$5)+(O278*Settings!$E$9)</f>
        <v>165.9704</v>
      </c>
      <c r="D278" s="11">
        <f>VLOOKUP(A278,PitcherProj!A:Z,4,false)</f>
        <v>64</v>
      </c>
      <c r="E278" s="11">
        <f>VLOOKUP(A278,PitcherProj!A:Z,5,false)</f>
        <v>3.219</v>
      </c>
      <c r="F278" s="11">
        <f>VLOOKUP(A278,PitcherProj!A:Z,6,false)</f>
        <v>3.0572</v>
      </c>
      <c r="G278" s="11">
        <f>VLOOKUP(A278,PitcherProj!A:Z,7,false)</f>
        <v>27.2747</v>
      </c>
      <c r="H278" s="11">
        <f>VLOOKUP(A278,PitcherProj!A:Z,8,false)</f>
        <v>69.1972</v>
      </c>
      <c r="I278" s="11">
        <f>VLOOKUP(A278,PitcherProj!A:Z,9,false)</f>
        <v>24.8339</v>
      </c>
      <c r="J278" s="11">
        <f>VLOOKUP(A278,PitcherProj!A:Z,10,false)</f>
        <v>2.9537</v>
      </c>
      <c r="K278" s="11">
        <f>VLOOKUP(A278,PitcherProj!A:Z,11,false)</f>
        <v>2.249</v>
      </c>
      <c r="L278" s="11">
        <f>VLOOKUP(A278,PitcherProj!A:Z,12,false)</f>
        <v>13.1594</v>
      </c>
      <c r="M278" s="11">
        <f>VLOOKUP(A278,PitcherProj!A:AA,13,false)</f>
        <v>7.68</v>
      </c>
      <c r="N278" s="11">
        <f>VLOOKUP(A278,PitcherProj!A:AA,14,false)</f>
        <v>0</v>
      </c>
      <c r="O278" s="11">
        <f>VLOOKUP(A278,PitcherProj!A:AA,15,false)</f>
        <v>57.377</v>
      </c>
      <c r="P278" s="11" t="str">
        <f t="shared" si="1"/>
        <v>#N/A</v>
      </c>
    </row>
    <row r="279">
      <c r="A279" s="12" t="str">
        <f>PitcherProj!A388</f>
        <v>Enyel De Los Santos</v>
      </c>
      <c r="B279" s="11" t="str">
        <f>PitcherProj!B388</f>
        <v>SDP</v>
      </c>
      <c r="C279" s="13">
        <f>(D279*Settings!$E$8)+(E279*Settings!$E$3)+(F279*Settings!$E$12)+(G279*Settings!$E$10)+(H279*Settings!$E$6)+(I279*Settings!$E$7)+(J279*Settings!$E$11)+(K279*Settings!$E$4)+(L279*Settings!$E$13)+(M279*Settings!$E$14)+(N279*Settings!$E$5)+(O279*Settings!$E$9)</f>
        <v>164.8129</v>
      </c>
      <c r="D279" s="11">
        <f>VLOOKUP(A279,PitcherProj!A:Z,4,false)</f>
        <v>66</v>
      </c>
      <c r="E279" s="11">
        <f>VLOOKUP(A279,PitcherProj!A:Z,5,false)</f>
        <v>3.3052</v>
      </c>
      <c r="F279" s="11">
        <f>VLOOKUP(A279,PitcherProj!A:Z,6,false)</f>
        <v>3.1672</v>
      </c>
      <c r="G279" s="11">
        <f>VLOOKUP(A279,PitcherProj!A:Z,7,false)</f>
        <v>28.5965</v>
      </c>
      <c r="H279" s="11">
        <f>VLOOKUP(A279,PitcherProj!A:Z,8,false)</f>
        <v>70.3168</v>
      </c>
      <c r="I279" s="11">
        <f>VLOOKUP(A279,PitcherProj!A:Z,9,false)</f>
        <v>26.323</v>
      </c>
      <c r="J279" s="11">
        <f>VLOOKUP(A279,PitcherProj!A:Z,10,false)</f>
        <v>3.1882</v>
      </c>
      <c r="K279" s="11">
        <f>VLOOKUP(A279,PitcherProj!A:Z,11,false)</f>
        <v>1.049</v>
      </c>
      <c r="L279" s="11">
        <f>VLOOKUP(A279,PitcherProj!A:Z,12,false)</f>
        <v>14.6916</v>
      </c>
      <c r="M279" s="11">
        <f>VLOOKUP(A279,PitcherProj!A:AA,13,false)</f>
        <v>8.48467</v>
      </c>
      <c r="N279" s="11">
        <f>VLOOKUP(A279,PitcherProj!A:AA,14,false)</f>
        <v>0</v>
      </c>
      <c r="O279" s="11">
        <f>VLOOKUP(A279,PitcherProj!A:AA,15,false)</f>
        <v>58.4523</v>
      </c>
      <c r="P279" s="11" t="str">
        <f t="shared" si="1"/>
        <v>#N/A</v>
      </c>
    </row>
    <row r="280">
      <c r="A280" s="12" t="str">
        <f>PitcherProj!A262</f>
        <v>Griffin Jax</v>
      </c>
      <c r="B280" s="11" t="str">
        <f>PitcherProj!B262</f>
        <v>MIN</v>
      </c>
      <c r="C280" s="13">
        <f>(D280*Settings!$E$8)+(E280*Settings!$E$3)+(F280*Settings!$E$12)+(G280*Settings!$E$10)+(H280*Settings!$E$6)+(I280*Settings!$E$7)+(J280*Settings!$E$11)+(K280*Settings!$E$4)+(L280*Settings!$E$13)+(M280*Settings!$E$14)+(N280*Settings!$E$5)+(O280*Settings!$E$9)</f>
        <v>163.5037</v>
      </c>
      <c r="D280" s="11">
        <f>VLOOKUP(A280,PitcherProj!A:Z,4,false)</f>
        <v>64</v>
      </c>
      <c r="E280" s="11">
        <f>VLOOKUP(A280,PitcherProj!A:Z,5,false)</f>
        <v>3.2618</v>
      </c>
      <c r="F280" s="11">
        <f>VLOOKUP(A280,PitcherProj!A:Z,6,false)</f>
        <v>3.0139</v>
      </c>
      <c r="G280" s="11">
        <f>VLOOKUP(A280,PitcherProj!A:Z,7,false)</f>
        <v>27.2262</v>
      </c>
      <c r="H280" s="11">
        <f>VLOOKUP(A280,PitcherProj!A:Z,8,false)</f>
        <v>67.02</v>
      </c>
      <c r="I280" s="11">
        <f>VLOOKUP(A280,PitcherProj!A:Z,9,false)</f>
        <v>20.9535</v>
      </c>
      <c r="J280" s="11">
        <f>VLOOKUP(A280,PitcherProj!A:Z,10,false)</f>
        <v>2.8514</v>
      </c>
      <c r="K280" s="11">
        <f>VLOOKUP(A280,PitcherProj!A:Z,11,false)</f>
        <v>1.946</v>
      </c>
      <c r="L280" s="11">
        <f>VLOOKUP(A280,PitcherProj!A:Z,12,false)</f>
        <v>12.2219</v>
      </c>
      <c r="M280" s="11">
        <f>VLOOKUP(A280,PitcherProj!A:AA,13,false)</f>
        <v>7.552</v>
      </c>
      <c r="N280" s="11">
        <f>VLOOKUP(A280,PitcherProj!A:AA,14,false)</f>
        <v>0</v>
      </c>
      <c r="O280" s="11">
        <f>VLOOKUP(A280,PitcherProj!A:AA,15,false)</f>
        <v>58.7001</v>
      </c>
      <c r="P280" s="11" t="str">
        <f t="shared" si="1"/>
        <v>#N/A</v>
      </c>
    </row>
    <row r="281">
      <c r="A281" s="12" t="str">
        <f>PitcherProj!A237</f>
        <v>Drew Smyly</v>
      </c>
      <c r="B281" s="11" t="str">
        <f>PitcherProj!B237</f>
        <v>CHC</v>
      </c>
      <c r="C281" s="13">
        <f>(D281*Settings!$E$8)+(E281*Settings!$E$3)+(F281*Settings!$E$12)+(G281*Settings!$E$10)+(H281*Settings!$E$6)+(I281*Settings!$E$7)+(J281*Settings!$E$11)+(K281*Settings!$E$4)+(L281*Settings!$E$13)+(M281*Settings!$E$14)+(N281*Settings!$E$5)+(O281*Settings!$E$9)</f>
        <v>163.0172</v>
      </c>
      <c r="D281" s="11">
        <f>VLOOKUP(A281,PitcherProj!A:Z,4,false)</f>
        <v>68.6082</v>
      </c>
      <c r="E281" s="11">
        <f>VLOOKUP(A281,PitcherProj!A:Z,5,false)</f>
        <v>3.4738</v>
      </c>
      <c r="F281" s="11">
        <f>VLOOKUP(A281,PitcherProj!A:Z,6,false)</f>
        <v>3.4927</v>
      </c>
      <c r="G281" s="11">
        <f>VLOOKUP(A281,PitcherProj!A:Z,7,false)</f>
        <v>30.9451</v>
      </c>
      <c r="H281" s="11">
        <f>VLOOKUP(A281,PitcherProj!A:Z,8,false)</f>
        <v>69.8166</v>
      </c>
      <c r="I281" s="11">
        <f>VLOOKUP(A281,PitcherProj!A:Z,9,false)</f>
        <v>20.343</v>
      </c>
      <c r="J281" s="11">
        <f>VLOOKUP(A281,PitcherProj!A:Z,10,false)</f>
        <v>2.7074</v>
      </c>
      <c r="K281" s="11">
        <f>VLOOKUP(A281,PitcherProj!A:Z,11,false)</f>
        <v>1.159</v>
      </c>
      <c r="L281" s="11">
        <f>VLOOKUP(A281,PitcherProj!A:Z,12,false)</f>
        <v>11.13</v>
      </c>
      <c r="M281" s="11">
        <f>VLOOKUP(A281,PitcherProj!A:AA,13,false)</f>
        <v>10.4589</v>
      </c>
      <c r="N281" s="11">
        <f>VLOOKUP(A281,PitcherProj!A:AA,14,false)</f>
        <v>0.5583</v>
      </c>
      <c r="O281" s="11">
        <f>VLOOKUP(A281,PitcherProj!A:AA,15,false)</f>
        <v>64.3042</v>
      </c>
      <c r="P281" s="11" t="str">
        <f t="shared" si="1"/>
        <v>#N/A</v>
      </c>
    </row>
    <row r="282">
      <c r="A282" s="12" t="str">
        <f>PitcherProj!A363</f>
        <v>Trevor Stephan</v>
      </c>
      <c r="B282" s="11" t="str">
        <f>PitcherProj!B363</f>
        <v>CLE</v>
      </c>
      <c r="C282" s="13">
        <f>(D282*Settings!$E$8)+(E282*Settings!$E$3)+(F282*Settings!$E$12)+(G282*Settings!$E$10)+(H282*Settings!$E$6)+(I282*Settings!$E$7)+(J282*Settings!$E$11)+(K282*Settings!$E$4)+(L282*Settings!$E$13)+(M282*Settings!$E$14)+(N282*Settings!$E$5)+(O282*Settings!$E$9)</f>
        <v>162.8287</v>
      </c>
      <c r="D282" s="11">
        <f>VLOOKUP(A282,PitcherProj!A:Z,4,false)</f>
        <v>63</v>
      </c>
      <c r="E282" s="11">
        <f>VLOOKUP(A282,PitcherProj!A:Z,5,false)</f>
        <v>3.1316</v>
      </c>
      <c r="F282" s="11">
        <f>VLOOKUP(A282,PitcherProj!A:Z,6,false)</f>
        <v>3.0468</v>
      </c>
      <c r="G282" s="11">
        <f>VLOOKUP(A282,PitcherProj!A:Z,7,false)</f>
        <v>27.7344</v>
      </c>
      <c r="H282" s="11">
        <f>VLOOKUP(A282,PitcherProj!A:Z,8,false)</f>
        <v>67.5829</v>
      </c>
      <c r="I282" s="11">
        <f>VLOOKUP(A282,PitcherProj!A:Z,9,false)</f>
        <v>23.1996</v>
      </c>
      <c r="J282" s="11">
        <f>VLOOKUP(A282,PitcherProj!A:Z,10,false)</f>
        <v>3.0287</v>
      </c>
      <c r="K282" s="11">
        <f>VLOOKUP(A282,PitcherProj!A:Z,11,false)</f>
        <v>1.125</v>
      </c>
      <c r="L282" s="11">
        <f>VLOOKUP(A282,PitcherProj!A:Z,12,false)</f>
        <v>15.7976</v>
      </c>
      <c r="M282" s="11">
        <f>VLOOKUP(A282,PitcherProj!A:AA,13,false)</f>
        <v>8.12</v>
      </c>
      <c r="N282" s="11">
        <f>VLOOKUP(A282,PitcherProj!A:AA,14,false)</f>
        <v>0</v>
      </c>
      <c r="O282" s="11">
        <f>VLOOKUP(A282,PitcherProj!A:AA,15,false)</f>
        <v>55.7949</v>
      </c>
      <c r="P282" s="11" t="str">
        <f t="shared" si="1"/>
        <v>#N/A</v>
      </c>
    </row>
    <row r="283">
      <c r="A283" s="12" t="str">
        <f>PitcherProj!A246</f>
        <v>Johnny Cueto</v>
      </c>
      <c r="B283" s="11" t="str">
        <f>PitcherProj!B246</f>
        <v/>
      </c>
      <c r="C283" s="13">
        <f>(D283*Settings!$E$8)+(E283*Settings!$E$3)+(F283*Settings!$E$12)+(G283*Settings!$E$10)+(H283*Settings!$E$6)+(I283*Settings!$E$7)+(J283*Settings!$E$11)+(K283*Settings!$E$4)+(L283*Settings!$E$13)+(M283*Settings!$E$14)+(N283*Settings!$E$5)+(O283*Settings!$E$9)</f>
        <v>162.8072</v>
      </c>
      <c r="D283" s="11">
        <f>VLOOKUP(A283,PitcherProj!A:Z,4,false)</f>
        <v>118.711</v>
      </c>
      <c r="E283" s="11">
        <f>VLOOKUP(A283,PitcherProj!A:Z,5,false)</f>
        <v>6.1858</v>
      </c>
      <c r="F283" s="11">
        <f>VLOOKUP(A283,PitcherProj!A:Z,6,false)</f>
        <v>8.295</v>
      </c>
      <c r="G283" s="11">
        <f>VLOOKUP(A283,PitcherProj!A:Z,7,false)</f>
        <v>66.7073</v>
      </c>
      <c r="H283" s="11">
        <f>VLOOKUP(A283,PitcherProj!A:Z,8,false)</f>
        <v>82.8326</v>
      </c>
      <c r="I283" s="11">
        <f>VLOOKUP(A283,PitcherProj!A:Z,9,false)</f>
        <v>33.365</v>
      </c>
      <c r="J283" s="11">
        <f>VLOOKUP(A283,PitcherProj!A:Z,10,false)</f>
        <v>5.3906</v>
      </c>
      <c r="K283" s="11">
        <f>VLOOKUP(A283,PitcherProj!A:Z,11,false)</f>
        <v>0</v>
      </c>
      <c r="L283" s="11">
        <f>VLOOKUP(A283,PitcherProj!A:Z,12,false)</f>
        <v>0</v>
      </c>
      <c r="M283" s="11">
        <f>VLOOKUP(A283,PitcherProj!A:AA,13,false)</f>
        <v>21.2888</v>
      </c>
      <c r="N283" s="11">
        <f>VLOOKUP(A283,PitcherProj!A:AA,14,false)</f>
        <v>7.5866</v>
      </c>
      <c r="O283" s="11">
        <f>VLOOKUP(A283,PitcherProj!A:AA,15,false)</f>
        <v>132.792</v>
      </c>
      <c r="P283" s="11" t="str">
        <f t="shared" si="1"/>
        <v>#N/A</v>
      </c>
    </row>
    <row r="284">
      <c r="A284" s="12" t="str">
        <f>PitcherProj!A252</f>
        <v>Jordan Lyles</v>
      </c>
      <c r="B284" s="11" t="str">
        <f>PitcherProj!B252</f>
        <v>KCR</v>
      </c>
      <c r="C284" s="13">
        <f>(D284*Settings!$E$8)+(E284*Settings!$E$3)+(F284*Settings!$E$12)+(G284*Settings!$E$10)+(H284*Settings!$E$6)+(I284*Settings!$E$7)+(J284*Settings!$E$11)+(K284*Settings!$E$4)+(L284*Settings!$E$13)+(M284*Settings!$E$14)+(N284*Settings!$E$5)+(O284*Settings!$E$9)</f>
        <v>162.3764</v>
      </c>
      <c r="D284" s="11">
        <f>VLOOKUP(A284,PitcherProj!A:Z,4,false)</f>
        <v>129.449</v>
      </c>
      <c r="E284" s="11">
        <f>VLOOKUP(A284,PitcherProj!A:Z,5,false)</f>
        <v>6.1512</v>
      </c>
      <c r="F284" s="11">
        <f>VLOOKUP(A284,PitcherProj!A:Z,6,false)</f>
        <v>9.152</v>
      </c>
      <c r="G284" s="11">
        <f>VLOOKUP(A284,PitcherProj!A:Z,7,false)</f>
        <v>76.1217</v>
      </c>
      <c r="H284" s="11">
        <f>VLOOKUP(A284,PitcherProj!A:Z,8,false)</f>
        <v>92.0948</v>
      </c>
      <c r="I284" s="11">
        <f>VLOOKUP(A284,PitcherProj!A:Z,9,false)</f>
        <v>38.2222</v>
      </c>
      <c r="J284" s="11">
        <f>VLOOKUP(A284,PitcherProj!A:Z,10,false)</f>
        <v>5.402</v>
      </c>
      <c r="K284" s="11">
        <f>VLOOKUP(A284,PitcherProj!A:Z,11,false)</f>
        <v>0</v>
      </c>
      <c r="L284" s="11">
        <f>VLOOKUP(A284,PitcherProj!A:Z,12,false)</f>
        <v>0.6282</v>
      </c>
      <c r="M284" s="11">
        <f>VLOOKUP(A284,PitcherProj!A:AA,13,false)</f>
        <v>23.3728</v>
      </c>
      <c r="N284" s="11">
        <f>VLOOKUP(A284,PitcherProj!A:AA,14,false)</f>
        <v>6.4016</v>
      </c>
      <c r="O284" s="11">
        <f>VLOOKUP(A284,PitcherProj!A:AA,15,false)</f>
        <v>145.959</v>
      </c>
      <c r="P284" s="11" t="str">
        <f t="shared" si="1"/>
        <v>#N/A</v>
      </c>
    </row>
    <row r="285">
      <c r="A285" s="12" t="str">
        <f>PitcherProj!A152</f>
        <v>Quinn Priester</v>
      </c>
      <c r="B285" s="11" t="str">
        <f>PitcherProj!B152</f>
        <v>PIT</v>
      </c>
      <c r="C285" s="13">
        <f>(D285*Settings!$E$8)+(E285*Settings!$E$3)+(F285*Settings!$E$12)+(G285*Settings!$E$10)+(H285*Settings!$E$6)+(I285*Settings!$E$7)+(J285*Settings!$E$11)+(K285*Settings!$E$4)+(L285*Settings!$E$13)+(M285*Settings!$E$14)+(N285*Settings!$E$5)+(O285*Settings!$E$9)</f>
        <v>161.861</v>
      </c>
      <c r="D285" s="11">
        <f>VLOOKUP(A285,PitcherProj!A:Z,4,false)</f>
        <v>100.405</v>
      </c>
      <c r="E285" s="11">
        <f>VLOOKUP(A285,PitcherProj!A:Z,5,false)</f>
        <v>5.5214</v>
      </c>
      <c r="F285" s="11">
        <f>VLOOKUP(A285,PitcherProj!A:Z,6,false)</f>
        <v>6.3071</v>
      </c>
      <c r="G285" s="11">
        <f>VLOOKUP(A285,PitcherProj!A:Z,7,false)</f>
        <v>49.2429</v>
      </c>
      <c r="H285" s="11">
        <f>VLOOKUP(A285,PitcherProj!A:Z,8,false)</f>
        <v>80.1493</v>
      </c>
      <c r="I285" s="11">
        <f>VLOOKUP(A285,PitcherProj!A:Z,9,false)</f>
        <v>41.0352</v>
      </c>
      <c r="J285" s="11">
        <f>VLOOKUP(A285,PitcherProj!A:Z,10,false)</f>
        <v>4.8343</v>
      </c>
      <c r="K285" s="11">
        <f>VLOOKUP(A285,PitcherProj!A:Z,11,false)</f>
        <v>0</v>
      </c>
      <c r="L285" s="11">
        <f>VLOOKUP(A285,PitcherProj!A:Z,12,false)</f>
        <v>0.6112</v>
      </c>
      <c r="M285" s="11">
        <f>VLOOKUP(A285,PitcherProj!A:AA,13,false)</f>
        <v>11.4685</v>
      </c>
      <c r="N285" s="11">
        <f>VLOOKUP(A285,PitcherProj!A:AA,14,false)</f>
        <v>5.9613</v>
      </c>
      <c r="O285" s="11">
        <f>VLOOKUP(A285,PitcherProj!A:AA,15,false)</f>
        <v>102.94</v>
      </c>
      <c r="P285" s="11" t="str">
        <f t="shared" si="1"/>
        <v>#N/A</v>
      </c>
    </row>
    <row r="286">
      <c r="A286" s="12" t="str">
        <f>PitcherProj!A304</f>
        <v>Joe Jiménez</v>
      </c>
      <c r="B286" s="11" t="str">
        <f>PitcherProj!B304</f>
        <v>ATL</v>
      </c>
      <c r="C286" s="13">
        <f>(D286*Settings!$E$8)+(E286*Settings!$E$3)+(F286*Settings!$E$12)+(G286*Settings!$E$10)+(H286*Settings!$E$6)+(I286*Settings!$E$7)+(J286*Settings!$E$11)+(K286*Settings!$E$4)+(L286*Settings!$E$13)+(M286*Settings!$E$14)+(N286*Settings!$E$5)+(O286*Settings!$E$9)</f>
        <v>161.3119</v>
      </c>
      <c r="D286" s="11">
        <f>VLOOKUP(A286,PitcherProj!A:Z,4,false)</f>
        <v>62</v>
      </c>
      <c r="E286" s="11">
        <f>VLOOKUP(A286,PitcherProj!A:Z,5,false)</f>
        <v>3.3769</v>
      </c>
      <c r="F286" s="11">
        <f>VLOOKUP(A286,PitcherProj!A:Z,6,false)</f>
        <v>2.6999</v>
      </c>
      <c r="G286" s="11">
        <f>VLOOKUP(A286,PitcherProj!A:Z,7,false)</f>
        <v>27.3151</v>
      </c>
      <c r="H286" s="11">
        <f>VLOOKUP(A286,PitcherProj!A:Z,8,false)</f>
        <v>74.4986</v>
      </c>
      <c r="I286" s="11">
        <f>VLOOKUP(A286,PitcherProj!A:Z,9,false)</f>
        <v>21.255</v>
      </c>
      <c r="J286" s="11">
        <f>VLOOKUP(A286,PitcherProj!A:Z,10,false)</f>
        <v>3.0791</v>
      </c>
      <c r="K286" s="11">
        <f>VLOOKUP(A286,PitcherProj!A:Z,11,false)</f>
        <v>0</v>
      </c>
      <c r="L286" s="11">
        <f>VLOOKUP(A286,PitcherProj!A:Z,12,false)</f>
        <v>12.304</v>
      </c>
      <c r="M286" s="11">
        <f>VLOOKUP(A286,PitcherProj!A:AA,13,false)</f>
        <v>8.88667</v>
      </c>
      <c r="N286" s="11">
        <f>VLOOKUP(A286,PitcherProj!A:AA,14,false)</f>
        <v>0</v>
      </c>
      <c r="O286" s="11">
        <f>VLOOKUP(A286,PitcherProj!A:AA,15,false)</f>
        <v>53.6152</v>
      </c>
      <c r="P286" s="11" t="str">
        <f t="shared" si="1"/>
        <v>#N/A</v>
      </c>
    </row>
    <row r="287">
      <c r="A287" s="12" t="str">
        <f>PitcherProj!A259</f>
        <v>Tylor Megill</v>
      </c>
      <c r="B287" s="11" t="str">
        <f>PitcherProj!B259</f>
        <v>NYM</v>
      </c>
      <c r="C287" s="13">
        <f>(D287*Settings!$E$8)+(E287*Settings!$E$3)+(F287*Settings!$E$12)+(G287*Settings!$E$10)+(H287*Settings!$E$6)+(I287*Settings!$E$7)+(J287*Settings!$E$11)+(K287*Settings!$E$4)+(L287*Settings!$E$13)+(M287*Settings!$E$14)+(N287*Settings!$E$5)+(O287*Settings!$E$9)</f>
        <v>161.1419</v>
      </c>
      <c r="D287" s="11">
        <f>VLOOKUP(A287,PitcherProj!A:Z,4,false)</f>
        <v>88.2019</v>
      </c>
      <c r="E287" s="11">
        <f>VLOOKUP(A287,PitcherProj!A:Z,5,false)</f>
        <v>4.8827</v>
      </c>
      <c r="F287" s="11">
        <f>VLOOKUP(A287,PitcherProj!A:Z,6,false)</f>
        <v>5.1676</v>
      </c>
      <c r="G287" s="11">
        <f>VLOOKUP(A287,PitcherProj!A:Z,7,false)</f>
        <v>42.2536</v>
      </c>
      <c r="H287" s="11">
        <f>VLOOKUP(A287,PitcherProj!A:Z,8,false)</f>
        <v>80.881</v>
      </c>
      <c r="I287" s="11">
        <f>VLOOKUP(A287,PitcherProj!A:Z,9,false)</f>
        <v>30.0497</v>
      </c>
      <c r="J287" s="11">
        <f>VLOOKUP(A287,PitcherProj!A:Z,10,false)</f>
        <v>3.7088</v>
      </c>
      <c r="K287" s="11">
        <f>VLOOKUP(A287,PitcherProj!A:Z,11,false)</f>
        <v>0</v>
      </c>
      <c r="L287" s="11">
        <f>VLOOKUP(A287,PitcherProj!A:Z,12,false)</f>
        <v>0.6178</v>
      </c>
      <c r="M287" s="11">
        <f>VLOOKUP(A287,PitcherProj!A:AA,13,false)</f>
        <v>12.7697</v>
      </c>
      <c r="N287" s="11">
        <f>VLOOKUP(A287,PitcherProj!A:AA,14,false)</f>
        <v>3.56</v>
      </c>
      <c r="O287" s="11">
        <f>VLOOKUP(A287,PitcherProj!A:AA,15,false)</f>
        <v>86.9054</v>
      </c>
      <c r="P287" s="11" t="str">
        <f t="shared" si="1"/>
        <v>#N/A</v>
      </c>
    </row>
    <row r="288">
      <c r="A288" s="12" t="str">
        <f>PitcherProj!A410</f>
        <v>Matt Moore</v>
      </c>
      <c r="B288" s="11" t="str">
        <f>PitcherProj!B410</f>
        <v>LAA</v>
      </c>
      <c r="C288" s="13">
        <f>(D288*Settings!$E$8)+(E288*Settings!$E$3)+(F288*Settings!$E$12)+(G288*Settings!$E$10)+(H288*Settings!$E$6)+(I288*Settings!$E$7)+(J288*Settings!$E$11)+(K288*Settings!$E$4)+(L288*Settings!$E$13)+(M288*Settings!$E$14)+(N288*Settings!$E$5)+(O288*Settings!$E$9)</f>
        <v>160.9678</v>
      </c>
      <c r="D288" s="11">
        <f>VLOOKUP(A288,PitcherProj!A:Z,4,false)</f>
        <v>62</v>
      </c>
      <c r="E288" s="11">
        <f>VLOOKUP(A288,PitcherProj!A:Z,5,false)</f>
        <v>3.0923</v>
      </c>
      <c r="F288" s="11">
        <f>VLOOKUP(A288,PitcherProj!A:Z,6,false)</f>
        <v>2.988</v>
      </c>
      <c r="G288" s="11">
        <f>VLOOKUP(A288,PitcherProj!A:Z,7,false)</f>
        <v>28.225</v>
      </c>
      <c r="H288" s="11">
        <f>VLOOKUP(A288,PitcherProj!A:Z,8,false)</f>
        <v>66.1006</v>
      </c>
      <c r="I288" s="11">
        <f>VLOOKUP(A288,PitcherProj!A:Z,9,false)</f>
        <v>27.3107</v>
      </c>
      <c r="J288" s="11">
        <f>VLOOKUP(A288,PitcherProj!A:Z,10,false)</f>
        <v>2.4883</v>
      </c>
      <c r="K288" s="11">
        <f>VLOOKUP(A288,PitcherProj!A:Z,11,false)</f>
        <v>3.271</v>
      </c>
      <c r="L288" s="11">
        <f>VLOOKUP(A288,PitcherProj!A:Z,12,false)</f>
        <v>14.1873</v>
      </c>
      <c r="M288" s="11">
        <f>VLOOKUP(A288,PitcherProj!A:AA,13,false)</f>
        <v>8.64556</v>
      </c>
      <c r="N288" s="11">
        <f>VLOOKUP(A288,PitcherProj!A:AA,14,false)</f>
        <v>0</v>
      </c>
      <c r="O288" s="11">
        <f>VLOOKUP(A288,PitcherProj!A:AA,15,false)</f>
        <v>56.1109</v>
      </c>
      <c r="P288" s="11" t="str">
        <f t="shared" si="1"/>
        <v>#N/A</v>
      </c>
    </row>
    <row r="289">
      <c r="A289" s="12" t="str">
        <f>PitcherProj!A307</f>
        <v>Woo-Suk Go</v>
      </c>
      <c r="B289" s="11" t="str">
        <f>PitcherProj!B307</f>
        <v>SDP</v>
      </c>
      <c r="C289" s="13">
        <f>(D289*Settings!$E$8)+(E289*Settings!$E$3)+(F289*Settings!$E$12)+(G289*Settings!$E$10)+(H289*Settings!$E$6)+(I289*Settings!$E$7)+(J289*Settings!$E$11)+(K289*Settings!$E$4)+(L289*Settings!$E$13)+(M289*Settings!$E$14)+(N289*Settings!$E$5)+(O289*Settings!$E$9)</f>
        <v>160.5269</v>
      </c>
      <c r="D289" s="11">
        <f>VLOOKUP(A289,PitcherProj!A:Z,4,false)</f>
        <v>62</v>
      </c>
      <c r="E289" s="11">
        <f>VLOOKUP(A289,PitcherProj!A:Z,5,false)</f>
        <v>3.1266</v>
      </c>
      <c r="F289" s="11">
        <f>VLOOKUP(A289,PitcherProj!A:Z,6,false)</f>
        <v>2.9533</v>
      </c>
      <c r="G289" s="11">
        <f>VLOOKUP(A289,PitcherProj!A:Z,7,false)</f>
        <v>26.4027</v>
      </c>
      <c r="H289" s="11">
        <f>VLOOKUP(A289,PitcherProj!A:Z,8,false)</f>
        <v>71.713</v>
      </c>
      <c r="I289" s="11">
        <f>VLOOKUP(A289,PitcherProj!A:Z,9,false)</f>
        <v>28.6515</v>
      </c>
      <c r="J289" s="11">
        <f>VLOOKUP(A289,PitcherProj!A:Z,10,false)</f>
        <v>2.8159</v>
      </c>
      <c r="K289" s="11">
        <f>VLOOKUP(A289,PitcherProj!A:Z,11,false)</f>
        <v>2.098</v>
      </c>
      <c r="L289" s="11">
        <f>VLOOKUP(A289,PitcherProj!A:Z,12,false)</f>
        <v>11.1971</v>
      </c>
      <c r="M289" s="11">
        <f>VLOOKUP(A289,PitcherProj!A:AA,13,false)</f>
        <v>7.46067</v>
      </c>
      <c r="N289" s="11">
        <f>VLOOKUP(A289,PitcherProj!A:AA,14,false)</f>
        <v>0</v>
      </c>
      <c r="O289" s="11">
        <f>VLOOKUP(A289,PitcherProj!A:AA,15,false)</f>
        <v>52.5706</v>
      </c>
      <c r="P289" s="11" t="str">
        <f t="shared" si="1"/>
        <v>#N/A</v>
      </c>
    </row>
    <row r="290">
      <c r="A290" s="12" t="str">
        <f>PitcherProj!A347</f>
        <v>Brooks Raley</v>
      </c>
      <c r="B290" s="11" t="str">
        <f>PitcherProj!B347</f>
        <v>NYM</v>
      </c>
      <c r="C290" s="13">
        <f>(D290*Settings!$E$8)+(E290*Settings!$E$3)+(F290*Settings!$E$12)+(G290*Settings!$E$10)+(H290*Settings!$E$6)+(I290*Settings!$E$7)+(J290*Settings!$E$11)+(K290*Settings!$E$4)+(L290*Settings!$E$13)+(M290*Settings!$E$14)+(N290*Settings!$E$5)+(O290*Settings!$E$9)</f>
        <v>159.6685</v>
      </c>
      <c r="D290" s="11">
        <f>VLOOKUP(A290,PitcherProj!A:Z,4,false)</f>
        <v>64</v>
      </c>
      <c r="E290" s="11">
        <f>VLOOKUP(A290,PitcherProj!A:Z,5,false)</f>
        <v>3.2537</v>
      </c>
      <c r="F290" s="11">
        <f>VLOOKUP(A290,PitcherProj!A:Z,6,false)</f>
        <v>3.0221</v>
      </c>
      <c r="G290" s="11">
        <f>VLOOKUP(A290,PitcherProj!A:Z,7,false)</f>
        <v>27.706</v>
      </c>
      <c r="H290" s="11">
        <f>VLOOKUP(A290,PitcherProj!A:Z,8,false)</f>
        <v>66.9817</v>
      </c>
      <c r="I290" s="11">
        <f>VLOOKUP(A290,PitcherProj!A:Z,9,false)</f>
        <v>25.0731</v>
      </c>
      <c r="J290" s="11">
        <f>VLOOKUP(A290,PitcherProj!A:Z,10,false)</f>
        <v>3.9903</v>
      </c>
      <c r="K290" s="11">
        <f>VLOOKUP(A290,PitcherProj!A:Z,11,false)</f>
        <v>1.17</v>
      </c>
      <c r="L290" s="11">
        <f>VLOOKUP(A290,PitcherProj!A:Z,12,false)</f>
        <v>14.9934</v>
      </c>
      <c r="M290" s="11">
        <f>VLOOKUP(A290,PitcherProj!A:AA,13,false)</f>
        <v>8.02844</v>
      </c>
      <c r="N290" s="11">
        <f>VLOOKUP(A290,PitcherProj!A:AA,14,false)</f>
        <v>0</v>
      </c>
      <c r="O290" s="11">
        <f>VLOOKUP(A290,PitcherProj!A:AA,15,false)</f>
        <v>57.8768</v>
      </c>
      <c r="P290" s="11" t="str">
        <f t="shared" si="1"/>
        <v>#N/A</v>
      </c>
    </row>
    <row r="291">
      <c r="A291" s="12" t="str">
        <f>PitcherProj!A245</f>
        <v>Will Vest</v>
      </c>
      <c r="B291" s="11" t="str">
        <f>PitcherProj!B245</f>
        <v>DET</v>
      </c>
      <c r="C291" s="13">
        <f>(D291*Settings!$E$8)+(E291*Settings!$E$3)+(F291*Settings!$E$12)+(G291*Settings!$E$10)+(H291*Settings!$E$6)+(I291*Settings!$E$7)+(J291*Settings!$E$11)+(K291*Settings!$E$4)+(L291*Settings!$E$13)+(M291*Settings!$E$14)+(N291*Settings!$E$5)+(O291*Settings!$E$9)</f>
        <v>159.5922</v>
      </c>
      <c r="D291" s="11">
        <f>VLOOKUP(A291,PitcherProj!A:Z,4,false)</f>
        <v>62</v>
      </c>
      <c r="E291" s="11">
        <f>VLOOKUP(A291,PitcherProj!A:Z,5,false)</f>
        <v>3.1373</v>
      </c>
      <c r="F291" s="11">
        <f>VLOOKUP(A291,PitcherProj!A:Z,6,false)</f>
        <v>2.9425</v>
      </c>
      <c r="G291" s="11">
        <f>VLOOKUP(A291,PitcherProj!A:Z,7,false)</f>
        <v>25.2564</v>
      </c>
      <c r="H291" s="11">
        <f>VLOOKUP(A291,PitcherProj!A:Z,8,false)</f>
        <v>64.8119</v>
      </c>
      <c r="I291" s="11">
        <f>VLOOKUP(A291,PitcherProj!A:Z,9,false)</f>
        <v>22.5103</v>
      </c>
      <c r="J291" s="11">
        <f>VLOOKUP(A291,PitcherProj!A:Z,10,false)</f>
        <v>2.5181</v>
      </c>
      <c r="K291" s="11">
        <f>VLOOKUP(A291,PitcherProj!A:Z,11,false)</f>
        <v>0.987</v>
      </c>
      <c r="L291" s="11">
        <f>VLOOKUP(A291,PitcherProj!A:Z,12,false)</f>
        <v>14.5598</v>
      </c>
      <c r="M291" s="11">
        <f>VLOOKUP(A291,PitcherProj!A:AA,13,false)</f>
        <v>6.36533</v>
      </c>
      <c r="N291" s="11">
        <f>VLOOKUP(A291,PitcherProj!A:AA,14,false)</f>
        <v>0</v>
      </c>
      <c r="O291" s="11">
        <f>VLOOKUP(A291,PitcherProj!A:AA,15,false)</f>
        <v>56.5921</v>
      </c>
      <c r="P291" s="11" t="str">
        <f t="shared" si="1"/>
        <v>#N/A</v>
      </c>
    </row>
    <row r="292">
      <c r="A292" s="12" t="str">
        <f>PitcherProj!A305</f>
        <v>Jonathan Loáisiga</v>
      </c>
      <c r="B292" s="11" t="str">
        <f>PitcherProj!B305</f>
        <v>NYY</v>
      </c>
      <c r="C292" s="13">
        <f>(D292*Settings!$E$8)+(E292*Settings!$E$3)+(F292*Settings!$E$12)+(G292*Settings!$E$10)+(H292*Settings!$E$6)+(I292*Settings!$E$7)+(J292*Settings!$E$11)+(K292*Settings!$E$4)+(L292*Settings!$E$13)+(M292*Settings!$E$14)+(N292*Settings!$E$5)+(O292*Settings!$E$9)</f>
        <v>159.5223</v>
      </c>
      <c r="D292" s="11">
        <f>VLOOKUP(A292,PitcherProj!A:Z,4,false)</f>
        <v>64</v>
      </c>
      <c r="E292" s="11">
        <f>VLOOKUP(A292,PitcherProj!A:Z,5,false)</f>
        <v>3.3893</v>
      </c>
      <c r="F292" s="11">
        <f>VLOOKUP(A292,PitcherProj!A:Z,6,false)</f>
        <v>2.8849</v>
      </c>
      <c r="G292" s="11">
        <f>VLOOKUP(A292,PitcherProj!A:Z,7,false)</f>
        <v>26.8971</v>
      </c>
      <c r="H292" s="11">
        <f>VLOOKUP(A292,PitcherProj!A:Z,8,false)</f>
        <v>56.3222</v>
      </c>
      <c r="I292" s="11">
        <f>VLOOKUP(A292,PitcherProj!A:Z,9,false)</f>
        <v>20.4863</v>
      </c>
      <c r="J292" s="11">
        <f>VLOOKUP(A292,PitcherProj!A:Z,10,false)</f>
        <v>2.9326</v>
      </c>
      <c r="K292" s="11">
        <f>VLOOKUP(A292,PitcherProj!A:Z,11,false)</f>
        <v>3.376</v>
      </c>
      <c r="L292" s="11">
        <f>VLOOKUP(A292,PitcherProj!A:Z,12,false)</f>
        <v>12.6069</v>
      </c>
      <c r="M292" s="11">
        <f>VLOOKUP(A292,PitcherProj!A:AA,13,false)</f>
        <v>7.09689</v>
      </c>
      <c r="N292" s="11">
        <f>VLOOKUP(A292,PitcherProj!A:AA,14,false)</f>
        <v>0</v>
      </c>
      <c r="O292" s="11">
        <f>VLOOKUP(A292,PitcherProj!A:AA,15,false)</f>
        <v>61.9724</v>
      </c>
      <c r="P292" s="11" t="str">
        <f t="shared" si="1"/>
        <v>#N/A</v>
      </c>
    </row>
    <row r="293">
      <c r="A293" s="12" t="str">
        <f>PitcherProj!A153</f>
        <v>Kyle Freeland</v>
      </c>
      <c r="B293" s="11" t="str">
        <f>PitcherProj!B153</f>
        <v>COL</v>
      </c>
      <c r="C293" s="13">
        <f>(D293*Settings!$E$8)+(E293*Settings!$E$3)+(F293*Settings!$E$12)+(G293*Settings!$E$10)+(H293*Settings!$E$6)+(I293*Settings!$E$7)+(J293*Settings!$E$11)+(K293*Settings!$E$4)+(L293*Settings!$E$13)+(M293*Settings!$E$14)+(N293*Settings!$E$5)+(O293*Settings!$E$9)</f>
        <v>157.8032</v>
      </c>
      <c r="D293" s="11">
        <f>VLOOKUP(A293,PitcherProj!A:Z,4,false)</f>
        <v>169.68</v>
      </c>
      <c r="E293" s="11">
        <f>VLOOKUP(A293,PitcherProj!A:Z,5,false)</f>
        <v>7.1628</v>
      </c>
      <c r="F293" s="11">
        <f>VLOOKUP(A293,PitcherProj!A:Z,6,false)</f>
        <v>13.2693</v>
      </c>
      <c r="G293" s="11">
        <f>VLOOKUP(A293,PitcherProj!A:Z,7,false)</f>
        <v>109.061</v>
      </c>
      <c r="H293" s="11">
        <f>VLOOKUP(A293,PitcherProj!A:Z,8,false)</f>
        <v>111.538</v>
      </c>
      <c r="I293" s="11">
        <f>VLOOKUP(A293,PitcherProj!A:Z,9,false)</f>
        <v>51.3908</v>
      </c>
      <c r="J293" s="11">
        <f>VLOOKUP(A293,PitcherProj!A:Z,10,false)</f>
        <v>7.671</v>
      </c>
      <c r="K293" s="11">
        <f>VLOOKUP(A293,PitcherProj!A:Z,11,false)</f>
        <v>0</v>
      </c>
      <c r="L293" s="11">
        <f>VLOOKUP(A293,PitcherProj!A:Z,12,false)</f>
        <v>0</v>
      </c>
      <c r="M293" s="11">
        <f>VLOOKUP(A293,PitcherProj!A:AA,13,false)</f>
        <v>31.9564</v>
      </c>
      <c r="N293" s="11">
        <f>VLOOKUP(A293,PitcherProj!A:AA,14,false)</f>
        <v>9.0353</v>
      </c>
      <c r="O293" s="11">
        <f>VLOOKUP(A293,PitcherProj!A:AA,15,false)</f>
        <v>208.703</v>
      </c>
      <c r="P293" s="11" t="str">
        <f t="shared" si="1"/>
        <v>#N/A</v>
      </c>
    </row>
    <row r="294">
      <c r="A294" s="12" t="str">
        <f>PitcherProj!A278</f>
        <v>Ryan Brasier</v>
      </c>
      <c r="B294" s="11" t="str">
        <f>PitcherProj!B278</f>
        <v>LAD</v>
      </c>
      <c r="C294" s="13">
        <f>(D294*Settings!$E$8)+(E294*Settings!$E$3)+(F294*Settings!$E$12)+(G294*Settings!$E$10)+(H294*Settings!$E$6)+(I294*Settings!$E$7)+(J294*Settings!$E$11)+(K294*Settings!$E$4)+(L294*Settings!$E$13)+(M294*Settings!$E$14)+(N294*Settings!$E$5)+(O294*Settings!$E$9)</f>
        <v>157.7644</v>
      </c>
      <c r="D294" s="11">
        <f>VLOOKUP(A294,PitcherProj!A:Z,4,false)</f>
        <v>62</v>
      </c>
      <c r="E294" s="11">
        <f>VLOOKUP(A294,PitcherProj!A:Z,5,false)</f>
        <v>3.2526</v>
      </c>
      <c r="F294" s="11">
        <f>VLOOKUP(A294,PitcherProj!A:Z,6,false)</f>
        <v>2.826</v>
      </c>
      <c r="G294" s="11">
        <f>VLOOKUP(A294,PitcherProj!A:Z,7,false)</f>
        <v>28.0655</v>
      </c>
      <c r="H294" s="11">
        <f>VLOOKUP(A294,PitcherProj!A:Z,8,false)</f>
        <v>63.6354</v>
      </c>
      <c r="I294" s="11">
        <f>VLOOKUP(A294,PitcherProj!A:Z,9,false)</f>
        <v>19.914</v>
      </c>
      <c r="J294" s="11">
        <f>VLOOKUP(A294,PitcherProj!A:Z,10,false)</f>
        <v>2.3892</v>
      </c>
      <c r="K294" s="11">
        <f>VLOOKUP(A294,PitcherProj!A:Z,11,false)</f>
        <v>1.265</v>
      </c>
      <c r="L294" s="11">
        <f>VLOOKUP(A294,PitcherProj!A:Z,12,false)</f>
        <v>15.3225</v>
      </c>
      <c r="M294" s="11">
        <f>VLOOKUP(A294,PitcherProj!A:AA,13,false)</f>
        <v>8.89356</v>
      </c>
      <c r="N294" s="11">
        <f>VLOOKUP(A294,PitcherProj!A:AA,14,false)</f>
        <v>0</v>
      </c>
      <c r="O294" s="11">
        <f>VLOOKUP(A294,PitcherProj!A:AA,15,false)</f>
        <v>58.1918</v>
      </c>
      <c r="P294" s="11" t="str">
        <f t="shared" si="1"/>
        <v>#N/A</v>
      </c>
    </row>
    <row r="295">
      <c r="A295" s="12" t="str">
        <f>PitcherProj!A223</f>
        <v>Abner Uribe</v>
      </c>
      <c r="B295" s="11" t="str">
        <f>PitcherProj!B223</f>
        <v>MIL</v>
      </c>
      <c r="C295" s="13">
        <f>(D295*Settings!$E$8)+(E295*Settings!$E$3)+(F295*Settings!$E$12)+(G295*Settings!$E$10)+(H295*Settings!$E$6)+(I295*Settings!$E$7)+(J295*Settings!$E$11)+(K295*Settings!$E$4)+(L295*Settings!$E$13)+(M295*Settings!$E$14)+(N295*Settings!$E$5)+(O295*Settings!$E$9)</f>
        <v>157.6021</v>
      </c>
      <c r="D295" s="11">
        <f>VLOOKUP(A295,PitcherProj!A:Z,4,false)</f>
        <v>60</v>
      </c>
      <c r="E295" s="11">
        <f>VLOOKUP(A295,PitcherProj!A:Z,5,false)</f>
        <v>3.1785</v>
      </c>
      <c r="F295" s="11">
        <f>VLOOKUP(A295,PitcherProj!A:Z,6,false)</f>
        <v>2.7036</v>
      </c>
      <c r="G295" s="11">
        <f>VLOOKUP(A295,PitcherProj!A:Z,7,false)</f>
        <v>22.9203</v>
      </c>
      <c r="H295" s="11">
        <f>VLOOKUP(A295,PitcherProj!A:Z,8,false)</f>
        <v>77.6968</v>
      </c>
      <c r="I295" s="11">
        <f>VLOOKUP(A295,PitcherProj!A:Z,9,false)</f>
        <v>32.354</v>
      </c>
      <c r="J295" s="11">
        <f>VLOOKUP(A295,PitcherProj!A:Z,10,false)</f>
        <v>2.6798</v>
      </c>
      <c r="K295" s="11">
        <f>VLOOKUP(A295,PitcherProj!A:Z,11,false)</f>
        <v>0</v>
      </c>
      <c r="L295" s="11">
        <f>VLOOKUP(A295,PitcherProj!A:Z,12,false)</f>
        <v>9.7811</v>
      </c>
      <c r="M295" s="11">
        <f>VLOOKUP(A295,PitcherProj!A:AA,13,false)</f>
        <v>5.76</v>
      </c>
      <c r="N295" s="11">
        <f>VLOOKUP(A295,PitcherProj!A:AA,14,false)</f>
        <v>0</v>
      </c>
      <c r="O295" s="11">
        <f>VLOOKUP(A295,PitcherProj!A:AA,15,false)</f>
        <v>46.5642</v>
      </c>
      <c r="P295" s="11" t="str">
        <f t="shared" si="1"/>
        <v>#N/A</v>
      </c>
    </row>
    <row r="296">
      <c r="A296" s="12" t="str">
        <f>PitcherProj!A339</f>
        <v>Tanner Rainey</v>
      </c>
      <c r="B296" s="11" t="str">
        <f>PitcherProj!B339</f>
        <v>WSN</v>
      </c>
      <c r="C296" s="13">
        <f>(D296*Settings!$E$8)+(E296*Settings!$E$3)+(F296*Settings!$E$12)+(G296*Settings!$E$10)+(H296*Settings!$E$6)+(I296*Settings!$E$7)+(J296*Settings!$E$11)+(K296*Settings!$E$4)+(L296*Settings!$E$13)+(M296*Settings!$E$14)+(N296*Settings!$E$5)+(O296*Settings!$E$9)</f>
        <v>157.4352</v>
      </c>
      <c r="D296" s="11">
        <f>VLOOKUP(A296,PitcherProj!A:Z,4,false)</f>
        <v>60</v>
      </c>
      <c r="E296" s="11">
        <f>VLOOKUP(A296,PitcherProj!A:Z,5,false)</f>
        <v>2.7752</v>
      </c>
      <c r="F296" s="11">
        <f>VLOOKUP(A296,PitcherProj!A:Z,6,false)</f>
        <v>3.1106</v>
      </c>
      <c r="G296" s="11">
        <f>VLOOKUP(A296,PitcherProj!A:Z,7,false)</f>
        <v>28.5953</v>
      </c>
      <c r="H296" s="11">
        <f>VLOOKUP(A296,PitcherProj!A:Z,8,false)</f>
        <v>65.4062</v>
      </c>
      <c r="I296" s="11">
        <f>VLOOKUP(A296,PitcherProj!A:Z,9,false)</f>
        <v>27.9614</v>
      </c>
      <c r="J296" s="11">
        <f>VLOOKUP(A296,PitcherProj!A:Z,10,false)</f>
        <v>2.5396</v>
      </c>
      <c r="K296" s="11">
        <f>VLOOKUP(A296,PitcherProj!A:Z,11,false)</f>
        <v>4.635</v>
      </c>
      <c r="L296" s="11">
        <f>VLOOKUP(A296,PitcherProj!A:Z,12,false)</f>
        <v>12.2687</v>
      </c>
      <c r="M296" s="11">
        <f>VLOOKUP(A296,PitcherProj!A:AA,13,false)</f>
        <v>8.76667</v>
      </c>
      <c r="N296" s="11">
        <f>VLOOKUP(A296,PitcherProj!A:AA,14,false)</f>
        <v>0</v>
      </c>
      <c r="O296" s="11">
        <f>VLOOKUP(A296,PitcherProj!A:AA,15,false)</f>
        <v>52.536</v>
      </c>
      <c r="P296" s="11" t="str">
        <f t="shared" si="1"/>
        <v>#N/A</v>
      </c>
    </row>
    <row r="297">
      <c r="A297" s="12" t="str">
        <f>PitcherProj!A314</f>
        <v>Emilio Pagán</v>
      </c>
      <c r="B297" s="11" t="str">
        <f>PitcherProj!B314</f>
        <v>CIN</v>
      </c>
      <c r="C297" s="13">
        <f>(D297*Settings!$E$8)+(E297*Settings!$E$3)+(F297*Settings!$E$12)+(G297*Settings!$E$10)+(H297*Settings!$E$6)+(I297*Settings!$E$7)+(J297*Settings!$E$11)+(K297*Settings!$E$4)+(L297*Settings!$E$13)+(M297*Settings!$E$14)+(N297*Settings!$E$5)+(O297*Settings!$E$9)</f>
        <v>156.8505</v>
      </c>
      <c r="D297" s="11">
        <f>VLOOKUP(A297,PitcherProj!A:Z,4,false)</f>
        <v>66</v>
      </c>
      <c r="E297" s="11">
        <f>VLOOKUP(A297,PitcherProj!A:Z,5,false)</f>
        <v>3.1847</v>
      </c>
      <c r="F297" s="11">
        <f>VLOOKUP(A297,PitcherProj!A:Z,6,false)</f>
        <v>3.2887</v>
      </c>
      <c r="G297" s="11">
        <f>VLOOKUP(A297,PitcherProj!A:Z,7,false)</f>
        <v>33.0288</v>
      </c>
      <c r="H297" s="11">
        <f>VLOOKUP(A297,PitcherProj!A:Z,8,false)</f>
        <v>71.9366</v>
      </c>
      <c r="I297" s="11">
        <f>VLOOKUP(A297,PitcherProj!A:Z,9,false)</f>
        <v>25.0544</v>
      </c>
      <c r="J297" s="11">
        <f>VLOOKUP(A297,PitcherProj!A:Z,10,false)</f>
        <v>2.339</v>
      </c>
      <c r="K297" s="11">
        <f>VLOOKUP(A297,PitcherProj!A:Z,11,false)</f>
        <v>2.236</v>
      </c>
      <c r="L297" s="11">
        <f>VLOOKUP(A297,PitcherProj!A:Z,12,false)</f>
        <v>11.9023</v>
      </c>
      <c r="M297" s="11">
        <f>VLOOKUP(A297,PitcherProj!A:AA,13,false)</f>
        <v>11.946</v>
      </c>
      <c r="N297" s="11">
        <f>VLOOKUP(A297,PitcherProj!A:AA,14,false)</f>
        <v>0</v>
      </c>
      <c r="O297" s="11">
        <f>VLOOKUP(A297,PitcherProj!A:AA,15,false)</f>
        <v>60.6771</v>
      </c>
      <c r="P297" s="11" t="str">
        <f t="shared" si="1"/>
        <v>#N/A</v>
      </c>
    </row>
    <row r="298">
      <c r="A298" s="12" t="str">
        <f>PitcherProj!A357</f>
        <v>Danny Coulombe</v>
      </c>
      <c r="B298" s="11" t="str">
        <f>PitcherProj!B357</f>
        <v>BAL</v>
      </c>
      <c r="C298" s="13">
        <f>(D298*Settings!$E$8)+(E298*Settings!$E$3)+(F298*Settings!$E$12)+(G298*Settings!$E$10)+(H298*Settings!$E$6)+(I298*Settings!$E$7)+(J298*Settings!$E$11)+(K298*Settings!$E$4)+(L298*Settings!$E$13)+(M298*Settings!$E$14)+(N298*Settings!$E$5)+(O298*Settings!$E$9)</f>
        <v>156.6697</v>
      </c>
      <c r="D298" s="11">
        <f>VLOOKUP(A298,PitcherProj!A:Z,4,false)</f>
        <v>63</v>
      </c>
      <c r="E298" s="11">
        <f>VLOOKUP(A298,PitcherProj!A:Z,5,false)</f>
        <v>3.22</v>
      </c>
      <c r="F298" s="11">
        <f>VLOOKUP(A298,PitcherProj!A:Z,6,false)</f>
        <v>2.9576</v>
      </c>
      <c r="G298" s="11">
        <f>VLOOKUP(A298,PitcherProj!A:Z,7,false)</f>
        <v>27.0835</v>
      </c>
      <c r="H298" s="11">
        <f>VLOOKUP(A298,PitcherProj!A:Z,8,false)</f>
        <v>62.3888</v>
      </c>
      <c r="I298" s="11">
        <f>VLOOKUP(A298,PitcherProj!A:Z,9,false)</f>
        <v>21.5949</v>
      </c>
      <c r="J298" s="11">
        <f>VLOOKUP(A298,PitcherProj!A:Z,10,false)</f>
        <v>2.4132</v>
      </c>
      <c r="K298" s="11">
        <f>VLOOKUP(A298,PitcherProj!A:Z,11,false)</f>
        <v>0.996</v>
      </c>
      <c r="L298" s="11">
        <f>VLOOKUP(A298,PitcherProj!A:Z,12,false)</f>
        <v>15.1253</v>
      </c>
      <c r="M298" s="11">
        <f>VLOOKUP(A298,PitcherProj!A:AA,13,false)</f>
        <v>8.12</v>
      </c>
      <c r="N298" s="11">
        <f>VLOOKUP(A298,PitcherProj!A:AA,14,false)</f>
        <v>0</v>
      </c>
      <c r="O298" s="11">
        <f>VLOOKUP(A298,PitcherProj!A:AA,15,false)</f>
        <v>59.0018</v>
      </c>
      <c r="P298" s="11" t="str">
        <f t="shared" si="1"/>
        <v>#N/A</v>
      </c>
    </row>
    <row r="299">
      <c r="A299" s="12" t="str">
        <f>PitcherProj!A297</f>
        <v>Shawn Armstrong</v>
      </c>
      <c r="B299" s="11" t="str">
        <f>PitcherProj!B297</f>
        <v>TBR</v>
      </c>
      <c r="C299" s="13">
        <f>(D299*Settings!$E$8)+(E299*Settings!$E$3)+(F299*Settings!$E$12)+(G299*Settings!$E$10)+(H299*Settings!$E$6)+(I299*Settings!$E$7)+(J299*Settings!$E$11)+(K299*Settings!$E$4)+(L299*Settings!$E$13)+(M299*Settings!$E$14)+(N299*Settings!$E$5)+(O299*Settings!$E$9)</f>
        <v>156.6221</v>
      </c>
      <c r="D299" s="11">
        <f>VLOOKUP(A299,PitcherProj!A:Z,4,false)</f>
        <v>62</v>
      </c>
      <c r="E299" s="11">
        <f>VLOOKUP(A299,PitcherProj!A:Z,5,false)</f>
        <v>3.1962</v>
      </c>
      <c r="F299" s="11">
        <f>VLOOKUP(A299,PitcherProj!A:Z,6,false)</f>
        <v>2.883</v>
      </c>
      <c r="G299" s="11">
        <f>VLOOKUP(A299,PitcherProj!A:Z,7,false)</f>
        <v>26.0373</v>
      </c>
      <c r="H299" s="11">
        <f>VLOOKUP(A299,PitcherProj!A:Z,8,false)</f>
        <v>64.1</v>
      </c>
      <c r="I299" s="11">
        <f>VLOOKUP(A299,PitcherProj!A:Z,9,false)</f>
        <v>18.7489</v>
      </c>
      <c r="J299" s="11">
        <f>VLOOKUP(A299,PitcherProj!A:Z,10,false)</f>
        <v>2.9146</v>
      </c>
      <c r="K299" s="11">
        <f>VLOOKUP(A299,PitcherProj!A:Z,11,false)</f>
        <v>1.133</v>
      </c>
      <c r="L299" s="11">
        <f>VLOOKUP(A299,PitcherProj!A:Z,12,false)</f>
        <v>11.6256</v>
      </c>
      <c r="M299" s="11">
        <f>VLOOKUP(A299,PitcherProj!A:AA,13,false)</f>
        <v>7.812</v>
      </c>
      <c r="N299" s="11">
        <f>VLOOKUP(A299,PitcherProj!A:AA,14,false)</f>
        <v>0</v>
      </c>
      <c r="O299" s="11">
        <f>VLOOKUP(A299,PitcherProj!A:AA,15,false)</f>
        <v>55.988</v>
      </c>
      <c r="P299" s="11" t="str">
        <f t="shared" si="1"/>
        <v>#N/A</v>
      </c>
    </row>
    <row r="300">
      <c r="A300" s="12" t="str">
        <f>PitcherProj!A288</f>
        <v>Garrett Cleavinger</v>
      </c>
      <c r="B300" s="11" t="str">
        <f>PitcherProj!B288</f>
        <v>TBR</v>
      </c>
      <c r="C300" s="13">
        <f>(D300*Settings!$E$8)+(E300*Settings!$E$3)+(F300*Settings!$E$12)+(G300*Settings!$E$10)+(H300*Settings!$E$6)+(I300*Settings!$E$7)+(J300*Settings!$E$11)+(K300*Settings!$E$4)+(L300*Settings!$E$13)+(M300*Settings!$E$14)+(N300*Settings!$E$5)+(O300*Settings!$E$9)</f>
        <v>156.0911</v>
      </c>
      <c r="D300" s="11">
        <f>VLOOKUP(A300,PitcherProj!A:Z,4,false)</f>
        <v>58</v>
      </c>
      <c r="E300" s="11">
        <f>VLOOKUP(A300,PitcherProj!A:Z,5,false)</f>
        <v>3.1021</v>
      </c>
      <c r="F300" s="11">
        <f>VLOOKUP(A300,PitcherProj!A:Z,6,false)</f>
        <v>2.5835</v>
      </c>
      <c r="G300" s="11">
        <f>VLOOKUP(A300,PitcherProj!A:Z,7,false)</f>
        <v>22.3359</v>
      </c>
      <c r="H300" s="11">
        <f>VLOOKUP(A300,PitcherProj!A:Z,8,false)</f>
        <v>74.092</v>
      </c>
      <c r="I300" s="11">
        <f>VLOOKUP(A300,PitcherProj!A:Z,9,false)</f>
        <v>25.8703</v>
      </c>
      <c r="J300" s="11">
        <f>VLOOKUP(A300,PitcherProj!A:Z,10,false)</f>
        <v>2.7336</v>
      </c>
      <c r="K300" s="11">
        <f>VLOOKUP(A300,PitcherProj!A:Z,11,false)</f>
        <v>0</v>
      </c>
      <c r="L300" s="11">
        <f>VLOOKUP(A300,PitcherProj!A:Z,12,false)</f>
        <v>9.9106</v>
      </c>
      <c r="M300" s="11">
        <f>VLOOKUP(A300,PitcherProj!A:AA,13,false)</f>
        <v>6.50244</v>
      </c>
      <c r="N300" s="11">
        <f>VLOOKUP(A300,PitcherProj!A:AA,14,false)</f>
        <v>0</v>
      </c>
      <c r="O300" s="11">
        <f>VLOOKUP(A300,PitcherProj!A:AA,15,false)</f>
        <v>46.3064</v>
      </c>
      <c r="P300" s="11" t="str">
        <f t="shared" si="1"/>
        <v>#N/A</v>
      </c>
    </row>
    <row r="301">
      <c r="A301" s="12" t="str">
        <f>PitcherProj!A266</f>
        <v>Joel Payamps</v>
      </c>
      <c r="B301" s="11" t="str">
        <f>PitcherProj!B266</f>
        <v>MIL</v>
      </c>
      <c r="C301" s="13">
        <f>(D301*Settings!$E$8)+(E301*Settings!$E$3)+(F301*Settings!$E$12)+(G301*Settings!$E$10)+(H301*Settings!$E$6)+(I301*Settings!$E$7)+(J301*Settings!$E$11)+(K301*Settings!$E$4)+(L301*Settings!$E$13)+(M301*Settings!$E$14)+(N301*Settings!$E$5)+(O301*Settings!$E$9)</f>
        <v>156.0483</v>
      </c>
      <c r="D301" s="11">
        <f>VLOOKUP(A301,PitcherProj!A:Z,4,false)</f>
        <v>64</v>
      </c>
      <c r="E301" s="11">
        <f>VLOOKUP(A301,PitcherProj!A:Z,5,false)</f>
        <v>3.214</v>
      </c>
      <c r="F301" s="11">
        <f>VLOOKUP(A301,PitcherProj!A:Z,6,false)</f>
        <v>3.0622</v>
      </c>
      <c r="G301" s="11">
        <f>VLOOKUP(A301,PitcherProj!A:Z,7,false)</f>
        <v>27.7337</v>
      </c>
      <c r="H301" s="11">
        <f>VLOOKUP(A301,PitcherProj!A:Z,8,false)</f>
        <v>62.2902</v>
      </c>
      <c r="I301" s="11">
        <f>VLOOKUP(A301,PitcherProj!A:Z,9,false)</f>
        <v>20.2292</v>
      </c>
      <c r="J301" s="11">
        <f>VLOOKUP(A301,PitcherProj!A:Z,10,false)</f>
        <v>2.8546</v>
      </c>
      <c r="K301" s="11">
        <f>VLOOKUP(A301,PitcherProj!A:Z,11,false)</f>
        <v>1.92</v>
      </c>
      <c r="L301" s="11">
        <f>VLOOKUP(A301,PitcherProj!A:Z,12,false)</f>
        <v>11.7961</v>
      </c>
      <c r="M301" s="11">
        <f>VLOOKUP(A301,PitcherProj!A:AA,13,false)</f>
        <v>8.384</v>
      </c>
      <c r="N301" s="11">
        <f>VLOOKUP(A301,PitcherProj!A:AA,14,false)</f>
        <v>0</v>
      </c>
      <c r="O301" s="11">
        <f>VLOOKUP(A301,PitcherProj!A:AA,15,false)</f>
        <v>59.7663</v>
      </c>
      <c r="P301" s="11" t="str">
        <f t="shared" si="1"/>
        <v>#N/A</v>
      </c>
    </row>
    <row r="302">
      <c r="A302" s="12" t="str">
        <f>PitcherProj!A164</f>
        <v>Daniel Lynch IV</v>
      </c>
      <c r="B302" s="11" t="str">
        <f>PitcherProj!B164</f>
        <v>KCR</v>
      </c>
      <c r="C302" s="13">
        <f>(D302*Settings!$E$8)+(E302*Settings!$E$3)+(F302*Settings!$E$12)+(G302*Settings!$E$10)+(H302*Settings!$E$6)+(I302*Settings!$E$7)+(J302*Settings!$E$11)+(K302*Settings!$E$4)+(L302*Settings!$E$13)+(M302*Settings!$E$14)+(N302*Settings!$E$5)+(O302*Settings!$E$9)</f>
        <v>155.4384</v>
      </c>
      <c r="D302" s="11">
        <f>VLOOKUP(A302,PitcherProj!A:Z,4,false)</f>
        <v>99.8032</v>
      </c>
      <c r="E302" s="11">
        <f>VLOOKUP(A302,PitcherProj!A:Z,5,false)</f>
        <v>5.412</v>
      </c>
      <c r="F302" s="11">
        <f>VLOOKUP(A302,PitcherProj!A:Z,6,false)</f>
        <v>6.6509</v>
      </c>
      <c r="G302" s="11">
        <f>VLOOKUP(A302,PitcherProj!A:Z,7,false)</f>
        <v>52.5188</v>
      </c>
      <c r="H302" s="11">
        <f>VLOOKUP(A302,PitcherProj!A:Z,8,false)</f>
        <v>78.7892</v>
      </c>
      <c r="I302" s="11">
        <f>VLOOKUP(A302,PitcherProj!A:Z,9,false)</f>
        <v>34.3232</v>
      </c>
      <c r="J302" s="11">
        <f>VLOOKUP(A302,PitcherProj!A:Z,10,false)</f>
        <v>4.0025</v>
      </c>
      <c r="K302" s="11">
        <f>VLOOKUP(A302,PitcherProj!A:Z,11,false)</f>
        <v>0</v>
      </c>
      <c r="L302" s="11">
        <f>VLOOKUP(A302,PitcherProj!A:Z,12,false)</f>
        <v>0.6282</v>
      </c>
      <c r="M302" s="11">
        <f>VLOOKUP(A302,PitcherProj!A:AA,13,false)</f>
        <v>14.6932</v>
      </c>
      <c r="N302" s="11">
        <f>VLOOKUP(A302,PitcherProj!A:AA,14,false)</f>
        <v>5.8614</v>
      </c>
      <c r="O302" s="11">
        <f>VLOOKUP(A302,PitcherProj!A:AA,15,false)</f>
        <v>105.345</v>
      </c>
      <c r="P302" s="11" t="str">
        <f t="shared" si="1"/>
        <v>#N/A</v>
      </c>
    </row>
    <row r="303">
      <c r="A303" s="12" t="str">
        <f>PitcherProj!A233</f>
        <v>Tim Mayza</v>
      </c>
      <c r="B303" s="11" t="str">
        <f>PitcherProj!B233</f>
        <v>TOR</v>
      </c>
      <c r="C303" s="13">
        <f>(D303*Settings!$E$8)+(E303*Settings!$E$3)+(F303*Settings!$E$12)+(G303*Settings!$E$10)+(H303*Settings!$E$6)+(I303*Settings!$E$7)+(J303*Settings!$E$11)+(K303*Settings!$E$4)+(L303*Settings!$E$13)+(M303*Settings!$E$14)+(N303*Settings!$E$5)+(O303*Settings!$E$9)</f>
        <v>154.269</v>
      </c>
      <c r="D303" s="11">
        <f>VLOOKUP(A303,PitcherProj!A:Z,4,false)</f>
        <v>62</v>
      </c>
      <c r="E303" s="11">
        <f>VLOOKUP(A303,PitcherProj!A:Z,5,false)</f>
        <v>3.3279</v>
      </c>
      <c r="F303" s="11">
        <f>VLOOKUP(A303,PitcherProj!A:Z,6,false)</f>
        <v>2.7497</v>
      </c>
      <c r="G303" s="11">
        <f>VLOOKUP(A303,PitcherProj!A:Z,7,false)</f>
        <v>23.5778</v>
      </c>
      <c r="H303" s="11">
        <f>VLOOKUP(A303,PitcherProj!A:Z,8,false)</f>
        <v>60.842</v>
      </c>
      <c r="I303" s="11">
        <f>VLOOKUP(A303,PitcherProj!A:Z,9,false)</f>
        <v>20.4511</v>
      </c>
      <c r="J303" s="11">
        <f>VLOOKUP(A303,PitcherProj!A:Z,10,false)</f>
        <v>2.3384</v>
      </c>
      <c r="K303" s="11">
        <f>VLOOKUP(A303,PitcherProj!A:Z,11,false)</f>
        <v>0</v>
      </c>
      <c r="L303" s="11">
        <f>VLOOKUP(A303,PitcherProj!A:Z,12,false)</f>
        <v>13.2042</v>
      </c>
      <c r="M303" s="11">
        <f>VLOOKUP(A303,PitcherProj!A:AA,13,false)</f>
        <v>6.11733</v>
      </c>
      <c r="N303" s="11">
        <f>VLOOKUP(A303,PitcherProj!A:AA,14,false)</f>
        <v>0</v>
      </c>
      <c r="O303" s="11">
        <f>VLOOKUP(A303,PitcherProj!A:AA,15,false)</f>
        <v>57.4267</v>
      </c>
      <c r="P303" s="11" t="str">
        <f t="shared" si="1"/>
        <v>#N/A</v>
      </c>
    </row>
    <row r="304">
      <c r="A304" s="12" t="str">
        <f>PitcherProj!A256</f>
        <v>José Soriano</v>
      </c>
      <c r="B304" s="11" t="str">
        <f>PitcherProj!B256</f>
        <v>LAA</v>
      </c>
      <c r="C304" s="13">
        <f>(D304*Settings!$E$8)+(E304*Settings!$E$3)+(F304*Settings!$E$12)+(G304*Settings!$E$10)+(H304*Settings!$E$6)+(I304*Settings!$E$7)+(J304*Settings!$E$11)+(K304*Settings!$E$4)+(L304*Settings!$E$13)+(M304*Settings!$E$14)+(N304*Settings!$E$5)+(O304*Settings!$E$9)</f>
        <v>154.22</v>
      </c>
      <c r="D304" s="11">
        <f>VLOOKUP(A304,PitcherProj!A:Z,4,false)</f>
        <v>63</v>
      </c>
      <c r="E304" s="11">
        <f>VLOOKUP(A304,PitcherProj!A:Z,5,false)</f>
        <v>3.2432</v>
      </c>
      <c r="F304" s="11">
        <f>VLOOKUP(A304,PitcherProj!A:Z,6,false)</f>
        <v>2.9341</v>
      </c>
      <c r="G304" s="11">
        <f>VLOOKUP(A304,PitcherProj!A:Z,7,false)</f>
        <v>26.4625</v>
      </c>
      <c r="H304" s="11">
        <f>VLOOKUP(A304,PitcherProj!A:Z,8,false)</f>
        <v>72.8188</v>
      </c>
      <c r="I304" s="11">
        <f>VLOOKUP(A304,PitcherProj!A:Z,9,false)</f>
        <v>30.9638</v>
      </c>
      <c r="J304" s="11">
        <f>VLOOKUP(A304,PitcherProj!A:Z,10,false)</f>
        <v>3.622</v>
      </c>
      <c r="K304" s="11">
        <f>VLOOKUP(A304,PitcherProj!A:Z,11,false)</f>
        <v>0</v>
      </c>
      <c r="L304" s="11">
        <f>VLOOKUP(A304,PitcherProj!A:Z,12,false)</f>
        <v>13.263</v>
      </c>
      <c r="M304" s="11">
        <f>VLOOKUP(A304,PitcherProj!A:AA,13,false)</f>
        <v>6.748</v>
      </c>
      <c r="N304" s="11">
        <f>VLOOKUP(A304,PitcherProj!A:AA,14,false)</f>
        <v>0</v>
      </c>
      <c r="O304" s="11">
        <f>VLOOKUP(A304,PitcherProj!A:AA,15,false)</f>
        <v>54.0277</v>
      </c>
      <c r="P304" s="11" t="str">
        <f t="shared" si="1"/>
        <v>#N/A</v>
      </c>
    </row>
    <row r="305">
      <c r="A305" s="12" t="str">
        <f>PitcherProj!A177</f>
        <v>Huascar Ynoa</v>
      </c>
      <c r="B305" s="11" t="str">
        <f>PitcherProj!B177</f>
        <v>ATL</v>
      </c>
      <c r="C305" s="13">
        <f>(D305*Settings!$E$8)+(E305*Settings!$E$3)+(F305*Settings!$E$12)+(G305*Settings!$E$10)+(H305*Settings!$E$6)+(I305*Settings!$E$7)+(J305*Settings!$E$11)+(K305*Settings!$E$4)+(L305*Settings!$E$13)+(M305*Settings!$E$14)+(N305*Settings!$E$5)+(O305*Settings!$E$9)</f>
        <v>154.1542</v>
      </c>
      <c r="D305" s="11">
        <f>VLOOKUP(A305,PitcherProj!A:Z,4,false)</f>
        <v>71.3503</v>
      </c>
      <c r="E305" s="11">
        <f>VLOOKUP(A305,PitcherProj!A:Z,5,false)</f>
        <v>4.4319</v>
      </c>
      <c r="F305" s="11">
        <f>VLOOKUP(A305,PitcherProj!A:Z,6,false)</f>
        <v>3.4163</v>
      </c>
      <c r="G305" s="11">
        <f>VLOOKUP(A305,PitcherProj!A:Z,7,false)</f>
        <v>31.5726</v>
      </c>
      <c r="H305" s="11">
        <f>VLOOKUP(A305,PitcherProj!A:Z,8,false)</f>
        <v>76.5663</v>
      </c>
      <c r="I305" s="11">
        <f>VLOOKUP(A305,PitcherProj!A:Z,9,false)</f>
        <v>25.304</v>
      </c>
      <c r="J305" s="11">
        <f>VLOOKUP(A305,PitcherProj!A:Z,10,false)</f>
        <v>3.0002</v>
      </c>
      <c r="K305" s="11">
        <f>VLOOKUP(A305,PitcherProj!A:Z,11,false)</f>
        <v>0</v>
      </c>
      <c r="L305" s="11">
        <f>VLOOKUP(A305,PitcherProj!A:Z,12,false)</f>
        <v>0.6379</v>
      </c>
      <c r="M305" s="11">
        <f>VLOOKUP(A305,PitcherProj!A:AA,13,false)</f>
        <v>8.84744</v>
      </c>
      <c r="N305" s="11">
        <f>VLOOKUP(A305,PitcherProj!A:AA,14,false)</f>
        <v>2.8427</v>
      </c>
      <c r="O305" s="11">
        <f>VLOOKUP(A305,PitcherProj!A:AA,15,false)</f>
        <v>66.7281</v>
      </c>
      <c r="P305" s="11" t="str">
        <f t="shared" si="1"/>
        <v>#N/A</v>
      </c>
    </row>
    <row r="306">
      <c r="A306" s="12" t="str">
        <f>PitcherProj!A275</f>
        <v>Mark Leiter Jr.</v>
      </c>
      <c r="B306" s="11" t="str">
        <f>PitcherProj!B275</f>
        <v>CHC</v>
      </c>
      <c r="C306" s="13">
        <f>(D306*Settings!$E$8)+(E306*Settings!$E$3)+(F306*Settings!$E$12)+(G306*Settings!$E$10)+(H306*Settings!$E$6)+(I306*Settings!$E$7)+(J306*Settings!$E$11)+(K306*Settings!$E$4)+(L306*Settings!$E$13)+(M306*Settings!$E$14)+(N306*Settings!$E$5)+(O306*Settings!$E$9)</f>
        <v>154.1039</v>
      </c>
      <c r="D306" s="11">
        <f>VLOOKUP(A306,PitcherProj!A:Z,4,false)</f>
        <v>62</v>
      </c>
      <c r="E306" s="11">
        <f>VLOOKUP(A306,PitcherProj!A:Z,5,false)</f>
        <v>3.1163</v>
      </c>
      <c r="F306" s="11">
        <f>VLOOKUP(A306,PitcherProj!A:Z,6,false)</f>
        <v>2.9638</v>
      </c>
      <c r="G306" s="11">
        <f>VLOOKUP(A306,PitcherProj!A:Z,7,false)</f>
        <v>26.5011</v>
      </c>
      <c r="H306" s="11">
        <f>VLOOKUP(A306,PitcherProj!A:Z,8,false)</f>
        <v>65.9224</v>
      </c>
      <c r="I306" s="11">
        <f>VLOOKUP(A306,PitcherProj!A:Z,9,false)</f>
        <v>21.1624</v>
      </c>
      <c r="J306" s="11">
        <f>VLOOKUP(A306,PitcherProj!A:Z,10,false)</f>
        <v>3.885</v>
      </c>
      <c r="K306" s="11">
        <f>VLOOKUP(A306,PitcherProj!A:Z,11,false)</f>
        <v>1.159</v>
      </c>
      <c r="L306" s="11">
        <f>VLOOKUP(A306,PitcherProj!A:Z,12,false)</f>
        <v>12.0984</v>
      </c>
      <c r="M306" s="11">
        <f>VLOOKUP(A306,PitcherProj!A:AA,13,false)</f>
        <v>7.46067</v>
      </c>
      <c r="N306" s="11">
        <f>VLOOKUP(A306,PitcherProj!A:AA,14,false)</f>
        <v>0</v>
      </c>
      <c r="O306" s="11">
        <f>VLOOKUP(A306,PitcherProj!A:AA,15,false)</f>
        <v>56.4508</v>
      </c>
      <c r="P306" s="11" t="str">
        <f t="shared" si="1"/>
        <v>#N/A</v>
      </c>
    </row>
    <row r="307">
      <c r="A307" s="12" t="str">
        <f>PitcherProj!A136</f>
        <v>Ryan Feltner</v>
      </c>
      <c r="B307" s="11" t="str">
        <f>PitcherProj!B136</f>
        <v>COL</v>
      </c>
      <c r="C307" s="13">
        <f>(D307*Settings!$E$8)+(E307*Settings!$E$3)+(F307*Settings!$E$12)+(G307*Settings!$E$10)+(H307*Settings!$E$6)+(I307*Settings!$E$7)+(J307*Settings!$E$11)+(K307*Settings!$E$4)+(L307*Settings!$E$13)+(M307*Settings!$E$14)+(N307*Settings!$E$5)+(O307*Settings!$E$9)</f>
        <v>153.8295</v>
      </c>
      <c r="D307" s="11">
        <f>VLOOKUP(A307,PitcherProj!A:Z,4,false)</f>
        <v>120.93</v>
      </c>
      <c r="E307" s="11">
        <f>VLOOKUP(A307,PitcherProj!A:Z,5,false)</f>
        <v>5.9758</v>
      </c>
      <c r="F307" s="11">
        <f>VLOOKUP(A307,PitcherProj!A:Z,6,false)</f>
        <v>9.2391</v>
      </c>
      <c r="G307" s="11">
        <f>VLOOKUP(A307,PitcherProj!A:Z,7,false)</f>
        <v>72.84</v>
      </c>
      <c r="H307" s="11">
        <f>VLOOKUP(A307,PitcherProj!A:Z,8,false)</f>
        <v>104.074</v>
      </c>
      <c r="I307" s="11">
        <f>VLOOKUP(A307,PitcherProj!A:Z,9,false)</f>
        <v>51.6552</v>
      </c>
      <c r="J307" s="11">
        <f>VLOOKUP(A307,PitcherProj!A:Z,10,false)</f>
        <v>5.2483</v>
      </c>
      <c r="K307" s="11">
        <f>VLOOKUP(A307,PitcherProj!A:Z,11,false)</f>
        <v>0</v>
      </c>
      <c r="L307" s="11">
        <f>VLOOKUP(A307,PitcherProj!A:Z,12,false)</f>
        <v>0</v>
      </c>
      <c r="M307" s="11">
        <f>VLOOKUP(A307,PitcherProj!A:AA,13,false)</f>
        <v>20.8268</v>
      </c>
      <c r="N307" s="11">
        <f>VLOOKUP(A307,PitcherProj!A:AA,14,false)</f>
        <v>6.1391</v>
      </c>
      <c r="O307" s="11">
        <f>VLOOKUP(A307,PitcherProj!A:AA,15,false)</f>
        <v>131.03</v>
      </c>
      <c r="P307" s="11" t="str">
        <f t="shared" si="1"/>
        <v>#N/A</v>
      </c>
    </row>
    <row r="308">
      <c r="A308" s="12" t="str">
        <f>PitcherProj!A251</f>
        <v>Scott McGough</v>
      </c>
      <c r="B308" s="11" t="str">
        <f>PitcherProj!B251</f>
        <v>ARI</v>
      </c>
      <c r="C308" s="13">
        <f>(D308*Settings!$E$8)+(E308*Settings!$E$3)+(F308*Settings!$E$12)+(G308*Settings!$E$10)+(H308*Settings!$E$6)+(I308*Settings!$E$7)+(J308*Settings!$E$11)+(K308*Settings!$E$4)+(L308*Settings!$E$13)+(M308*Settings!$E$14)+(N308*Settings!$E$5)+(O308*Settings!$E$9)</f>
        <v>153.6514</v>
      </c>
      <c r="D308" s="11">
        <f>VLOOKUP(A308,PitcherProj!A:Z,4,false)</f>
        <v>60</v>
      </c>
      <c r="E308" s="11">
        <f>VLOOKUP(A308,PitcherProj!A:Z,5,false)</f>
        <v>3.117</v>
      </c>
      <c r="F308" s="11">
        <f>VLOOKUP(A308,PitcherProj!A:Z,6,false)</f>
        <v>2.7659</v>
      </c>
      <c r="G308" s="11">
        <f>VLOOKUP(A308,PitcherProj!A:Z,7,false)</f>
        <v>25.0915</v>
      </c>
      <c r="H308" s="11">
        <f>VLOOKUP(A308,PitcherProj!A:Z,8,false)</f>
        <v>64.1309</v>
      </c>
      <c r="I308" s="11">
        <f>VLOOKUP(A308,PitcherProj!A:Z,9,false)</f>
        <v>23.7966</v>
      </c>
      <c r="J308" s="11">
        <f>VLOOKUP(A308,PitcherProj!A:Z,10,false)</f>
        <v>2.4456</v>
      </c>
      <c r="K308" s="11">
        <f>VLOOKUP(A308,PitcherProj!A:Z,11,false)</f>
        <v>2.268</v>
      </c>
      <c r="L308" s="11">
        <f>VLOOKUP(A308,PitcherProj!A:Z,12,false)</f>
        <v>10.6621</v>
      </c>
      <c r="M308" s="11">
        <f>VLOOKUP(A308,PitcherProj!A:AA,13,false)</f>
        <v>6.55333</v>
      </c>
      <c r="N308" s="11">
        <f>VLOOKUP(A308,PitcherProj!A:AA,14,false)</f>
        <v>0</v>
      </c>
      <c r="O308" s="11">
        <f>VLOOKUP(A308,PitcherProj!A:AA,15,false)</f>
        <v>54.0058</v>
      </c>
      <c r="P308" s="11" t="str">
        <f t="shared" si="1"/>
        <v>#N/A</v>
      </c>
    </row>
    <row r="309">
      <c r="A309" s="12" t="str">
        <f>PitcherProj!A250</f>
        <v>Colin Holderman</v>
      </c>
      <c r="B309" s="11" t="str">
        <f>PitcherProj!B250</f>
        <v>PIT</v>
      </c>
      <c r="C309" s="13">
        <f>(D309*Settings!$E$8)+(E309*Settings!$E$3)+(F309*Settings!$E$12)+(G309*Settings!$E$10)+(H309*Settings!$E$6)+(I309*Settings!$E$7)+(J309*Settings!$E$11)+(K309*Settings!$E$4)+(L309*Settings!$E$13)+(M309*Settings!$E$14)+(N309*Settings!$E$5)+(O309*Settings!$E$9)</f>
        <v>153.6113</v>
      </c>
      <c r="D309" s="11">
        <f>VLOOKUP(A309,PitcherProj!A:Z,4,false)</f>
        <v>64</v>
      </c>
      <c r="E309" s="11">
        <f>VLOOKUP(A309,PitcherProj!A:Z,5,false)</f>
        <v>3.2435</v>
      </c>
      <c r="F309" s="11">
        <f>VLOOKUP(A309,PitcherProj!A:Z,6,false)</f>
        <v>3.0324</v>
      </c>
      <c r="G309" s="11">
        <f>VLOOKUP(A309,PitcherProj!A:Z,7,false)</f>
        <v>26.9764</v>
      </c>
      <c r="H309" s="11">
        <f>VLOOKUP(A309,PitcherProj!A:Z,8,false)</f>
        <v>64.9081</v>
      </c>
      <c r="I309" s="11">
        <f>VLOOKUP(A309,PitcherProj!A:Z,9,false)</f>
        <v>25.7412</v>
      </c>
      <c r="J309" s="11">
        <f>VLOOKUP(A309,PitcherProj!A:Z,10,false)</f>
        <v>2.9814</v>
      </c>
      <c r="K309" s="11">
        <f>VLOOKUP(A309,PitcherProj!A:Z,11,false)</f>
        <v>1.135</v>
      </c>
      <c r="L309" s="11">
        <f>VLOOKUP(A309,PitcherProj!A:Z,12,false)</f>
        <v>12.5501</v>
      </c>
      <c r="M309" s="11">
        <f>VLOOKUP(A309,PitcherProj!A:AA,13,false)</f>
        <v>6.55644</v>
      </c>
      <c r="N309" s="11">
        <f>VLOOKUP(A309,PitcherProj!A:AA,14,false)</f>
        <v>0</v>
      </c>
      <c r="O309" s="11">
        <f>VLOOKUP(A309,PitcherProj!A:AA,15,false)</f>
        <v>58.5169</v>
      </c>
      <c r="P309" s="11" t="str">
        <f t="shared" si="1"/>
        <v>#N/A</v>
      </c>
    </row>
    <row r="310">
      <c r="A310" s="12" t="str">
        <f>PitcherProj!A446</f>
        <v>Dany Jiménez</v>
      </c>
      <c r="B310" s="11" t="str">
        <f>PitcherProj!B446</f>
        <v>OAK</v>
      </c>
      <c r="C310" s="13">
        <f>(D310*Settings!$E$8)+(E310*Settings!$E$3)+(F310*Settings!$E$12)+(G310*Settings!$E$10)+(H310*Settings!$E$6)+(I310*Settings!$E$7)+(J310*Settings!$E$11)+(K310*Settings!$E$4)+(L310*Settings!$E$13)+(M310*Settings!$E$14)+(N310*Settings!$E$5)+(O310*Settings!$E$9)</f>
        <v>153.4737</v>
      </c>
      <c r="D310" s="11">
        <f>VLOOKUP(A310,PitcherProj!A:Z,4,false)</f>
        <v>64</v>
      </c>
      <c r="E310" s="11">
        <f>VLOOKUP(A310,PitcherProj!A:Z,5,false)</f>
        <v>2.925</v>
      </c>
      <c r="F310" s="11">
        <f>VLOOKUP(A310,PitcherProj!A:Z,6,false)</f>
        <v>3.3534</v>
      </c>
      <c r="G310" s="11">
        <f>VLOOKUP(A310,PitcherProj!A:Z,7,false)</f>
        <v>29.719</v>
      </c>
      <c r="H310" s="11">
        <f>VLOOKUP(A310,PitcherProj!A:Z,8,false)</f>
        <v>66.1378</v>
      </c>
      <c r="I310" s="11">
        <f>VLOOKUP(A310,PitcherProj!A:Z,9,false)</f>
        <v>32.1284</v>
      </c>
      <c r="J310" s="11">
        <f>VLOOKUP(A310,PitcherProj!A:Z,10,false)</f>
        <v>2.402</v>
      </c>
      <c r="K310" s="11">
        <f>VLOOKUP(A310,PitcherProj!A:Z,11,false)</f>
        <v>3.961</v>
      </c>
      <c r="L310" s="11">
        <f>VLOOKUP(A310,PitcherProj!A:Z,12,false)</f>
        <v>10.7454</v>
      </c>
      <c r="M310" s="11">
        <f>VLOOKUP(A310,PitcherProj!A:AA,13,false)</f>
        <v>8.14222</v>
      </c>
      <c r="N310" s="11">
        <f>VLOOKUP(A310,PitcherProj!A:AA,14,false)</f>
        <v>0</v>
      </c>
      <c r="O310" s="11">
        <f>VLOOKUP(A310,PitcherProj!A:AA,15,false)</f>
        <v>56.5563</v>
      </c>
      <c r="P310" s="11" t="str">
        <f t="shared" si="1"/>
        <v>#N/A</v>
      </c>
    </row>
    <row r="311">
      <c r="A311" s="12" t="str">
        <f>PitcherProj!A269</f>
        <v>Ian Hamilton</v>
      </c>
      <c r="B311" s="11" t="str">
        <f>PitcherProj!B269</f>
        <v>NYY</v>
      </c>
      <c r="C311" s="13">
        <f>(D311*Settings!$E$8)+(E311*Settings!$E$3)+(F311*Settings!$E$12)+(G311*Settings!$E$10)+(H311*Settings!$E$6)+(I311*Settings!$E$7)+(J311*Settings!$E$11)+(K311*Settings!$E$4)+(L311*Settings!$E$13)+(M311*Settings!$E$14)+(N311*Settings!$E$5)+(O311*Settings!$E$9)</f>
        <v>153.3697</v>
      </c>
      <c r="D311" s="11">
        <f>VLOOKUP(A311,PitcherProj!A:Z,4,false)</f>
        <v>60</v>
      </c>
      <c r="E311" s="11">
        <f>VLOOKUP(A311,PitcherProj!A:Z,5,false)</f>
        <v>3.2864</v>
      </c>
      <c r="F311" s="11">
        <f>VLOOKUP(A311,PitcherProj!A:Z,6,false)</f>
        <v>2.5941</v>
      </c>
      <c r="G311" s="11">
        <f>VLOOKUP(A311,PitcherProj!A:Z,7,false)</f>
        <v>23.3331</v>
      </c>
      <c r="H311" s="11">
        <f>VLOOKUP(A311,PitcherProj!A:Z,8,false)</f>
        <v>66.9748</v>
      </c>
      <c r="I311" s="11">
        <f>VLOOKUP(A311,PitcherProj!A:Z,9,false)</f>
        <v>26.5355</v>
      </c>
      <c r="J311" s="11">
        <f>VLOOKUP(A311,PitcherProj!A:Z,10,false)</f>
        <v>2.5741</v>
      </c>
      <c r="K311" s="11">
        <f>VLOOKUP(A311,PitcherProj!A:Z,11,false)</f>
        <v>0</v>
      </c>
      <c r="L311" s="11">
        <f>VLOOKUP(A311,PitcherProj!A:Z,12,false)</f>
        <v>12.216</v>
      </c>
      <c r="M311" s="11">
        <f>VLOOKUP(A311,PitcherProj!A:AA,13,false)</f>
        <v>6.22667</v>
      </c>
      <c r="N311" s="11">
        <f>VLOOKUP(A311,PitcherProj!A:AA,14,false)</f>
        <v>0</v>
      </c>
      <c r="O311" s="11">
        <f>VLOOKUP(A311,PitcherProj!A:AA,15,false)</f>
        <v>50.911</v>
      </c>
      <c r="P311" s="11" t="str">
        <f t="shared" si="1"/>
        <v>#N/A</v>
      </c>
    </row>
    <row r="312">
      <c r="A312" s="12" t="str">
        <f>PitcherProj!A479</f>
        <v>Colin Poche</v>
      </c>
      <c r="B312" s="11" t="str">
        <f>PitcherProj!B479</f>
        <v>TBR</v>
      </c>
      <c r="C312" s="13">
        <f>(D312*Settings!$E$8)+(E312*Settings!$E$3)+(F312*Settings!$E$12)+(G312*Settings!$E$10)+(H312*Settings!$E$6)+(I312*Settings!$E$7)+(J312*Settings!$E$11)+(K312*Settings!$E$4)+(L312*Settings!$E$13)+(M312*Settings!$E$14)+(N312*Settings!$E$5)+(O312*Settings!$E$9)</f>
        <v>152.5978</v>
      </c>
      <c r="D312" s="11">
        <f>VLOOKUP(A312,PitcherProj!A:Z,4,false)</f>
        <v>63</v>
      </c>
      <c r="E312" s="11">
        <f>VLOOKUP(A312,PitcherProj!A:Z,5,false)</f>
        <v>3.1004</v>
      </c>
      <c r="F312" s="11">
        <f>VLOOKUP(A312,PitcherProj!A:Z,6,false)</f>
        <v>3.0783</v>
      </c>
      <c r="G312" s="11">
        <f>VLOOKUP(A312,PitcherProj!A:Z,7,false)</f>
        <v>29.47</v>
      </c>
      <c r="H312" s="11">
        <f>VLOOKUP(A312,PitcherProj!A:Z,8,false)</f>
        <v>65.5054</v>
      </c>
      <c r="I312" s="11">
        <f>VLOOKUP(A312,PitcherProj!A:Z,9,false)</f>
        <v>25.8524</v>
      </c>
      <c r="J312" s="11">
        <f>VLOOKUP(A312,PitcherProj!A:Z,10,false)</f>
        <v>2.3551</v>
      </c>
      <c r="K312" s="11">
        <f>VLOOKUP(A312,PitcherProj!A:Z,11,false)</f>
        <v>1.133</v>
      </c>
      <c r="L312" s="11">
        <f>VLOOKUP(A312,PitcherProj!A:Z,12,false)</f>
        <v>14.8432</v>
      </c>
      <c r="M312" s="11">
        <f>VLOOKUP(A312,PitcherProj!A:AA,13,false)</f>
        <v>9.345</v>
      </c>
      <c r="N312" s="11">
        <f>VLOOKUP(A312,PitcherProj!A:AA,14,false)</f>
        <v>0</v>
      </c>
      <c r="O312" s="11">
        <f>VLOOKUP(A312,PitcherProj!A:AA,15,false)</f>
        <v>56.3786</v>
      </c>
      <c r="P312" s="11" t="str">
        <f t="shared" si="1"/>
        <v>#N/A</v>
      </c>
    </row>
    <row r="313">
      <c r="A313" s="12" t="str">
        <f>PitcherProj!A360</f>
        <v>Tyler Kinley</v>
      </c>
      <c r="B313" s="11" t="str">
        <f>PitcherProj!B360</f>
        <v>COL</v>
      </c>
      <c r="C313" s="13">
        <f>(D313*Settings!$E$8)+(E313*Settings!$E$3)+(F313*Settings!$E$12)+(G313*Settings!$E$10)+(H313*Settings!$E$6)+(I313*Settings!$E$7)+(J313*Settings!$E$11)+(K313*Settings!$E$4)+(L313*Settings!$E$13)+(M313*Settings!$E$14)+(N313*Settings!$E$5)+(O313*Settings!$E$9)</f>
        <v>152.5874</v>
      </c>
      <c r="D313" s="11">
        <f>VLOOKUP(A313,PitcherProj!A:Z,4,false)</f>
        <v>64</v>
      </c>
      <c r="E313" s="11">
        <f>VLOOKUP(A313,PitcherProj!A:Z,5,false)</f>
        <v>2.8845</v>
      </c>
      <c r="F313" s="11">
        <f>VLOOKUP(A313,PitcherProj!A:Z,6,false)</f>
        <v>3.394</v>
      </c>
      <c r="G313" s="11">
        <f>VLOOKUP(A313,PitcherProj!A:Z,7,false)</f>
        <v>34.9511</v>
      </c>
      <c r="H313" s="11">
        <f>VLOOKUP(A313,PitcherProj!A:Z,8,false)</f>
        <v>62.9054</v>
      </c>
      <c r="I313" s="11">
        <f>VLOOKUP(A313,PitcherProj!A:Z,9,false)</f>
        <v>24.82</v>
      </c>
      <c r="J313" s="11">
        <f>VLOOKUP(A313,PitcherProj!A:Z,10,false)</f>
        <v>2.8972</v>
      </c>
      <c r="K313" s="11">
        <f>VLOOKUP(A313,PitcherProj!A:Z,11,false)</f>
        <v>7.684</v>
      </c>
      <c r="L313" s="11">
        <f>VLOOKUP(A313,PitcherProj!A:Z,12,false)</f>
        <v>8.968</v>
      </c>
      <c r="M313" s="11">
        <f>VLOOKUP(A313,PitcherProj!A:AA,13,false)</f>
        <v>10.5956</v>
      </c>
      <c r="N313" s="11">
        <f>VLOOKUP(A313,PitcherProj!A:AA,14,false)</f>
        <v>0</v>
      </c>
      <c r="O313" s="11">
        <f>VLOOKUP(A313,PitcherProj!A:AA,15,false)</f>
        <v>65.2951</v>
      </c>
      <c r="P313" s="11" t="str">
        <f t="shared" si="1"/>
        <v>#N/A</v>
      </c>
    </row>
    <row r="314">
      <c r="A314" s="12" t="str">
        <f>PitcherProj!A154</f>
        <v>Austin Gomber</v>
      </c>
      <c r="B314" s="11" t="str">
        <f>PitcherProj!B154</f>
        <v>COL</v>
      </c>
      <c r="C314" s="13">
        <f>(D314*Settings!$E$8)+(E314*Settings!$E$3)+(F314*Settings!$E$12)+(G314*Settings!$E$10)+(H314*Settings!$E$6)+(I314*Settings!$E$7)+(J314*Settings!$E$11)+(K314*Settings!$E$4)+(L314*Settings!$E$13)+(M314*Settings!$E$14)+(N314*Settings!$E$5)+(O314*Settings!$E$9)</f>
        <v>152.3398</v>
      </c>
      <c r="D314" s="11">
        <f>VLOOKUP(A314,PitcherProj!A:Z,4,false)</f>
        <v>151.734</v>
      </c>
      <c r="E314" s="11">
        <f>VLOOKUP(A314,PitcherProj!A:Z,5,false)</f>
        <v>6.8909</v>
      </c>
      <c r="F314" s="11">
        <f>VLOOKUP(A314,PitcherProj!A:Z,6,false)</f>
        <v>11.8926</v>
      </c>
      <c r="G314" s="11">
        <f>VLOOKUP(A314,PitcherProj!A:Z,7,false)</f>
        <v>95.7782</v>
      </c>
      <c r="H314" s="11">
        <f>VLOOKUP(A314,PitcherProj!A:Z,8,false)</f>
        <v>105.233</v>
      </c>
      <c r="I314" s="11">
        <f>VLOOKUP(A314,PitcherProj!A:Z,9,false)</f>
        <v>51.0835</v>
      </c>
      <c r="J314" s="11">
        <f>VLOOKUP(A314,PitcherProj!A:Z,10,false)</f>
        <v>5.3536</v>
      </c>
      <c r="K314" s="11">
        <f>VLOOKUP(A314,PitcherProj!A:Z,11,false)</f>
        <v>0</v>
      </c>
      <c r="L314" s="11">
        <f>VLOOKUP(A314,PitcherProj!A:Z,12,false)</f>
        <v>0</v>
      </c>
      <c r="M314" s="11">
        <f>VLOOKUP(A314,PitcherProj!A:AA,13,false)</f>
        <v>28.5597</v>
      </c>
      <c r="N314" s="11">
        <f>VLOOKUP(A314,PitcherProj!A:AA,14,false)</f>
        <v>7.4622</v>
      </c>
      <c r="O314" s="11">
        <f>VLOOKUP(A314,PitcherProj!A:AA,15,false)</f>
        <v>181.265</v>
      </c>
      <c r="P314" s="11" t="str">
        <f t="shared" si="1"/>
        <v>#N/A</v>
      </c>
    </row>
    <row r="315">
      <c r="A315" s="12" t="str">
        <f>PitcherProj!A200</f>
        <v>Aaron Bummer</v>
      </c>
      <c r="B315" s="11" t="str">
        <f>PitcherProj!B200</f>
        <v>ATL</v>
      </c>
      <c r="C315" s="13">
        <f>(D315*Settings!$E$8)+(E315*Settings!$E$3)+(F315*Settings!$E$12)+(G315*Settings!$E$10)+(H315*Settings!$E$6)+(I315*Settings!$E$7)+(J315*Settings!$E$11)+(K315*Settings!$E$4)+(L315*Settings!$E$13)+(M315*Settings!$E$14)+(N315*Settings!$E$5)+(O315*Settings!$E$9)</f>
        <v>152.3242</v>
      </c>
      <c r="D315" s="11">
        <f>VLOOKUP(A315,PitcherProj!A:Z,4,false)</f>
        <v>58</v>
      </c>
      <c r="E315" s="11">
        <f>VLOOKUP(A315,PitcherProj!A:Z,5,false)</f>
        <v>3.3858</v>
      </c>
      <c r="F315" s="11">
        <f>VLOOKUP(A315,PitcherProj!A:Z,6,false)</f>
        <v>2.2953</v>
      </c>
      <c r="G315" s="11">
        <f>VLOOKUP(A315,PitcherProj!A:Z,7,false)</f>
        <v>20.679</v>
      </c>
      <c r="H315" s="11">
        <f>VLOOKUP(A315,PitcherProj!A:Z,8,false)</f>
        <v>67.5429</v>
      </c>
      <c r="I315" s="11">
        <f>VLOOKUP(A315,PitcherProj!A:Z,9,false)</f>
        <v>26.2746</v>
      </c>
      <c r="J315" s="11">
        <f>VLOOKUP(A315,PitcherProj!A:Z,10,false)</f>
        <v>2.8752</v>
      </c>
      <c r="K315" s="11">
        <f>VLOOKUP(A315,PitcherProj!A:Z,11,false)</f>
        <v>0</v>
      </c>
      <c r="L315" s="11">
        <f>VLOOKUP(A315,PitcherProj!A:Z,12,false)</f>
        <v>10.1742</v>
      </c>
      <c r="M315" s="11">
        <f>VLOOKUP(A315,PitcherProj!A:AA,13,false)</f>
        <v>4.16311</v>
      </c>
      <c r="N315" s="11">
        <f>VLOOKUP(A315,PitcherProj!A:AA,14,false)</f>
        <v>0</v>
      </c>
      <c r="O315" s="11">
        <f>VLOOKUP(A315,PitcherProj!A:AA,15,false)</f>
        <v>49.1024</v>
      </c>
      <c r="P315" s="11" t="str">
        <f t="shared" si="1"/>
        <v>#N/A</v>
      </c>
    </row>
    <row r="316">
      <c r="A316" s="12" t="str">
        <f>PitcherProj!A345</f>
        <v>Chad Green</v>
      </c>
      <c r="B316" s="11" t="str">
        <f>PitcherProj!B345</f>
        <v>TOR</v>
      </c>
      <c r="C316" s="13">
        <f>(D316*Settings!$E$8)+(E316*Settings!$E$3)+(F316*Settings!$E$12)+(G316*Settings!$E$10)+(H316*Settings!$E$6)+(I316*Settings!$E$7)+(J316*Settings!$E$11)+(K316*Settings!$E$4)+(L316*Settings!$E$13)+(M316*Settings!$E$14)+(N316*Settings!$E$5)+(O316*Settings!$E$9)</f>
        <v>151.5733</v>
      </c>
      <c r="D316" s="11">
        <f>VLOOKUP(A316,PitcherProj!A:Z,4,false)</f>
        <v>60</v>
      </c>
      <c r="E316" s="11">
        <f>VLOOKUP(A316,PitcherProj!A:Z,5,false)</f>
        <v>3.0913</v>
      </c>
      <c r="F316" s="11">
        <f>VLOOKUP(A316,PitcherProj!A:Z,6,false)</f>
        <v>2.7918</v>
      </c>
      <c r="G316" s="11">
        <f>VLOOKUP(A316,PitcherProj!A:Z,7,false)</f>
        <v>25.8511</v>
      </c>
      <c r="H316" s="11">
        <f>VLOOKUP(A316,PitcherProj!A:Z,8,false)</f>
        <v>65.2816</v>
      </c>
      <c r="I316" s="11">
        <f>VLOOKUP(A316,PitcherProj!A:Z,9,false)</f>
        <v>18.7713</v>
      </c>
      <c r="J316" s="11">
        <f>VLOOKUP(A316,PitcherProj!A:Z,10,false)</f>
        <v>1.9658</v>
      </c>
      <c r="K316" s="11">
        <f>VLOOKUP(A316,PitcherProj!A:Z,11,false)</f>
        <v>0</v>
      </c>
      <c r="L316" s="11">
        <f>VLOOKUP(A316,PitcherProj!A:Z,12,false)</f>
        <v>12.1472</v>
      </c>
      <c r="M316" s="11">
        <f>VLOOKUP(A316,PitcherProj!A:AA,13,false)</f>
        <v>9.08</v>
      </c>
      <c r="N316" s="11">
        <f>VLOOKUP(A316,PitcherProj!A:AA,14,false)</f>
        <v>0</v>
      </c>
      <c r="O316" s="11">
        <f>VLOOKUP(A316,PitcherProj!A:AA,15,false)</f>
        <v>52.6445</v>
      </c>
      <c r="P316" s="11" t="str">
        <f t="shared" si="1"/>
        <v>#N/A</v>
      </c>
    </row>
    <row r="317">
      <c r="A317" s="12" t="str">
        <f>PitcherProj!A341</f>
        <v>Jesse Chavez</v>
      </c>
      <c r="B317" s="11" t="str">
        <f>PitcherProj!B341</f>
        <v/>
      </c>
      <c r="C317" s="13">
        <f>(D317*Settings!$E$8)+(E317*Settings!$E$3)+(F317*Settings!$E$12)+(G317*Settings!$E$10)+(H317*Settings!$E$6)+(I317*Settings!$E$7)+(J317*Settings!$E$11)+(K317*Settings!$E$4)+(L317*Settings!$E$13)+(M317*Settings!$E$14)+(N317*Settings!$E$5)+(O317*Settings!$E$9)</f>
        <v>151.2231</v>
      </c>
      <c r="D317" s="11">
        <f>VLOOKUP(A317,PitcherProj!A:Z,4,false)</f>
        <v>60</v>
      </c>
      <c r="E317" s="11">
        <f>VLOOKUP(A317,PitcherProj!A:Z,5,false)</f>
        <v>2.8125</v>
      </c>
      <c r="F317" s="11">
        <f>VLOOKUP(A317,PitcherProj!A:Z,6,false)</f>
        <v>3.0731</v>
      </c>
      <c r="G317" s="11">
        <f>VLOOKUP(A317,PitcherProj!A:Z,7,false)</f>
        <v>27.418</v>
      </c>
      <c r="H317" s="11">
        <f>VLOOKUP(A317,PitcherProj!A:Z,8,false)</f>
        <v>57.5961</v>
      </c>
      <c r="I317" s="11">
        <f>VLOOKUP(A317,PitcherProj!A:Z,9,false)</f>
        <v>21.545</v>
      </c>
      <c r="J317" s="11">
        <f>VLOOKUP(A317,PitcherProj!A:Z,10,false)</f>
        <v>2.4062</v>
      </c>
      <c r="K317" s="11">
        <f>VLOOKUP(A317,PitcherProj!A:Z,11,false)</f>
        <v>4.991</v>
      </c>
      <c r="L317" s="11">
        <f>VLOOKUP(A317,PitcherProj!A:Z,12,false)</f>
        <v>9.9565</v>
      </c>
      <c r="M317" s="11">
        <f>VLOOKUP(A317,PitcherProj!A:AA,13,false)</f>
        <v>8.55333</v>
      </c>
      <c r="N317" s="11">
        <f>VLOOKUP(A317,PitcherProj!A:AA,14,false)</f>
        <v>0</v>
      </c>
      <c r="O317" s="11">
        <f>VLOOKUP(A317,PitcherProj!A:AA,15,false)</f>
        <v>57.297</v>
      </c>
      <c r="P317" s="11" t="str">
        <f t="shared" si="1"/>
        <v>#N/A</v>
      </c>
    </row>
    <row r="318">
      <c r="A318" s="12" t="str">
        <f>PitcherProj!A238</f>
        <v>Trevor Williams</v>
      </c>
      <c r="B318" s="11" t="str">
        <f>PitcherProj!B238</f>
        <v>WSN</v>
      </c>
      <c r="C318" s="13">
        <f>(D318*Settings!$E$8)+(E318*Settings!$E$3)+(F318*Settings!$E$12)+(G318*Settings!$E$10)+(H318*Settings!$E$6)+(I318*Settings!$E$7)+(J318*Settings!$E$11)+(K318*Settings!$E$4)+(L318*Settings!$E$13)+(M318*Settings!$E$14)+(N318*Settings!$E$5)+(O318*Settings!$E$9)</f>
        <v>150.3906</v>
      </c>
      <c r="D318" s="11">
        <f>VLOOKUP(A318,PitcherProj!A:Z,4,false)</f>
        <v>120.572</v>
      </c>
      <c r="E318" s="11">
        <f>VLOOKUP(A318,PitcherProj!A:Z,5,false)</f>
        <v>5.669</v>
      </c>
      <c r="F318" s="11">
        <f>VLOOKUP(A318,PitcherProj!A:Z,6,false)</f>
        <v>9.1265</v>
      </c>
      <c r="G318" s="11">
        <f>VLOOKUP(A318,PitcherProj!A:Z,7,false)</f>
        <v>69.7894</v>
      </c>
      <c r="H318" s="11">
        <f>VLOOKUP(A318,PitcherProj!A:Z,8,false)</f>
        <v>89.1934</v>
      </c>
      <c r="I318" s="11">
        <f>VLOOKUP(A318,PitcherProj!A:Z,9,false)</f>
        <v>39.8609</v>
      </c>
      <c r="J318" s="11">
        <f>VLOOKUP(A318,PitcherProj!A:Z,10,false)</f>
        <v>5.2108</v>
      </c>
      <c r="K318" s="11">
        <f>VLOOKUP(A318,PitcherProj!A:Z,11,false)</f>
        <v>0</v>
      </c>
      <c r="L318" s="11">
        <f>VLOOKUP(A318,PitcherProj!A:Z,12,false)</f>
        <v>0.5944</v>
      </c>
      <c r="M318" s="11">
        <f>VLOOKUP(A318,PitcherProj!A:AA,13,false)</f>
        <v>21.7966</v>
      </c>
      <c r="N318" s="11">
        <f>VLOOKUP(A318,PitcherProj!A:AA,14,false)</f>
        <v>5.1088</v>
      </c>
      <c r="O318" s="11">
        <f>VLOOKUP(A318,PitcherProj!A:AA,15,false)</f>
        <v>133.349</v>
      </c>
      <c r="P318" s="11" t="str">
        <f t="shared" si="1"/>
        <v>#N/A</v>
      </c>
    </row>
    <row r="319">
      <c r="A319" s="12" t="str">
        <f>PitcherProj!A527</f>
        <v>Phil Maton</v>
      </c>
      <c r="B319" s="11" t="str">
        <f>PitcherProj!B527</f>
        <v/>
      </c>
      <c r="C319" s="13">
        <f>(D319*Settings!$E$8)+(E319*Settings!$E$3)+(F319*Settings!$E$12)+(G319*Settings!$E$10)+(H319*Settings!$E$6)+(I319*Settings!$E$7)+(J319*Settings!$E$11)+(K319*Settings!$E$4)+(L319*Settings!$E$13)+(M319*Settings!$E$14)+(N319*Settings!$E$5)+(O319*Settings!$E$9)</f>
        <v>149.7874</v>
      </c>
      <c r="D319" s="11">
        <f>VLOOKUP(A319,PitcherProj!A:Z,4,false)</f>
        <v>65</v>
      </c>
      <c r="E319" s="11">
        <f>VLOOKUP(A319,PitcherProj!A:Z,5,false)</f>
        <v>3.172</v>
      </c>
      <c r="F319" s="11">
        <f>VLOOKUP(A319,PitcherProj!A:Z,6,false)</f>
        <v>3.2031</v>
      </c>
      <c r="G319" s="11">
        <f>VLOOKUP(A319,PitcherProj!A:Z,7,false)</f>
        <v>30.7093</v>
      </c>
      <c r="H319" s="11">
        <f>VLOOKUP(A319,PitcherProj!A:Z,8,false)</f>
        <v>64.285</v>
      </c>
      <c r="I319" s="11">
        <f>VLOOKUP(A319,PitcherProj!A:Z,9,false)</f>
        <v>25.0749</v>
      </c>
      <c r="J319" s="11">
        <f>VLOOKUP(A319,PitcherProj!A:Z,10,false)</f>
        <v>4.4071</v>
      </c>
      <c r="K319" s="11">
        <f>VLOOKUP(A319,PitcherProj!A:Z,11,false)</f>
        <v>2.266</v>
      </c>
      <c r="L319" s="11">
        <f>VLOOKUP(A319,PitcherProj!A:Z,12,false)</f>
        <v>12.4248</v>
      </c>
      <c r="M319" s="11">
        <f>VLOOKUP(A319,PitcherProj!A:AA,13,false)</f>
        <v>8.78944</v>
      </c>
      <c r="N319" s="11">
        <f>VLOOKUP(A319,PitcherProj!A:AA,14,false)</f>
        <v>0</v>
      </c>
      <c r="O319" s="11">
        <f>VLOOKUP(A319,PitcherProj!A:AA,15,false)</f>
        <v>61.0273</v>
      </c>
      <c r="P319" s="11" t="str">
        <f t="shared" si="1"/>
        <v>#N/A</v>
      </c>
    </row>
    <row r="320">
      <c r="A320" s="12" t="str">
        <f>PitcherProj!A224</f>
        <v>Mason Black</v>
      </c>
      <c r="B320" s="11" t="str">
        <f>PitcherProj!B224</f>
        <v>SFG</v>
      </c>
      <c r="C320" s="13">
        <f>(D320*Settings!$E$8)+(E320*Settings!$E$3)+(F320*Settings!$E$12)+(G320*Settings!$E$10)+(H320*Settings!$E$6)+(I320*Settings!$E$7)+(J320*Settings!$E$11)+(K320*Settings!$E$4)+(L320*Settings!$E$13)+(M320*Settings!$E$14)+(N320*Settings!$E$5)+(O320*Settings!$E$9)</f>
        <v>148.673</v>
      </c>
      <c r="D320" s="11">
        <f>VLOOKUP(A320,PitcherProj!A:Z,4,false)</f>
        <v>74.936</v>
      </c>
      <c r="E320" s="11">
        <f>VLOOKUP(A320,PitcherProj!A:Z,5,false)</f>
        <v>3.9855</v>
      </c>
      <c r="F320" s="11">
        <f>VLOOKUP(A320,PitcherProj!A:Z,6,false)</f>
        <v>4.2135</v>
      </c>
      <c r="G320" s="11">
        <f>VLOOKUP(A320,PitcherProj!A:Z,7,false)</f>
        <v>33.3489</v>
      </c>
      <c r="H320" s="11">
        <f>VLOOKUP(A320,PitcherProj!A:Z,8,false)</f>
        <v>73.8599</v>
      </c>
      <c r="I320" s="11">
        <f>VLOOKUP(A320,PitcherProj!A:Z,9,false)</f>
        <v>26.3337</v>
      </c>
      <c r="J320" s="11">
        <f>VLOOKUP(A320,PitcherProj!A:Z,10,false)</f>
        <v>3.9446</v>
      </c>
      <c r="K320" s="11">
        <f>VLOOKUP(A320,PitcherProj!A:Z,11,false)</f>
        <v>0</v>
      </c>
      <c r="L320" s="11">
        <f>VLOOKUP(A320,PitcherProj!A:Z,12,false)</f>
        <v>0.6097</v>
      </c>
      <c r="M320" s="11">
        <f>VLOOKUP(A320,PitcherProj!A:AA,13,false)</f>
        <v>9.13387</v>
      </c>
      <c r="N320" s="11">
        <f>VLOOKUP(A320,PitcherProj!A:AA,14,false)</f>
        <v>2.8975</v>
      </c>
      <c r="O320" s="11">
        <f>VLOOKUP(A320,PitcherProj!A:AA,15,false)</f>
        <v>70.2177</v>
      </c>
      <c r="P320" s="11" t="str">
        <f t="shared" si="1"/>
        <v>#N/A</v>
      </c>
    </row>
    <row r="321">
      <c r="A321" s="12" t="str">
        <f>PitcherProj!A280</f>
        <v>Ryan Walker</v>
      </c>
      <c r="B321" s="11" t="str">
        <f>PitcherProj!B280</f>
        <v>SFG</v>
      </c>
      <c r="C321" s="13">
        <f>(D321*Settings!$E$8)+(E321*Settings!$E$3)+(F321*Settings!$E$12)+(G321*Settings!$E$10)+(H321*Settings!$E$6)+(I321*Settings!$E$7)+(J321*Settings!$E$11)+(K321*Settings!$E$4)+(L321*Settings!$E$13)+(M321*Settings!$E$14)+(N321*Settings!$E$5)+(O321*Settings!$E$9)</f>
        <v>148.669</v>
      </c>
      <c r="D321" s="11">
        <f>VLOOKUP(A321,PitcherProj!A:Z,4,false)</f>
        <v>60</v>
      </c>
      <c r="E321" s="11">
        <f>VLOOKUP(A321,PitcherProj!A:Z,5,false)</f>
        <v>3.0618</v>
      </c>
      <c r="F321" s="11">
        <f>VLOOKUP(A321,PitcherProj!A:Z,6,false)</f>
        <v>2.8216</v>
      </c>
      <c r="G321" s="11">
        <f>VLOOKUP(A321,PitcherProj!A:Z,7,false)</f>
        <v>23.8893</v>
      </c>
      <c r="H321" s="11">
        <f>VLOOKUP(A321,PitcherProj!A:Z,8,false)</f>
        <v>64.8717</v>
      </c>
      <c r="I321" s="11">
        <f>VLOOKUP(A321,PitcherProj!A:Z,9,false)</f>
        <v>22.6926</v>
      </c>
      <c r="J321" s="11">
        <f>VLOOKUP(A321,PitcherProj!A:Z,10,false)</f>
        <v>2.7351</v>
      </c>
      <c r="K321" s="11">
        <f>VLOOKUP(A321,PitcherProj!A:Z,11,false)</f>
        <v>0</v>
      </c>
      <c r="L321" s="11">
        <f>VLOOKUP(A321,PitcherProj!A:Z,12,false)</f>
        <v>11.3804</v>
      </c>
      <c r="M321" s="11">
        <f>VLOOKUP(A321,PitcherProj!A:AA,13,false)</f>
        <v>6.32</v>
      </c>
      <c r="N321" s="11">
        <f>VLOOKUP(A321,PitcherProj!A:AA,14,false)</f>
        <v>0</v>
      </c>
      <c r="O321" s="11">
        <f>VLOOKUP(A321,PitcherProj!A:AA,15,false)</f>
        <v>52.6014</v>
      </c>
      <c r="P321" s="11" t="str">
        <f t="shared" si="1"/>
        <v>#N/A</v>
      </c>
    </row>
    <row r="322">
      <c r="A322" s="12" t="str">
        <f>PitcherProj!A346</f>
        <v>Shintaro Fujinami</v>
      </c>
      <c r="B322" s="11" t="str">
        <f>PitcherProj!B346</f>
        <v/>
      </c>
      <c r="C322" s="13">
        <f>(D322*Settings!$E$8)+(E322*Settings!$E$3)+(F322*Settings!$E$12)+(G322*Settings!$E$10)+(H322*Settings!$E$6)+(I322*Settings!$E$7)+(J322*Settings!$E$11)+(K322*Settings!$E$4)+(L322*Settings!$E$13)+(M322*Settings!$E$14)+(N322*Settings!$E$5)+(O322*Settings!$E$9)</f>
        <v>147.684</v>
      </c>
      <c r="D322" s="11">
        <f>VLOOKUP(A322,PitcherProj!A:Z,4,false)</f>
        <v>61</v>
      </c>
      <c r="E322" s="11">
        <f>VLOOKUP(A322,PitcherProj!A:Z,5,false)</f>
        <v>3.1114</v>
      </c>
      <c r="F322" s="11">
        <f>VLOOKUP(A322,PitcherProj!A:Z,6,false)</f>
        <v>2.8702</v>
      </c>
      <c r="G322" s="11">
        <f>VLOOKUP(A322,PitcherProj!A:Z,7,false)</f>
        <v>26.3068</v>
      </c>
      <c r="H322" s="11">
        <f>VLOOKUP(A322,PitcherProj!A:Z,8,false)</f>
        <v>69.5899</v>
      </c>
      <c r="I322" s="11">
        <f>VLOOKUP(A322,PitcherProj!A:Z,9,false)</f>
        <v>27.9205</v>
      </c>
      <c r="J322" s="11">
        <f>VLOOKUP(A322,PitcherProj!A:Z,10,false)</f>
        <v>3.0356</v>
      </c>
      <c r="K322" s="11">
        <f>VLOOKUP(A322,PitcherProj!A:Z,11,false)</f>
        <v>0</v>
      </c>
      <c r="L322" s="11">
        <f>VLOOKUP(A322,PitcherProj!A:Z,12,false)</f>
        <v>11.7251</v>
      </c>
      <c r="M322" s="11">
        <f>VLOOKUP(A322,PitcherProj!A:AA,13,false)</f>
        <v>7.503</v>
      </c>
      <c r="N322" s="11">
        <f>VLOOKUP(A322,PitcherProj!A:AA,14,false)</f>
        <v>0</v>
      </c>
      <c r="O322" s="11">
        <f>VLOOKUP(A322,PitcherProj!A:AA,15,false)</f>
        <v>51.7328</v>
      </c>
      <c r="P322" s="11" t="str">
        <f t="shared" si="1"/>
        <v>#N/A</v>
      </c>
    </row>
    <row r="323">
      <c r="A323" s="12" t="str">
        <f>PitcherProj!A289</f>
        <v>Touki Toussaint</v>
      </c>
      <c r="B323" s="11" t="str">
        <f>PitcherProj!B289</f>
        <v>CHW</v>
      </c>
      <c r="C323" s="13">
        <f>(D323*Settings!$E$8)+(E323*Settings!$E$3)+(F323*Settings!$E$12)+(G323*Settings!$E$10)+(H323*Settings!$E$6)+(I323*Settings!$E$7)+(J323*Settings!$E$11)+(K323*Settings!$E$4)+(L323*Settings!$E$13)+(M323*Settings!$E$14)+(N323*Settings!$E$5)+(O323*Settings!$E$9)</f>
        <v>147.5779</v>
      </c>
      <c r="D323" s="11">
        <f>VLOOKUP(A323,PitcherProj!A:Z,4,false)</f>
        <v>93.6874</v>
      </c>
      <c r="E323" s="11">
        <f>VLOOKUP(A323,PitcherProj!A:Z,5,false)</f>
        <v>4.6395</v>
      </c>
      <c r="F323" s="11">
        <f>VLOOKUP(A323,PitcherProj!A:Z,6,false)</f>
        <v>6.2134</v>
      </c>
      <c r="G323" s="11">
        <f>VLOOKUP(A323,PitcherProj!A:Z,7,false)</f>
        <v>47.5969</v>
      </c>
      <c r="H323" s="11">
        <f>VLOOKUP(A323,PitcherProj!A:Z,8,false)</f>
        <v>90.8085</v>
      </c>
      <c r="I323" s="11">
        <f>VLOOKUP(A323,PitcherProj!A:Z,9,false)</f>
        <v>51.3556</v>
      </c>
      <c r="J323" s="11">
        <f>VLOOKUP(A323,PitcherProj!A:Z,10,false)</f>
        <v>6.4934</v>
      </c>
      <c r="K323" s="11">
        <f>VLOOKUP(A323,PitcherProj!A:Z,11,false)</f>
        <v>0</v>
      </c>
      <c r="L323" s="11">
        <f>VLOOKUP(A323,PitcherProj!A:Z,12,false)</f>
        <v>0.5902</v>
      </c>
      <c r="M323" s="11">
        <f>VLOOKUP(A323,PitcherProj!A:AA,13,false)</f>
        <v>12.3876</v>
      </c>
      <c r="N323" s="11">
        <f>VLOOKUP(A323,PitcherProj!A:AA,14,false)</f>
        <v>3.8261</v>
      </c>
      <c r="O323" s="11">
        <f>VLOOKUP(A323,PitcherProj!A:AA,15,false)</f>
        <v>88.466</v>
      </c>
      <c r="P323" s="11" t="str">
        <f t="shared" si="1"/>
        <v>#N/A</v>
      </c>
    </row>
    <row r="324">
      <c r="A324" s="12" t="str">
        <f>PitcherProj!A239</f>
        <v>Jhony Brito</v>
      </c>
      <c r="B324" s="11" t="str">
        <f>PitcherProj!B239</f>
        <v>SDP</v>
      </c>
      <c r="C324" s="13">
        <f>(D324*Settings!$E$8)+(E324*Settings!$E$3)+(F324*Settings!$E$12)+(G324*Settings!$E$10)+(H324*Settings!$E$6)+(I324*Settings!$E$7)+(J324*Settings!$E$11)+(K324*Settings!$E$4)+(L324*Settings!$E$13)+(M324*Settings!$E$14)+(N324*Settings!$E$5)+(O324*Settings!$E$9)</f>
        <v>147.3172</v>
      </c>
      <c r="D324" s="11">
        <f>VLOOKUP(A324,PitcherProj!A:Z,4,false)</f>
        <v>87.4725</v>
      </c>
      <c r="E324" s="11">
        <f>VLOOKUP(A324,PitcherProj!A:Z,5,false)</f>
        <v>4.7317</v>
      </c>
      <c r="F324" s="11">
        <f>VLOOKUP(A324,PitcherProj!A:Z,6,false)</f>
        <v>5.2805</v>
      </c>
      <c r="G324" s="11">
        <f>VLOOKUP(A324,PitcherProj!A:Z,7,false)</f>
        <v>42.0928</v>
      </c>
      <c r="H324" s="11">
        <f>VLOOKUP(A324,PitcherProj!A:Z,8,false)</f>
        <v>70.6625</v>
      </c>
      <c r="I324" s="11">
        <f>VLOOKUP(A324,PitcherProj!A:Z,9,false)</f>
        <v>28.6278</v>
      </c>
      <c r="J324" s="11">
        <f>VLOOKUP(A324,PitcherProj!A:Z,10,false)</f>
        <v>3.7878</v>
      </c>
      <c r="K324" s="11">
        <f>VLOOKUP(A324,PitcherProj!A:Z,11,false)</f>
        <v>0</v>
      </c>
      <c r="L324" s="11">
        <f>VLOOKUP(A324,PitcherProj!A:Z,12,false)</f>
        <v>0.5871</v>
      </c>
      <c r="M324" s="11">
        <f>VLOOKUP(A324,PitcherProj!A:AA,13,false)</f>
        <v>12.1101</v>
      </c>
      <c r="N324" s="11">
        <f>VLOOKUP(A324,PitcherProj!A:AA,14,false)</f>
        <v>3.4641</v>
      </c>
      <c r="O324" s="11">
        <f>VLOOKUP(A324,PitcherProj!A:AA,15,false)</f>
        <v>88.5451</v>
      </c>
      <c r="P324" s="11" t="str">
        <f t="shared" si="1"/>
        <v>#N/A</v>
      </c>
    </row>
    <row r="325">
      <c r="A325" s="12" t="str">
        <f>PitcherProj!A343</f>
        <v>Rafael Montero</v>
      </c>
      <c r="B325" s="11" t="str">
        <f>PitcherProj!B343</f>
        <v>HOU</v>
      </c>
      <c r="C325" s="13">
        <f>(D325*Settings!$E$8)+(E325*Settings!$E$3)+(F325*Settings!$E$12)+(G325*Settings!$E$10)+(H325*Settings!$E$6)+(I325*Settings!$E$7)+(J325*Settings!$E$11)+(K325*Settings!$E$4)+(L325*Settings!$E$13)+(M325*Settings!$E$14)+(N325*Settings!$E$5)+(O325*Settings!$E$9)</f>
        <v>147.0184</v>
      </c>
      <c r="D325" s="11">
        <f>VLOOKUP(A325,PitcherProj!A:Z,4,false)</f>
        <v>62</v>
      </c>
      <c r="E325" s="11">
        <f>VLOOKUP(A325,PitcherProj!A:Z,5,false)</f>
        <v>3.2559</v>
      </c>
      <c r="F325" s="11">
        <f>VLOOKUP(A325,PitcherProj!A:Z,6,false)</f>
        <v>2.8226</v>
      </c>
      <c r="G325" s="11">
        <f>VLOOKUP(A325,PitcherProj!A:Z,7,false)</f>
        <v>27.4581</v>
      </c>
      <c r="H325" s="11">
        <f>VLOOKUP(A325,PitcherProj!A:Z,8,false)</f>
        <v>65.2402</v>
      </c>
      <c r="I325" s="11">
        <f>VLOOKUP(A325,PitcherProj!A:Z,9,false)</f>
        <v>24.175</v>
      </c>
      <c r="J325" s="11">
        <f>VLOOKUP(A325,PitcherProj!A:Z,10,false)</f>
        <v>2.7928</v>
      </c>
      <c r="K325" s="11">
        <f>VLOOKUP(A325,PitcherProj!A:Z,11,false)</f>
        <v>0</v>
      </c>
      <c r="L325" s="11">
        <f>VLOOKUP(A325,PitcherProj!A:Z,12,false)</f>
        <v>13.2291</v>
      </c>
      <c r="M325" s="11">
        <f>VLOOKUP(A325,PitcherProj!A:AA,13,false)</f>
        <v>7.59156</v>
      </c>
      <c r="N325" s="11">
        <f>VLOOKUP(A325,PitcherProj!A:AA,14,false)</f>
        <v>0</v>
      </c>
      <c r="O325" s="11">
        <f>VLOOKUP(A325,PitcherProj!A:AA,15,false)</f>
        <v>56.6077</v>
      </c>
      <c r="P325" s="11" t="str">
        <f t="shared" si="1"/>
        <v>#N/A</v>
      </c>
    </row>
    <row r="326">
      <c r="A326" s="12" t="str">
        <f>PitcherProj!A337</f>
        <v>Andrew Chafin</v>
      </c>
      <c r="B326" s="11" t="str">
        <f>PitcherProj!B337</f>
        <v>DET</v>
      </c>
      <c r="C326" s="13">
        <f>(D326*Settings!$E$8)+(E326*Settings!$E$3)+(F326*Settings!$E$12)+(G326*Settings!$E$10)+(H326*Settings!$E$6)+(I326*Settings!$E$7)+(J326*Settings!$E$11)+(K326*Settings!$E$4)+(L326*Settings!$E$13)+(M326*Settings!$E$14)+(N326*Settings!$E$5)+(O326*Settings!$E$9)</f>
        <v>146.9216</v>
      </c>
      <c r="D326" s="11">
        <f>VLOOKUP(A326,PitcherProj!A:Z,4,false)</f>
        <v>60</v>
      </c>
      <c r="E326" s="11">
        <f>VLOOKUP(A326,PitcherProj!A:Z,5,false)</f>
        <v>2.9661</v>
      </c>
      <c r="F326" s="11">
        <f>VLOOKUP(A326,PitcherProj!A:Z,6,false)</f>
        <v>2.9183</v>
      </c>
      <c r="G326" s="11">
        <f>VLOOKUP(A326,PitcherProj!A:Z,7,false)</f>
        <v>25.7929</v>
      </c>
      <c r="H326" s="11">
        <f>VLOOKUP(A326,PitcherProj!A:Z,8,false)</f>
        <v>63.3521</v>
      </c>
      <c r="I326" s="11">
        <f>VLOOKUP(A326,PitcherProj!A:Z,9,false)</f>
        <v>25.2617</v>
      </c>
      <c r="J326" s="11">
        <f>VLOOKUP(A326,PitcherProj!A:Z,10,false)</f>
        <v>2.4371</v>
      </c>
      <c r="K326" s="11">
        <f>VLOOKUP(A326,PitcherProj!A:Z,11,false)</f>
        <v>1.974</v>
      </c>
      <c r="L326" s="11">
        <f>VLOOKUP(A326,PitcherProj!A:Z,12,false)</f>
        <v>10.867</v>
      </c>
      <c r="M326" s="11">
        <f>VLOOKUP(A326,PitcherProj!A:AA,13,false)</f>
        <v>6.79333</v>
      </c>
      <c r="N326" s="11">
        <f>VLOOKUP(A326,PitcherProj!A:AA,14,false)</f>
        <v>0</v>
      </c>
      <c r="O326" s="11">
        <f>VLOOKUP(A326,PitcherProj!A:AA,15,false)</f>
        <v>54.8255</v>
      </c>
      <c r="P326" s="11" t="str">
        <f t="shared" si="1"/>
        <v>#N/A</v>
      </c>
    </row>
    <row r="327">
      <c r="A327" s="12" t="str">
        <f>PitcherProj!A281</f>
        <v>Anthony Bender</v>
      </c>
      <c r="B327" s="11" t="str">
        <f>PitcherProj!B281</f>
        <v>MIA</v>
      </c>
      <c r="C327" s="13">
        <f>(D327*Settings!$E$8)+(E327*Settings!$E$3)+(F327*Settings!$E$12)+(G327*Settings!$E$10)+(H327*Settings!$E$6)+(I327*Settings!$E$7)+(J327*Settings!$E$11)+(K327*Settings!$E$4)+(L327*Settings!$E$13)+(M327*Settings!$E$14)+(N327*Settings!$E$5)+(O327*Settings!$E$9)</f>
        <v>146.8974</v>
      </c>
      <c r="D327" s="11">
        <f>VLOOKUP(A327,PitcherProj!A:Z,4,false)</f>
        <v>58</v>
      </c>
      <c r="E327" s="11">
        <f>VLOOKUP(A327,PitcherProj!A:Z,5,false)</f>
        <v>2.8892</v>
      </c>
      <c r="F327" s="11">
        <f>VLOOKUP(A327,PitcherProj!A:Z,6,false)</f>
        <v>2.7989</v>
      </c>
      <c r="G327" s="11">
        <f>VLOOKUP(A327,PitcherProj!A:Z,7,false)</f>
        <v>24.7371</v>
      </c>
      <c r="H327" s="11">
        <f>VLOOKUP(A327,PitcherProj!A:Z,8,false)</f>
        <v>60.8501</v>
      </c>
      <c r="I327" s="11">
        <f>VLOOKUP(A327,PitcherProj!A:Z,9,false)</f>
        <v>22.4905</v>
      </c>
      <c r="J327" s="11">
        <f>VLOOKUP(A327,PitcherProj!A:Z,10,false)</f>
        <v>2.8881</v>
      </c>
      <c r="K327" s="11">
        <f>VLOOKUP(A327,PitcherProj!A:Z,11,false)</f>
        <v>3.295</v>
      </c>
      <c r="L327" s="11">
        <f>VLOOKUP(A327,PitcherProj!A:Z,12,false)</f>
        <v>8.8217</v>
      </c>
      <c r="M327" s="11">
        <f>VLOOKUP(A327,PitcherProj!A:AA,13,false)</f>
        <v>6.41222</v>
      </c>
      <c r="N327" s="11">
        <f>VLOOKUP(A327,PitcherProj!A:AA,14,false)</f>
        <v>0</v>
      </c>
      <c r="O327" s="11">
        <f>VLOOKUP(A327,PitcherProj!A:AA,15,false)</f>
        <v>53.2676</v>
      </c>
      <c r="P327" s="11" t="str">
        <f t="shared" si="1"/>
        <v>#N/A</v>
      </c>
    </row>
    <row r="328">
      <c r="A328" s="12" t="str">
        <f>PitcherProj!A260</f>
        <v>Luis L. Ortiz</v>
      </c>
      <c r="B328" s="11" t="str">
        <f>PitcherProj!B260</f>
        <v>PIT</v>
      </c>
      <c r="C328" s="13">
        <f>(D328*Settings!$E$8)+(E328*Settings!$E$3)+(F328*Settings!$E$12)+(G328*Settings!$E$10)+(H328*Settings!$E$6)+(I328*Settings!$E$7)+(J328*Settings!$E$11)+(K328*Settings!$E$4)+(L328*Settings!$E$13)+(M328*Settings!$E$14)+(N328*Settings!$E$5)+(O328*Settings!$E$9)</f>
        <v>146.3918</v>
      </c>
      <c r="D328" s="11">
        <f>VLOOKUP(A328,PitcherProj!A:Z,4,false)</f>
        <v>108.605</v>
      </c>
      <c r="E328" s="11">
        <f>VLOOKUP(A328,PitcherProj!A:Z,5,false)</f>
        <v>5.6833</v>
      </c>
      <c r="F328" s="11">
        <f>VLOOKUP(A328,PitcherProj!A:Z,6,false)</f>
        <v>7.5236</v>
      </c>
      <c r="G328" s="11">
        <f>VLOOKUP(A328,PitcherProj!A:Z,7,false)</f>
        <v>59.0965</v>
      </c>
      <c r="H328" s="11">
        <f>VLOOKUP(A328,PitcherProj!A:Z,8,false)</f>
        <v>81.585</v>
      </c>
      <c r="I328" s="11">
        <f>VLOOKUP(A328,PitcherProj!A:Z,9,false)</f>
        <v>47.3499</v>
      </c>
      <c r="J328" s="11">
        <f>VLOOKUP(A328,PitcherProj!A:Z,10,false)</f>
        <v>4.5593</v>
      </c>
      <c r="K328" s="11">
        <f>VLOOKUP(A328,PitcherProj!A:Z,11,false)</f>
        <v>0</v>
      </c>
      <c r="L328" s="11">
        <f>VLOOKUP(A328,PitcherProj!A:Z,12,false)</f>
        <v>0.6112</v>
      </c>
      <c r="M328" s="11">
        <f>VLOOKUP(A328,PitcherProj!A:AA,13,false)</f>
        <v>14.5892</v>
      </c>
      <c r="N328" s="11">
        <f>VLOOKUP(A328,PitcherProj!A:AA,14,false)</f>
        <v>5.9633</v>
      </c>
      <c r="O328" s="11">
        <f>VLOOKUP(A328,PitcherProj!A:AA,15,false)</f>
        <v>115.864</v>
      </c>
      <c r="P328" s="11" t="str">
        <f t="shared" si="1"/>
        <v>#N/A</v>
      </c>
    </row>
    <row r="329">
      <c r="A329" s="12" t="str">
        <f>PitcherProj!A450</f>
        <v>Lucas Sims</v>
      </c>
      <c r="B329" s="11" t="str">
        <f>PitcherProj!B450</f>
        <v>CIN</v>
      </c>
      <c r="C329" s="13">
        <f>(D329*Settings!$E$8)+(E329*Settings!$E$3)+(F329*Settings!$E$12)+(G329*Settings!$E$10)+(H329*Settings!$E$6)+(I329*Settings!$E$7)+(J329*Settings!$E$11)+(K329*Settings!$E$4)+(L329*Settings!$E$13)+(M329*Settings!$E$14)+(N329*Settings!$E$5)+(O329*Settings!$E$9)</f>
        <v>146.3487</v>
      </c>
      <c r="D329" s="11">
        <f>VLOOKUP(A329,PitcherProj!A:Z,4,false)</f>
        <v>64</v>
      </c>
      <c r="E329" s="11">
        <f>VLOOKUP(A329,PitcherProj!A:Z,5,false)</f>
        <v>3.0089</v>
      </c>
      <c r="F329" s="11">
        <f>VLOOKUP(A329,PitcherProj!A:Z,6,false)</f>
        <v>3.269</v>
      </c>
      <c r="G329" s="11">
        <f>VLOOKUP(A329,PitcherProj!A:Z,7,false)</f>
        <v>33.7523</v>
      </c>
      <c r="H329" s="11">
        <f>VLOOKUP(A329,PitcherProj!A:Z,8,false)</f>
        <v>72.2297</v>
      </c>
      <c r="I329" s="11">
        <f>VLOOKUP(A329,PitcherProj!A:Z,9,false)</f>
        <v>32.7526</v>
      </c>
      <c r="J329" s="11">
        <f>VLOOKUP(A329,PitcherProj!A:Z,10,false)</f>
        <v>4.1639</v>
      </c>
      <c r="K329" s="11">
        <f>VLOOKUP(A329,PitcherProj!A:Z,11,false)</f>
        <v>2.236</v>
      </c>
      <c r="L329" s="11">
        <f>VLOOKUP(A329,PitcherProj!A:Z,12,false)</f>
        <v>13.6401</v>
      </c>
      <c r="M329" s="11">
        <f>VLOOKUP(A329,PitcherProj!A:AA,13,false)</f>
        <v>11.0862</v>
      </c>
      <c r="N329" s="11">
        <f>VLOOKUP(A329,PitcherProj!A:AA,14,false)</f>
        <v>0</v>
      </c>
      <c r="O329" s="11">
        <f>VLOOKUP(A329,PitcherProj!A:AA,15,false)</f>
        <v>57.1576</v>
      </c>
      <c r="P329" s="11" t="str">
        <f t="shared" si="1"/>
        <v>#N/A</v>
      </c>
    </row>
    <row r="330">
      <c r="A330" s="12" t="str">
        <f>PitcherProj!A284</f>
        <v>Steven Okert</v>
      </c>
      <c r="B330" s="11" t="str">
        <f>PitcherProj!B284</f>
        <v>MIA</v>
      </c>
      <c r="C330" s="13">
        <f>(D330*Settings!$E$8)+(E330*Settings!$E$3)+(F330*Settings!$E$12)+(G330*Settings!$E$10)+(H330*Settings!$E$6)+(I330*Settings!$E$7)+(J330*Settings!$E$11)+(K330*Settings!$E$4)+(L330*Settings!$E$13)+(M330*Settings!$E$14)+(N330*Settings!$E$5)+(O330*Settings!$E$9)</f>
        <v>146.3023</v>
      </c>
      <c r="D330" s="11">
        <f>VLOOKUP(A330,PitcherProj!A:Z,4,false)</f>
        <v>60</v>
      </c>
      <c r="E330" s="11">
        <f>VLOOKUP(A330,PitcherProj!A:Z,5,false)</f>
        <v>2.9668</v>
      </c>
      <c r="F330" s="11">
        <f>VLOOKUP(A330,PitcherProj!A:Z,6,false)</f>
        <v>2.9175</v>
      </c>
      <c r="G330" s="11">
        <f>VLOOKUP(A330,PitcherProj!A:Z,7,false)</f>
        <v>26.4405</v>
      </c>
      <c r="H330" s="11">
        <f>VLOOKUP(A330,PitcherProj!A:Z,8,false)</f>
        <v>69.7622</v>
      </c>
      <c r="I330" s="11">
        <f>VLOOKUP(A330,PitcherProj!A:Z,9,false)</f>
        <v>24.9094</v>
      </c>
      <c r="J330" s="11">
        <f>VLOOKUP(A330,PitcherProj!A:Z,10,false)</f>
        <v>3.2399</v>
      </c>
      <c r="K330" s="11">
        <f>VLOOKUP(A330,PitcherProj!A:Z,11,false)</f>
        <v>0</v>
      </c>
      <c r="L330" s="11">
        <f>VLOOKUP(A330,PitcherProj!A:Z,12,false)</f>
        <v>11.3453</v>
      </c>
      <c r="M330" s="11">
        <f>VLOOKUP(A330,PitcherProj!A:AA,13,false)</f>
        <v>8.28</v>
      </c>
      <c r="N330" s="11">
        <f>VLOOKUP(A330,PitcherProj!A:AA,14,false)</f>
        <v>0</v>
      </c>
      <c r="O330" s="11">
        <f>VLOOKUP(A330,PitcherProj!A:AA,15,false)</f>
        <v>51.2017</v>
      </c>
      <c r="P330" s="11" t="str">
        <f t="shared" si="1"/>
        <v>#N/A</v>
      </c>
    </row>
    <row r="331">
      <c r="A331" s="12" t="str">
        <f>PitcherProj!A333</f>
        <v>Kai-Wei Teng</v>
      </c>
      <c r="B331" s="11" t="str">
        <f>PitcherProj!B333</f>
        <v>SFG</v>
      </c>
      <c r="C331" s="13">
        <f>(D331*Settings!$E$8)+(E331*Settings!$E$3)+(F331*Settings!$E$12)+(G331*Settings!$E$10)+(H331*Settings!$E$6)+(I331*Settings!$E$7)+(J331*Settings!$E$11)+(K331*Settings!$E$4)+(L331*Settings!$E$13)+(M331*Settings!$E$14)+(N331*Settings!$E$5)+(O331*Settings!$E$9)</f>
        <v>145.569</v>
      </c>
      <c r="D331" s="11">
        <f>VLOOKUP(A331,PitcherProj!A:Z,4,false)</f>
        <v>80.936</v>
      </c>
      <c r="E331" s="11">
        <f>VLOOKUP(A331,PitcherProj!A:Z,5,false)</f>
        <v>4.1148</v>
      </c>
      <c r="F331" s="11">
        <f>VLOOKUP(A331,PitcherProj!A:Z,6,false)</f>
        <v>4.6784</v>
      </c>
      <c r="G331" s="11">
        <f>VLOOKUP(A331,PitcherProj!A:Z,7,false)</f>
        <v>37.9959</v>
      </c>
      <c r="H331" s="11">
        <f>VLOOKUP(A331,PitcherProj!A:Z,8,false)</f>
        <v>81.2078</v>
      </c>
      <c r="I331" s="11">
        <f>VLOOKUP(A331,PitcherProj!A:Z,9,false)</f>
        <v>36.7004</v>
      </c>
      <c r="J331" s="11">
        <f>VLOOKUP(A331,PitcherProj!A:Z,10,false)</f>
        <v>6.4932</v>
      </c>
      <c r="K331" s="11">
        <f>VLOOKUP(A331,PitcherProj!A:Z,11,false)</f>
        <v>0</v>
      </c>
      <c r="L331" s="11">
        <f>VLOOKUP(A331,PitcherProj!A:Z,12,false)</f>
        <v>0.6097</v>
      </c>
      <c r="M331" s="11">
        <f>VLOOKUP(A331,PitcherProj!A:AA,13,false)</f>
        <v>9.34361</v>
      </c>
      <c r="N331" s="11">
        <f>VLOOKUP(A331,PitcherProj!A:AA,14,false)</f>
        <v>2.6972</v>
      </c>
      <c r="O331" s="11">
        <f>VLOOKUP(A331,PitcherProj!A:AA,15,false)</f>
        <v>75.1112</v>
      </c>
      <c r="P331" s="11" t="str">
        <f t="shared" si="1"/>
        <v>#N/A</v>
      </c>
    </row>
    <row r="332">
      <c r="A332" s="12" t="str">
        <f>PitcherProj!A467</f>
        <v>Adam Ottavino</v>
      </c>
      <c r="B332" s="11" t="str">
        <f>PitcherProj!B467</f>
        <v>NYM</v>
      </c>
      <c r="C332" s="13">
        <f>(D332*Settings!$E$8)+(E332*Settings!$E$3)+(F332*Settings!$E$12)+(G332*Settings!$E$10)+(H332*Settings!$E$6)+(I332*Settings!$E$7)+(J332*Settings!$E$11)+(K332*Settings!$E$4)+(L332*Settings!$E$13)+(M332*Settings!$E$14)+(N332*Settings!$E$5)+(O332*Settings!$E$9)</f>
        <v>145.0928</v>
      </c>
      <c r="D332" s="11">
        <f>VLOOKUP(A332,PitcherProj!A:Z,4,false)</f>
        <v>63</v>
      </c>
      <c r="E332" s="11">
        <f>VLOOKUP(A332,PitcherProj!A:Z,5,false)</f>
        <v>3.073</v>
      </c>
      <c r="F332" s="11">
        <f>VLOOKUP(A332,PitcherProj!A:Z,6,false)</f>
        <v>3.1059</v>
      </c>
      <c r="G332" s="11">
        <f>VLOOKUP(A332,PitcherProj!A:Z,7,false)</f>
        <v>29.7058</v>
      </c>
      <c r="H332" s="11">
        <f>VLOOKUP(A332,PitcherProj!A:Z,8,false)</f>
        <v>62.8551</v>
      </c>
      <c r="I332" s="11">
        <f>VLOOKUP(A332,PitcherProj!A:Z,9,false)</f>
        <v>26.3874</v>
      </c>
      <c r="J332" s="11">
        <f>VLOOKUP(A332,PitcherProj!A:Z,10,false)</f>
        <v>4.0219</v>
      </c>
      <c r="K332" s="11">
        <f>VLOOKUP(A332,PitcherProj!A:Z,11,false)</f>
        <v>2.339</v>
      </c>
      <c r="L332" s="11">
        <f>VLOOKUP(A332,PitcherProj!A:Z,12,false)</f>
        <v>12.1023</v>
      </c>
      <c r="M332" s="11">
        <f>VLOOKUP(A332,PitcherProj!A:AA,13,false)</f>
        <v>7.441</v>
      </c>
      <c r="N332" s="11">
        <f>VLOOKUP(A332,PitcherProj!A:AA,14,false)</f>
        <v>0</v>
      </c>
      <c r="O332" s="11">
        <f>VLOOKUP(A332,PitcherProj!A:AA,15,false)</f>
        <v>58.8883</v>
      </c>
      <c r="P332" s="11" t="str">
        <f t="shared" si="1"/>
        <v>#N/A</v>
      </c>
    </row>
    <row r="333">
      <c r="A333" s="12" t="str">
        <f>PitcherProj!A383</f>
        <v>Jake Diekman</v>
      </c>
      <c r="B333" s="11" t="str">
        <f>PitcherProj!B383</f>
        <v>NYM</v>
      </c>
      <c r="C333" s="13">
        <f>(D333*Settings!$E$8)+(E333*Settings!$E$3)+(F333*Settings!$E$12)+(G333*Settings!$E$10)+(H333*Settings!$E$6)+(I333*Settings!$E$7)+(J333*Settings!$E$11)+(K333*Settings!$E$4)+(L333*Settings!$E$13)+(M333*Settings!$E$14)+(N333*Settings!$E$5)+(O333*Settings!$E$9)</f>
        <v>144.7632</v>
      </c>
      <c r="D333" s="11">
        <f>VLOOKUP(A333,PitcherProj!A:Z,4,false)</f>
        <v>59</v>
      </c>
      <c r="E333" s="11">
        <f>VLOOKUP(A333,PitcherProj!A:Z,5,false)</f>
        <v>3.062</v>
      </c>
      <c r="F333" s="11">
        <f>VLOOKUP(A333,PitcherProj!A:Z,6,false)</f>
        <v>2.7228</v>
      </c>
      <c r="G333" s="11">
        <f>VLOOKUP(A333,PitcherProj!A:Z,7,false)</f>
        <v>24.3469</v>
      </c>
      <c r="H333" s="11">
        <f>VLOOKUP(A333,PitcherProj!A:Z,8,false)</f>
        <v>72.4767</v>
      </c>
      <c r="I333" s="11">
        <f>VLOOKUP(A333,PitcherProj!A:Z,9,false)</f>
        <v>33.0824</v>
      </c>
      <c r="J333" s="11">
        <f>VLOOKUP(A333,PitcherProj!A:Z,10,false)</f>
        <v>3.0484</v>
      </c>
      <c r="K333" s="11">
        <f>VLOOKUP(A333,PitcherProj!A:Z,11,false)</f>
        <v>0</v>
      </c>
      <c r="L333" s="11">
        <f>VLOOKUP(A333,PitcherProj!A:Z,12,false)</f>
        <v>10.0244</v>
      </c>
      <c r="M333" s="11">
        <f>VLOOKUP(A333,PitcherProj!A:AA,13,false)</f>
        <v>6.55556</v>
      </c>
      <c r="N333" s="11">
        <f>VLOOKUP(A333,PitcherProj!A:AA,14,false)</f>
        <v>0</v>
      </c>
      <c r="O333" s="11">
        <f>VLOOKUP(A333,PitcherProj!A:AA,15,false)</f>
        <v>47.0793</v>
      </c>
      <c r="P333" s="11" t="str">
        <f t="shared" si="1"/>
        <v>#N/A</v>
      </c>
    </row>
    <row r="334">
      <c r="A334" s="12" t="str">
        <f>PitcherProj!A375</f>
        <v>Luke Jackson</v>
      </c>
      <c r="B334" s="11" t="str">
        <f>PitcherProj!B375</f>
        <v>SFG</v>
      </c>
      <c r="C334" s="13">
        <f>(D334*Settings!$E$8)+(E334*Settings!$E$3)+(F334*Settings!$E$12)+(G334*Settings!$E$10)+(H334*Settings!$E$6)+(I334*Settings!$E$7)+(J334*Settings!$E$11)+(K334*Settings!$E$4)+(L334*Settings!$E$13)+(M334*Settings!$E$14)+(N334*Settings!$E$5)+(O334*Settings!$E$9)</f>
        <v>144.131</v>
      </c>
      <c r="D334" s="11">
        <f>VLOOKUP(A334,PitcherProj!A:Z,4,false)</f>
        <v>62</v>
      </c>
      <c r="E334" s="11">
        <f>VLOOKUP(A334,PitcherProj!A:Z,5,false)</f>
        <v>3.0321</v>
      </c>
      <c r="F334" s="11">
        <f>VLOOKUP(A334,PitcherProj!A:Z,6,false)</f>
        <v>3.0487</v>
      </c>
      <c r="G334" s="11">
        <f>VLOOKUP(A334,PitcherProj!A:Z,7,false)</f>
        <v>26.959</v>
      </c>
      <c r="H334" s="11">
        <f>VLOOKUP(A334,PitcherProj!A:Z,8,false)</f>
        <v>62.1364</v>
      </c>
      <c r="I334" s="11">
        <f>VLOOKUP(A334,PitcherProj!A:Z,9,false)</f>
        <v>25.655</v>
      </c>
      <c r="J334" s="11">
        <f>VLOOKUP(A334,PitcherProj!A:Z,10,false)</f>
        <v>2.7668</v>
      </c>
      <c r="K334" s="11">
        <f>VLOOKUP(A334,PitcherProj!A:Z,11,false)</f>
        <v>1.233</v>
      </c>
      <c r="L334" s="11">
        <f>VLOOKUP(A334,PitcherProj!A:Z,12,false)</f>
        <v>11.9995</v>
      </c>
      <c r="M334" s="11">
        <f>VLOOKUP(A334,PitcherProj!A:AA,13,false)</f>
        <v>6.40667</v>
      </c>
      <c r="N334" s="11">
        <f>VLOOKUP(A334,PitcherProj!A:AA,14,false)</f>
        <v>0</v>
      </c>
      <c r="O334" s="11">
        <f>VLOOKUP(A334,PitcherProj!A:AA,15,false)</f>
        <v>57.844</v>
      </c>
      <c r="P334" s="11" t="str">
        <f t="shared" si="1"/>
        <v>#N/A</v>
      </c>
    </row>
    <row r="335">
      <c r="A335" s="12" t="str">
        <f>PitcherProj!A454</f>
        <v>Kirby Yates</v>
      </c>
      <c r="B335" s="11" t="str">
        <f>PitcherProj!B454</f>
        <v>TEX</v>
      </c>
      <c r="C335" s="13">
        <f>(D335*Settings!$E$8)+(E335*Settings!$E$3)+(F335*Settings!$E$12)+(G335*Settings!$E$10)+(H335*Settings!$E$6)+(I335*Settings!$E$7)+(J335*Settings!$E$11)+(K335*Settings!$E$4)+(L335*Settings!$E$13)+(M335*Settings!$E$14)+(N335*Settings!$E$5)+(O335*Settings!$E$9)</f>
        <v>143.3656</v>
      </c>
      <c r="D335" s="11">
        <f>VLOOKUP(A335,PitcherProj!A:Z,4,false)</f>
        <v>61</v>
      </c>
      <c r="E335" s="11">
        <f>VLOOKUP(A335,PitcherProj!A:Z,5,false)</f>
        <v>3.0482</v>
      </c>
      <c r="F335" s="11">
        <f>VLOOKUP(A335,PitcherProj!A:Z,6,false)</f>
        <v>2.934</v>
      </c>
      <c r="G335" s="11">
        <f>VLOOKUP(A335,PitcherProj!A:Z,7,false)</f>
        <v>28.7118</v>
      </c>
      <c r="H335" s="11">
        <f>VLOOKUP(A335,PitcherProj!A:Z,8,false)</f>
        <v>69.6464</v>
      </c>
      <c r="I335" s="11">
        <f>VLOOKUP(A335,PitcherProj!A:Z,9,false)</f>
        <v>30.0622</v>
      </c>
      <c r="J335" s="11">
        <f>VLOOKUP(A335,PitcherProj!A:Z,10,false)</f>
        <v>3.0158</v>
      </c>
      <c r="K335" s="11">
        <f>VLOOKUP(A335,PitcherProj!A:Z,11,false)</f>
        <v>0.982</v>
      </c>
      <c r="L335" s="11">
        <f>VLOOKUP(A335,PitcherProj!A:Z,12,false)</f>
        <v>11.7103</v>
      </c>
      <c r="M335" s="11">
        <f>VLOOKUP(A335,PitcherProj!A:AA,13,false)</f>
        <v>8.24856</v>
      </c>
      <c r="N335" s="11">
        <f>VLOOKUP(A335,PitcherProj!A:AA,14,false)</f>
        <v>0</v>
      </c>
      <c r="O335" s="11">
        <f>VLOOKUP(A335,PitcherProj!A:AA,15,false)</f>
        <v>53.5488</v>
      </c>
      <c r="P335" s="11" t="str">
        <f t="shared" si="1"/>
        <v>#N/A</v>
      </c>
    </row>
    <row r="336">
      <c r="A336" s="12" t="str">
        <f>PitcherProj!A500</f>
        <v>Dillon Tate</v>
      </c>
      <c r="B336" s="11" t="str">
        <f>PitcherProj!B500</f>
        <v>BAL</v>
      </c>
      <c r="C336" s="13">
        <f>(D336*Settings!$E$8)+(E336*Settings!$E$3)+(F336*Settings!$E$12)+(G336*Settings!$E$10)+(H336*Settings!$E$6)+(I336*Settings!$E$7)+(J336*Settings!$E$11)+(K336*Settings!$E$4)+(L336*Settings!$E$13)+(M336*Settings!$E$14)+(N336*Settings!$E$5)+(O336*Settings!$E$9)</f>
        <v>142.2058</v>
      </c>
      <c r="D336" s="11">
        <f>VLOOKUP(A336,PitcherProj!A:Z,4,false)</f>
        <v>70</v>
      </c>
      <c r="E336" s="11">
        <f>VLOOKUP(A336,PitcherProj!A:Z,5,false)</f>
        <v>3.4114</v>
      </c>
      <c r="F336" s="11">
        <f>VLOOKUP(A336,PitcherProj!A:Z,6,false)</f>
        <v>3.4541</v>
      </c>
      <c r="G336" s="11">
        <f>VLOOKUP(A336,PitcherProj!A:Z,7,false)</f>
        <v>33.002</v>
      </c>
      <c r="H336" s="11">
        <f>VLOOKUP(A336,PitcherProj!A:Z,8,false)</f>
        <v>55.4941</v>
      </c>
      <c r="I336" s="11">
        <f>VLOOKUP(A336,PitcherProj!A:Z,9,false)</f>
        <v>24.3418</v>
      </c>
      <c r="J336" s="11">
        <f>VLOOKUP(A336,PitcherProj!A:Z,10,false)</f>
        <v>4.2421</v>
      </c>
      <c r="K336" s="11">
        <f>VLOOKUP(A336,PitcherProj!A:Z,11,false)</f>
        <v>1.993</v>
      </c>
      <c r="L336" s="11">
        <f>VLOOKUP(A336,PitcherProj!A:Z,12,false)</f>
        <v>13.6349</v>
      </c>
      <c r="M336" s="11">
        <f>VLOOKUP(A336,PitcherProj!A:AA,13,false)</f>
        <v>8.15889</v>
      </c>
      <c r="N336" s="11">
        <f>VLOOKUP(A336,PitcherProj!A:AA,14,false)</f>
        <v>0</v>
      </c>
      <c r="O336" s="11">
        <f>VLOOKUP(A336,PitcherProj!A:AA,15,false)</f>
        <v>72.6299</v>
      </c>
      <c r="P336" s="11" t="str">
        <f t="shared" si="1"/>
        <v>#N/A</v>
      </c>
    </row>
    <row r="337">
      <c r="A337" s="12" t="str">
        <f>PitcherProj!A425</f>
        <v>Miguel Castro</v>
      </c>
      <c r="B337" s="11" t="str">
        <f>PitcherProj!B425</f>
        <v>ARI</v>
      </c>
      <c r="C337" s="13">
        <f>(D337*Settings!$E$8)+(E337*Settings!$E$3)+(F337*Settings!$E$12)+(G337*Settings!$E$10)+(H337*Settings!$E$6)+(I337*Settings!$E$7)+(J337*Settings!$E$11)+(K337*Settings!$E$4)+(L337*Settings!$E$13)+(M337*Settings!$E$14)+(N337*Settings!$E$5)+(O337*Settings!$E$9)</f>
        <v>141.1337</v>
      </c>
      <c r="D337" s="11">
        <f>VLOOKUP(A337,PitcherProj!A:Z,4,false)</f>
        <v>63</v>
      </c>
      <c r="E337" s="11">
        <f>VLOOKUP(A337,PitcherProj!A:Z,5,false)</f>
        <v>3.1057</v>
      </c>
      <c r="F337" s="11">
        <f>VLOOKUP(A337,PitcherProj!A:Z,6,false)</f>
        <v>3.073</v>
      </c>
      <c r="G337" s="11">
        <f>VLOOKUP(A337,PitcherProj!A:Z,7,false)</f>
        <v>29.5522</v>
      </c>
      <c r="H337" s="11">
        <f>VLOOKUP(A337,PitcherProj!A:Z,8,false)</f>
        <v>61.2555</v>
      </c>
      <c r="I337" s="11">
        <f>VLOOKUP(A337,PitcherProj!A:Z,9,false)</f>
        <v>28.1809</v>
      </c>
      <c r="J337" s="11">
        <f>VLOOKUP(A337,PitcherProj!A:Z,10,false)</f>
        <v>3.2589</v>
      </c>
      <c r="K337" s="11">
        <f>VLOOKUP(A337,PitcherProj!A:Z,11,false)</f>
        <v>1.134</v>
      </c>
      <c r="L337" s="11">
        <f>VLOOKUP(A337,PitcherProj!A:Z,12,false)</f>
        <v>14.5157</v>
      </c>
      <c r="M337" s="11">
        <f>VLOOKUP(A337,PitcherProj!A:AA,13,false)</f>
        <v>6.986</v>
      </c>
      <c r="N337" s="11">
        <f>VLOOKUP(A337,PitcherProj!A:AA,14,false)</f>
        <v>0</v>
      </c>
      <c r="O337" s="11">
        <f>VLOOKUP(A337,PitcherProj!A:AA,15,false)</f>
        <v>59.5885</v>
      </c>
      <c r="P337" s="11" t="str">
        <f t="shared" si="1"/>
        <v>#N/A</v>
      </c>
    </row>
    <row r="338">
      <c r="A338" s="12" t="str">
        <f>PitcherProj!A420</f>
        <v>Ronel Blanco</v>
      </c>
      <c r="B338" s="11" t="str">
        <f>PitcherProj!B420</f>
        <v>HOU</v>
      </c>
      <c r="C338" s="13">
        <f>(D338*Settings!$E$8)+(E338*Settings!$E$3)+(F338*Settings!$E$12)+(G338*Settings!$E$10)+(H338*Settings!$E$6)+(I338*Settings!$E$7)+(J338*Settings!$E$11)+(K338*Settings!$E$4)+(L338*Settings!$E$13)+(M338*Settings!$E$14)+(N338*Settings!$E$5)+(O338*Settings!$E$9)</f>
        <v>140.8434</v>
      </c>
      <c r="D338" s="11">
        <f>VLOOKUP(A338,PitcherProj!A:Z,4,false)</f>
        <v>60</v>
      </c>
      <c r="E338" s="11">
        <f>VLOOKUP(A338,PitcherProj!A:Z,5,false)</f>
        <v>3.1308</v>
      </c>
      <c r="F338" s="11">
        <f>VLOOKUP(A338,PitcherProj!A:Z,6,false)</f>
        <v>2.7518</v>
      </c>
      <c r="G338" s="11">
        <f>VLOOKUP(A338,PitcherProj!A:Z,7,false)</f>
        <v>27.1025</v>
      </c>
      <c r="H338" s="11">
        <f>VLOOKUP(A338,PitcherProj!A:Z,8,false)</f>
        <v>63.7785</v>
      </c>
      <c r="I338" s="11">
        <f>VLOOKUP(A338,PitcherProj!A:Z,9,false)</f>
        <v>24.0223</v>
      </c>
      <c r="J338" s="11">
        <f>VLOOKUP(A338,PitcherProj!A:Z,10,false)</f>
        <v>2.1805</v>
      </c>
      <c r="K338" s="11">
        <f>VLOOKUP(A338,PitcherProj!A:Z,11,false)</f>
        <v>0</v>
      </c>
      <c r="L338" s="11">
        <f>VLOOKUP(A338,PitcherProj!A:Z,12,false)</f>
        <v>12.1701</v>
      </c>
      <c r="M338" s="11">
        <f>VLOOKUP(A338,PitcherProj!A:AA,13,false)</f>
        <v>8.16</v>
      </c>
      <c r="N338" s="11">
        <f>VLOOKUP(A338,PitcherProj!A:AA,14,false)</f>
        <v>0</v>
      </c>
      <c r="O338" s="11">
        <f>VLOOKUP(A338,PitcherProj!A:AA,15,false)</f>
        <v>54.2661</v>
      </c>
      <c r="P338" s="11" t="str">
        <f t="shared" si="1"/>
        <v>#N/A</v>
      </c>
    </row>
    <row r="339">
      <c r="A339" s="12" t="str">
        <f>PitcherProj!A468</f>
        <v>Carmen Mlodzinski</v>
      </c>
      <c r="B339" s="11" t="str">
        <f>PitcherProj!B468</f>
        <v>PIT</v>
      </c>
      <c r="C339" s="13">
        <f>(D339*Settings!$E$8)+(E339*Settings!$E$3)+(F339*Settings!$E$12)+(G339*Settings!$E$10)+(H339*Settings!$E$6)+(I339*Settings!$E$7)+(J339*Settings!$E$11)+(K339*Settings!$E$4)+(L339*Settings!$E$13)+(M339*Settings!$E$14)+(N339*Settings!$E$5)+(O339*Settings!$E$9)</f>
        <v>140.7806</v>
      </c>
      <c r="D339" s="11">
        <f>VLOOKUP(A339,PitcherProj!A:Z,4,false)</f>
        <v>65</v>
      </c>
      <c r="E339" s="11">
        <f>VLOOKUP(A339,PitcherProj!A:Z,5,false)</f>
        <v>3.0999</v>
      </c>
      <c r="F339" s="11">
        <f>VLOOKUP(A339,PitcherProj!A:Z,6,false)</f>
        <v>3.2757</v>
      </c>
      <c r="G339" s="11">
        <f>VLOOKUP(A339,PitcherProj!A:Z,7,false)</f>
        <v>31.3952</v>
      </c>
      <c r="H339" s="11">
        <f>VLOOKUP(A339,PitcherProj!A:Z,8,false)</f>
        <v>59.5701</v>
      </c>
      <c r="I339" s="11">
        <f>VLOOKUP(A339,PitcherProj!A:Z,9,false)</f>
        <v>26.5932</v>
      </c>
      <c r="J339" s="11">
        <f>VLOOKUP(A339,PitcherProj!A:Z,10,false)</f>
        <v>2.5158</v>
      </c>
      <c r="K339" s="11">
        <f>VLOOKUP(A339,PitcherProj!A:Z,11,false)</f>
        <v>1.135</v>
      </c>
      <c r="L339" s="11">
        <f>VLOOKUP(A339,PitcherProj!A:Z,12,false)</f>
        <v>15.0637</v>
      </c>
      <c r="M339" s="11">
        <f>VLOOKUP(A339,PitcherProj!A:AA,13,false)</f>
        <v>8.40667</v>
      </c>
      <c r="N339" s="11">
        <f>VLOOKUP(A339,PitcherProj!A:AA,14,false)</f>
        <v>0</v>
      </c>
      <c r="O339" s="11">
        <f>VLOOKUP(A339,PitcherProj!A:AA,15,false)</f>
        <v>63.3649</v>
      </c>
      <c r="P339" s="11" t="str">
        <f t="shared" si="1"/>
        <v>#N/A</v>
      </c>
    </row>
    <row r="340">
      <c r="A340" s="12" t="str">
        <f>PitcherProj!A414</f>
        <v>Trevor Gott</v>
      </c>
      <c r="B340" s="11" t="str">
        <f>PitcherProj!B414</f>
        <v>OAK</v>
      </c>
      <c r="C340" s="13">
        <f>(D340*Settings!$E$8)+(E340*Settings!$E$3)+(F340*Settings!$E$12)+(G340*Settings!$E$10)+(H340*Settings!$E$6)+(I340*Settings!$E$7)+(J340*Settings!$E$11)+(K340*Settings!$E$4)+(L340*Settings!$E$13)+(M340*Settings!$E$14)+(N340*Settings!$E$5)+(O340*Settings!$E$9)</f>
        <v>140.3489</v>
      </c>
      <c r="D340" s="11">
        <f>VLOOKUP(A340,PitcherProj!A:Z,4,false)</f>
        <v>62</v>
      </c>
      <c r="E340" s="11">
        <f>VLOOKUP(A340,PitcherProj!A:Z,5,false)</f>
        <v>2.8244</v>
      </c>
      <c r="F340" s="11">
        <f>VLOOKUP(A340,PitcherProj!A:Z,6,false)</f>
        <v>3.2578</v>
      </c>
      <c r="G340" s="11">
        <f>VLOOKUP(A340,PitcherProj!A:Z,7,false)</f>
        <v>28.9451</v>
      </c>
      <c r="H340" s="11">
        <f>VLOOKUP(A340,PitcherProj!A:Z,8,false)</f>
        <v>56.3639</v>
      </c>
      <c r="I340" s="11">
        <f>VLOOKUP(A340,PitcherProj!A:Z,9,false)</f>
        <v>22.6005</v>
      </c>
      <c r="J340" s="11">
        <f>VLOOKUP(A340,PitcherProj!A:Z,10,false)</f>
        <v>2.9119</v>
      </c>
      <c r="K340" s="11">
        <f>VLOOKUP(A340,PitcherProj!A:Z,11,false)</f>
        <v>2.971</v>
      </c>
      <c r="L340" s="11">
        <f>VLOOKUP(A340,PitcherProj!A:Z,12,false)</f>
        <v>10.6507</v>
      </c>
      <c r="M340" s="11">
        <f>VLOOKUP(A340,PitcherProj!A:AA,13,false)</f>
        <v>8.12889</v>
      </c>
      <c r="N340" s="11">
        <f>VLOOKUP(A340,PitcherProj!A:AA,14,false)</f>
        <v>0</v>
      </c>
      <c r="O340" s="11">
        <f>VLOOKUP(A340,PitcherProj!A:AA,15,false)</f>
        <v>59.1174</v>
      </c>
      <c r="P340" s="11" t="str">
        <f t="shared" si="1"/>
        <v>#N/A</v>
      </c>
    </row>
    <row r="341">
      <c r="A341" s="12" t="str">
        <f>PitcherProj!A258</f>
        <v>Zach Davies</v>
      </c>
      <c r="B341" s="11" t="str">
        <f>PitcherProj!B258</f>
        <v/>
      </c>
      <c r="C341" s="13">
        <f>(D341*Settings!$E$8)+(E341*Settings!$E$3)+(F341*Settings!$E$12)+(G341*Settings!$E$10)+(H341*Settings!$E$6)+(I341*Settings!$E$7)+(J341*Settings!$E$11)+(K341*Settings!$E$4)+(L341*Settings!$E$13)+(M341*Settings!$E$14)+(N341*Settings!$E$5)+(O341*Settings!$E$9)</f>
        <v>139.5956</v>
      </c>
      <c r="D341" s="11">
        <f>VLOOKUP(A341,PitcherProj!A:Z,4,false)</f>
        <v>101.362</v>
      </c>
      <c r="E341" s="11">
        <f>VLOOKUP(A341,PitcherProj!A:Z,5,false)</f>
        <v>5.5915</v>
      </c>
      <c r="F341" s="11">
        <f>VLOOKUP(A341,PitcherProj!A:Z,6,false)</f>
        <v>7.2913</v>
      </c>
      <c r="G341" s="11">
        <f>VLOOKUP(A341,PitcherProj!A:Z,7,false)</f>
        <v>56.3604</v>
      </c>
      <c r="H341" s="11">
        <f>VLOOKUP(A341,PitcherProj!A:Z,8,false)</f>
        <v>77.833</v>
      </c>
      <c r="I341" s="11">
        <f>VLOOKUP(A341,PitcherProj!A:Z,9,false)</f>
        <v>39.7131</v>
      </c>
      <c r="J341" s="11">
        <f>VLOOKUP(A341,PitcherProj!A:Z,10,false)</f>
        <v>3.4013</v>
      </c>
      <c r="K341" s="11">
        <f>VLOOKUP(A341,PitcherProj!A:Z,11,false)</f>
        <v>0</v>
      </c>
      <c r="L341" s="11">
        <f>VLOOKUP(A341,PitcherProj!A:Z,12,false)</f>
        <v>0</v>
      </c>
      <c r="M341" s="11">
        <f>VLOOKUP(A341,PitcherProj!A:AA,13,false)</f>
        <v>16.2629</v>
      </c>
      <c r="N341" s="11">
        <f>VLOOKUP(A341,PitcherProj!A:AA,14,false)</f>
        <v>5.7804</v>
      </c>
      <c r="O341" s="11">
        <f>VLOOKUP(A341,PitcherProj!A:AA,15,false)</f>
        <v>109.913</v>
      </c>
      <c r="P341" s="11" t="str">
        <f t="shared" si="1"/>
        <v>#N/A</v>
      </c>
    </row>
    <row r="342">
      <c r="A342" s="12" t="str">
        <f>PitcherProj!A319</f>
        <v>John Schreiber</v>
      </c>
      <c r="B342" s="11" t="str">
        <f>PitcherProj!B319</f>
        <v>BOS</v>
      </c>
      <c r="C342" s="13">
        <f>(D342*Settings!$E$8)+(E342*Settings!$E$3)+(F342*Settings!$E$12)+(G342*Settings!$E$10)+(H342*Settings!$E$6)+(I342*Settings!$E$7)+(J342*Settings!$E$11)+(K342*Settings!$E$4)+(L342*Settings!$E$13)+(M342*Settings!$E$14)+(N342*Settings!$E$5)+(O342*Settings!$E$9)</f>
        <v>139.4207</v>
      </c>
      <c r="D342" s="11">
        <f>VLOOKUP(A342,PitcherProj!A:Z,4,false)</f>
        <v>64</v>
      </c>
      <c r="E342" s="11">
        <f>VLOOKUP(A342,PitcherProj!A:Z,5,false)</f>
        <v>3.224</v>
      </c>
      <c r="F342" s="11">
        <f>VLOOKUP(A342,PitcherProj!A:Z,6,false)</f>
        <v>3.0521</v>
      </c>
      <c r="G342" s="11">
        <f>VLOOKUP(A342,PitcherProj!A:Z,7,false)</f>
        <v>29.1942</v>
      </c>
      <c r="H342" s="11">
        <f>VLOOKUP(A342,PitcherProj!A:Z,8,false)</f>
        <v>63.7153</v>
      </c>
      <c r="I342" s="11">
        <f>VLOOKUP(A342,PitcherProj!A:Z,9,false)</f>
        <v>25.2728</v>
      </c>
      <c r="J342" s="11">
        <f>VLOOKUP(A342,PitcherProj!A:Z,10,false)</f>
        <v>3.0588</v>
      </c>
      <c r="K342" s="11">
        <f>VLOOKUP(A342,PitcherProj!A:Z,11,false)</f>
        <v>0</v>
      </c>
      <c r="L342" s="11">
        <f>VLOOKUP(A342,PitcherProj!A:Z,12,false)</f>
        <v>12.3575</v>
      </c>
      <c r="M342" s="11">
        <f>VLOOKUP(A342,PitcherProj!A:AA,13,false)</f>
        <v>7.54489</v>
      </c>
      <c r="N342" s="11">
        <f>VLOOKUP(A342,PitcherProj!A:AA,14,false)</f>
        <v>0</v>
      </c>
      <c r="O342" s="11">
        <f>VLOOKUP(A342,PitcherProj!A:AA,15,false)</f>
        <v>61.2533</v>
      </c>
      <c r="P342" s="11" t="str">
        <f t="shared" si="1"/>
        <v>#N/A</v>
      </c>
    </row>
    <row r="343">
      <c r="A343" s="12" t="str">
        <f>PitcherProj!A328</f>
        <v>Andrew Kittredge</v>
      </c>
      <c r="B343" s="11" t="str">
        <f>PitcherProj!B328</f>
        <v>STL</v>
      </c>
      <c r="C343" s="13">
        <f>(D343*Settings!$E$8)+(E343*Settings!$E$3)+(F343*Settings!$E$12)+(G343*Settings!$E$10)+(H343*Settings!$E$6)+(I343*Settings!$E$7)+(J343*Settings!$E$11)+(K343*Settings!$E$4)+(L343*Settings!$E$13)+(M343*Settings!$E$14)+(N343*Settings!$E$5)+(O343*Settings!$E$9)</f>
        <v>138.6637</v>
      </c>
      <c r="D343" s="11">
        <f>VLOOKUP(A343,PitcherProj!A:Z,4,false)</f>
        <v>62</v>
      </c>
      <c r="E343" s="11">
        <f>VLOOKUP(A343,PitcherProj!A:Z,5,false)</f>
        <v>3.1362</v>
      </c>
      <c r="F343" s="11">
        <f>VLOOKUP(A343,PitcherProj!A:Z,6,false)</f>
        <v>2.9436</v>
      </c>
      <c r="G343" s="11">
        <f>VLOOKUP(A343,PitcherProj!A:Z,7,false)</f>
        <v>28.234</v>
      </c>
      <c r="H343" s="11">
        <f>VLOOKUP(A343,PitcherProj!A:Z,8,false)</f>
        <v>50.5761</v>
      </c>
      <c r="I343" s="11">
        <f>VLOOKUP(A343,PitcherProj!A:Z,9,false)</f>
        <v>18.0923</v>
      </c>
      <c r="J343" s="11">
        <f>VLOOKUP(A343,PitcherProj!A:Z,10,false)</f>
        <v>2.6559</v>
      </c>
      <c r="K343" s="11">
        <f>VLOOKUP(A343,PitcherProj!A:Z,11,false)</f>
        <v>2.305</v>
      </c>
      <c r="L343" s="11">
        <f>VLOOKUP(A343,PitcherProj!A:Z,12,false)</f>
        <v>11.9672</v>
      </c>
      <c r="M343" s="11">
        <f>VLOOKUP(A343,PitcherProj!A:AA,13,false)</f>
        <v>7.91533</v>
      </c>
      <c r="N343" s="11">
        <f>VLOOKUP(A343,PitcherProj!A:AA,14,false)</f>
        <v>0</v>
      </c>
      <c r="O343" s="11">
        <f>VLOOKUP(A343,PitcherProj!A:AA,15,false)</f>
        <v>63.0058</v>
      </c>
      <c r="P343" s="11" t="str">
        <f t="shared" si="1"/>
        <v>#N/A</v>
      </c>
    </row>
    <row r="344">
      <c r="A344" s="12" t="str">
        <f>PitcherProj!A373</f>
        <v>Tyler Holton</v>
      </c>
      <c r="B344" s="11" t="str">
        <f>PitcherProj!B373</f>
        <v>DET</v>
      </c>
      <c r="C344" s="13">
        <f>(D344*Settings!$E$8)+(E344*Settings!$E$3)+(F344*Settings!$E$12)+(G344*Settings!$E$10)+(H344*Settings!$E$6)+(I344*Settings!$E$7)+(J344*Settings!$E$11)+(K344*Settings!$E$4)+(L344*Settings!$E$13)+(M344*Settings!$E$14)+(N344*Settings!$E$5)+(O344*Settings!$E$9)</f>
        <v>138.0533</v>
      </c>
      <c r="D344" s="11">
        <f>VLOOKUP(A344,PitcherProj!A:Z,4,false)</f>
        <v>61</v>
      </c>
      <c r="E344" s="11">
        <f>VLOOKUP(A344,PitcherProj!A:Z,5,false)</f>
        <v>2.9908</v>
      </c>
      <c r="F344" s="11">
        <f>VLOOKUP(A344,PitcherProj!A:Z,6,false)</f>
        <v>2.9918</v>
      </c>
      <c r="G344" s="11">
        <f>VLOOKUP(A344,PitcherProj!A:Z,7,false)</f>
        <v>26.6541</v>
      </c>
      <c r="H344" s="11">
        <f>VLOOKUP(A344,PitcherProj!A:Z,8,false)</f>
        <v>54.8685</v>
      </c>
      <c r="I344" s="11">
        <f>VLOOKUP(A344,PitcherProj!A:Z,9,false)</f>
        <v>19.5356</v>
      </c>
      <c r="J344" s="11">
        <f>VLOOKUP(A344,PitcherProj!A:Z,10,false)</f>
        <v>2.394</v>
      </c>
      <c r="K344" s="11">
        <f>VLOOKUP(A344,PitcherProj!A:Z,11,false)</f>
        <v>0.987</v>
      </c>
      <c r="L344" s="11">
        <f>VLOOKUP(A344,PitcherProj!A:Z,12,false)</f>
        <v>11.993</v>
      </c>
      <c r="M344" s="11">
        <f>VLOOKUP(A344,PitcherProj!A:AA,13,false)</f>
        <v>7.28611</v>
      </c>
      <c r="N344" s="11">
        <f>VLOOKUP(A344,PitcherProj!A:AA,14,false)</f>
        <v>0</v>
      </c>
      <c r="O344" s="11">
        <f>VLOOKUP(A344,PitcherProj!A:AA,15,false)</f>
        <v>59.477</v>
      </c>
      <c r="P344" s="11" t="str">
        <f t="shared" si="1"/>
        <v>#N/A</v>
      </c>
    </row>
    <row r="345">
      <c r="A345" s="12" t="str">
        <f>PitcherProj!A391</f>
        <v>Keynan Middleton</v>
      </c>
      <c r="B345" s="11" t="str">
        <f>PitcherProj!B391</f>
        <v>STL</v>
      </c>
      <c r="C345" s="13">
        <f>(D345*Settings!$E$8)+(E345*Settings!$E$3)+(F345*Settings!$E$12)+(G345*Settings!$E$10)+(H345*Settings!$E$6)+(I345*Settings!$E$7)+(J345*Settings!$E$11)+(K345*Settings!$E$4)+(L345*Settings!$E$13)+(M345*Settings!$E$14)+(N345*Settings!$E$5)+(O345*Settings!$E$9)</f>
        <v>138.0109</v>
      </c>
      <c r="D345" s="11">
        <f>VLOOKUP(A345,PitcherProj!A:Z,4,false)</f>
        <v>60</v>
      </c>
      <c r="E345" s="11">
        <f>VLOOKUP(A345,PitcherProj!A:Z,5,false)</f>
        <v>3.0868</v>
      </c>
      <c r="F345" s="11">
        <f>VLOOKUP(A345,PitcherProj!A:Z,6,false)</f>
        <v>2.7964</v>
      </c>
      <c r="G345" s="11">
        <f>VLOOKUP(A345,PitcherProj!A:Z,7,false)</f>
        <v>26.4723</v>
      </c>
      <c r="H345" s="11">
        <f>VLOOKUP(A345,PitcherProj!A:Z,8,false)</f>
        <v>62.0476</v>
      </c>
      <c r="I345" s="11">
        <f>VLOOKUP(A345,PitcherProj!A:Z,9,false)</f>
        <v>25.3435</v>
      </c>
      <c r="J345" s="11">
        <f>VLOOKUP(A345,PitcherProj!A:Z,10,false)</f>
        <v>2.3964</v>
      </c>
      <c r="K345" s="11">
        <f>VLOOKUP(A345,PitcherProj!A:Z,11,false)</f>
        <v>0</v>
      </c>
      <c r="L345" s="11">
        <f>VLOOKUP(A345,PitcherProj!A:Z,12,false)</f>
        <v>11.712</v>
      </c>
      <c r="M345" s="11">
        <f>VLOOKUP(A345,PitcherProj!A:AA,13,false)</f>
        <v>7.31333</v>
      </c>
      <c r="N345" s="11">
        <f>VLOOKUP(A345,PitcherProj!A:AA,14,false)</f>
        <v>0</v>
      </c>
      <c r="O345" s="11">
        <f>VLOOKUP(A345,PitcherProj!A:AA,15,false)</f>
        <v>53.821</v>
      </c>
      <c r="P345" s="11" t="str">
        <f t="shared" si="1"/>
        <v>#N/A</v>
      </c>
    </row>
    <row r="346">
      <c r="A346" s="12" t="str">
        <f>PitcherProj!A487</f>
        <v>Steven Wilson</v>
      </c>
      <c r="B346" s="11" t="str">
        <f>PitcherProj!B487</f>
        <v>SDP</v>
      </c>
      <c r="C346" s="13">
        <f>(D346*Settings!$E$8)+(E346*Settings!$E$3)+(F346*Settings!$E$12)+(G346*Settings!$E$10)+(H346*Settings!$E$6)+(I346*Settings!$E$7)+(J346*Settings!$E$11)+(K346*Settings!$E$4)+(L346*Settings!$E$13)+(M346*Settings!$E$14)+(N346*Settings!$E$5)+(O346*Settings!$E$9)</f>
        <v>137.259</v>
      </c>
      <c r="D346" s="11">
        <f>VLOOKUP(A346,PitcherProj!A:Z,4,false)</f>
        <v>61</v>
      </c>
      <c r="E346" s="11">
        <f>VLOOKUP(A346,PitcherProj!A:Z,5,false)</f>
        <v>2.9041</v>
      </c>
      <c r="F346" s="11">
        <f>VLOOKUP(A346,PitcherProj!A:Z,6,false)</f>
        <v>3.0793</v>
      </c>
      <c r="G346" s="11">
        <f>VLOOKUP(A346,PitcherProj!A:Z,7,false)</f>
        <v>29.7365</v>
      </c>
      <c r="H346" s="11">
        <f>VLOOKUP(A346,PitcherProj!A:Z,8,false)</f>
        <v>64.9754</v>
      </c>
      <c r="I346" s="11">
        <f>VLOOKUP(A346,PitcherProj!A:Z,9,false)</f>
        <v>26.5475</v>
      </c>
      <c r="J346" s="11">
        <f>VLOOKUP(A346,PitcherProj!A:Z,10,false)</f>
        <v>2.951</v>
      </c>
      <c r="K346" s="11">
        <f>VLOOKUP(A346,PitcherProj!A:Z,11,false)</f>
        <v>1.049</v>
      </c>
      <c r="L346" s="11">
        <f>VLOOKUP(A346,PitcherProj!A:Z,12,false)</f>
        <v>10.8067</v>
      </c>
      <c r="M346" s="11">
        <f>VLOOKUP(A346,PitcherProj!A:AA,13,false)</f>
        <v>9.89556</v>
      </c>
      <c r="N346" s="11">
        <f>VLOOKUP(A346,PitcherProj!A:AA,14,false)</f>
        <v>0</v>
      </c>
      <c r="O346" s="11">
        <f>VLOOKUP(A346,PitcherProj!A:AA,15,false)</f>
        <v>53.8859</v>
      </c>
      <c r="P346" s="11" t="str">
        <f t="shared" si="1"/>
        <v>#N/A</v>
      </c>
    </row>
    <row r="347">
      <c r="A347" s="12" t="str">
        <f>PitcherProj!A350</f>
        <v>Hoby Milner</v>
      </c>
      <c r="B347" s="11" t="str">
        <f>PitcherProj!B350</f>
        <v>MIL</v>
      </c>
      <c r="C347" s="13">
        <f>(D347*Settings!$E$8)+(E347*Settings!$E$3)+(F347*Settings!$E$12)+(G347*Settings!$E$10)+(H347*Settings!$E$6)+(I347*Settings!$E$7)+(J347*Settings!$E$11)+(K347*Settings!$E$4)+(L347*Settings!$E$13)+(M347*Settings!$E$14)+(N347*Settings!$E$5)+(O347*Settings!$E$9)</f>
        <v>137.0676</v>
      </c>
      <c r="D347" s="11">
        <f>VLOOKUP(A347,PitcherProj!A:Z,4,false)</f>
        <v>62</v>
      </c>
      <c r="E347" s="11">
        <f>VLOOKUP(A347,PitcherProj!A:Z,5,false)</f>
        <v>3.092</v>
      </c>
      <c r="F347" s="11">
        <f>VLOOKUP(A347,PitcherProj!A:Z,6,false)</f>
        <v>2.9883</v>
      </c>
      <c r="G347" s="11">
        <f>VLOOKUP(A347,PitcherProj!A:Z,7,false)</f>
        <v>27.1639</v>
      </c>
      <c r="H347" s="11">
        <f>VLOOKUP(A347,PitcherProj!A:Z,8,false)</f>
        <v>57.3503</v>
      </c>
      <c r="I347" s="11">
        <f>VLOOKUP(A347,PitcherProj!A:Z,9,false)</f>
        <v>18.5143</v>
      </c>
      <c r="J347" s="11">
        <f>VLOOKUP(A347,PitcherProj!A:Z,10,false)</f>
        <v>3.174</v>
      </c>
      <c r="K347" s="11">
        <f>VLOOKUP(A347,PitcherProj!A:Z,11,false)</f>
        <v>0</v>
      </c>
      <c r="L347" s="11">
        <f>VLOOKUP(A347,PitcherProj!A:Z,12,false)</f>
        <v>12.0283</v>
      </c>
      <c r="M347" s="11">
        <f>VLOOKUP(A347,PitcherProj!A:AA,13,false)</f>
        <v>8.14956</v>
      </c>
      <c r="N347" s="11">
        <f>VLOOKUP(A347,PitcherProj!A:AA,14,false)</f>
        <v>0</v>
      </c>
      <c r="O347" s="11">
        <f>VLOOKUP(A347,PitcherProj!A:AA,15,false)</f>
        <v>60.8183</v>
      </c>
      <c r="P347" s="11" t="str">
        <f t="shared" si="1"/>
        <v>#N/A</v>
      </c>
    </row>
    <row r="348">
      <c r="A348" s="12" t="str">
        <f>PitcherProj!A342</f>
        <v>Andrew Saalfrank</v>
      </c>
      <c r="B348" s="11" t="str">
        <f>PitcherProj!B342</f>
        <v>ARI</v>
      </c>
      <c r="C348" s="13">
        <f>(D348*Settings!$E$8)+(E348*Settings!$E$3)+(F348*Settings!$E$12)+(G348*Settings!$E$10)+(H348*Settings!$E$6)+(I348*Settings!$E$7)+(J348*Settings!$E$11)+(K348*Settings!$E$4)+(L348*Settings!$E$13)+(M348*Settings!$E$14)+(N348*Settings!$E$5)+(O348*Settings!$E$9)</f>
        <v>136.8567</v>
      </c>
      <c r="D348" s="11">
        <f>VLOOKUP(A348,PitcherProj!A:Z,4,false)</f>
        <v>62</v>
      </c>
      <c r="E348" s="11">
        <f>VLOOKUP(A348,PitcherProj!A:Z,5,false)</f>
        <v>3.2208</v>
      </c>
      <c r="F348" s="11">
        <f>VLOOKUP(A348,PitcherProj!A:Z,6,false)</f>
        <v>2.8581</v>
      </c>
      <c r="G348" s="11">
        <f>VLOOKUP(A348,PitcherProj!A:Z,7,false)</f>
        <v>25.5367</v>
      </c>
      <c r="H348" s="11">
        <f>VLOOKUP(A348,PitcherProj!A:Z,8,false)</f>
        <v>60.1529</v>
      </c>
      <c r="I348" s="11">
        <f>VLOOKUP(A348,PitcherProj!A:Z,9,false)</f>
        <v>29.9329</v>
      </c>
      <c r="J348" s="11">
        <f>VLOOKUP(A348,PitcherProj!A:Z,10,false)</f>
        <v>2.5886</v>
      </c>
      <c r="K348" s="11">
        <f>VLOOKUP(A348,PitcherProj!A:Z,11,false)</f>
        <v>0</v>
      </c>
      <c r="L348" s="11">
        <f>VLOOKUP(A348,PitcherProj!A:Z,12,false)</f>
        <v>12.3296</v>
      </c>
      <c r="M348" s="11">
        <f>VLOOKUP(A348,PitcherProj!A:AA,13,false)</f>
        <v>5.11156</v>
      </c>
      <c r="N348" s="11">
        <f>VLOOKUP(A348,PitcherProj!A:AA,14,false)</f>
        <v>0</v>
      </c>
      <c r="O348" s="11">
        <f>VLOOKUP(A348,PitcherProj!A:AA,15,false)</f>
        <v>57.8902</v>
      </c>
      <c r="P348" s="11" t="str">
        <f t="shared" si="1"/>
        <v>#N/A</v>
      </c>
    </row>
    <row r="349">
      <c r="A349" s="12" t="str">
        <f>PitcherProj!A220</f>
        <v>Noah Syndergaard</v>
      </c>
      <c r="B349" s="11" t="str">
        <f>PitcherProj!B220</f>
        <v/>
      </c>
      <c r="C349" s="13">
        <f>(D349*Settings!$E$8)+(E349*Settings!$E$3)+(F349*Settings!$E$12)+(G349*Settings!$E$10)+(H349*Settings!$E$6)+(I349*Settings!$E$7)+(J349*Settings!$E$11)+(K349*Settings!$E$4)+(L349*Settings!$E$13)+(M349*Settings!$E$14)+(N349*Settings!$E$5)+(O349*Settings!$E$9)</f>
        <v>136.2445</v>
      </c>
      <c r="D349" s="11">
        <f>VLOOKUP(A349,PitcherProj!A:Z,4,false)</f>
        <v>105.745</v>
      </c>
      <c r="E349" s="11">
        <f>VLOOKUP(A349,PitcherProj!A:Z,5,false)</f>
        <v>5.4543</v>
      </c>
      <c r="F349" s="11">
        <f>VLOOKUP(A349,PitcherProj!A:Z,6,false)</f>
        <v>7.6961</v>
      </c>
      <c r="G349" s="11">
        <f>VLOOKUP(A349,PitcherProj!A:Z,7,false)</f>
        <v>61.4056</v>
      </c>
      <c r="H349" s="11">
        <f>VLOOKUP(A349,PitcherProj!A:Z,8,false)</f>
        <v>70.7326</v>
      </c>
      <c r="I349" s="11">
        <f>VLOOKUP(A349,PitcherProj!A:Z,9,false)</f>
        <v>26.0879</v>
      </c>
      <c r="J349" s="11">
        <f>VLOOKUP(A349,PitcherProj!A:Z,10,false)</f>
        <v>5.4384</v>
      </c>
      <c r="K349" s="11">
        <f>VLOOKUP(A349,PitcherProj!A:Z,11,false)</f>
        <v>0</v>
      </c>
      <c r="L349" s="11">
        <f>VLOOKUP(A349,PitcherProj!A:Z,12,false)</f>
        <v>0</v>
      </c>
      <c r="M349" s="11">
        <f>VLOOKUP(A349,PitcherProj!A:AA,13,false)</f>
        <v>18.2822</v>
      </c>
      <c r="N349" s="11">
        <f>VLOOKUP(A349,PitcherProj!A:AA,14,false)</f>
        <v>6.0184</v>
      </c>
      <c r="O349" s="11">
        <f>VLOOKUP(A349,PitcherProj!A:AA,15,false)</f>
        <v>119.624</v>
      </c>
      <c r="P349" s="11" t="str">
        <f t="shared" si="1"/>
        <v>#N/A</v>
      </c>
    </row>
    <row r="350">
      <c r="A350" s="12" t="str">
        <f>PitcherProj!A279</f>
        <v>Luis García</v>
      </c>
      <c r="B350" s="11" t="str">
        <f>PitcherProj!B279</f>
        <v>LAA</v>
      </c>
      <c r="C350" s="13">
        <f>(D350*Settings!$E$8)+(E350*Settings!$E$3)+(F350*Settings!$E$12)+(G350*Settings!$E$10)+(H350*Settings!$E$6)+(I350*Settings!$E$7)+(J350*Settings!$E$11)+(K350*Settings!$E$4)+(L350*Settings!$E$13)+(M350*Settings!$E$14)+(N350*Settings!$E$5)+(O350*Settings!$E$9)</f>
        <v>136.1077</v>
      </c>
      <c r="D350" s="11">
        <f>VLOOKUP(A350,PitcherProj!A:Z,4,false)</f>
        <v>61</v>
      </c>
      <c r="E350" s="11">
        <f>VLOOKUP(A350,PitcherProj!A:Z,5,false)</f>
        <v>3.0796</v>
      </c>
      <c r="F350" s="11">
        <f>VLOOKUP(A350,PitcherProj!A:Z,6,false)</f>
        <v>2.9022</v>
      </c>
      <c r="G350" s="11">
        <f>VLOOKUP(A350,PitcherProj!A:Z,7,false)</f>
        <v>26.7012</v>
      </c>
      <c r="H350" s="11">
        <f>VLOOKUP(A350,PitcherProj!A:Z,8,false)</f>
        <v>58.4819</v>
      </c>
      <c r="I350" s="11">
        <f>VLOOKUP(A350,PitcherProj!A:Z,9,false)</f>
        <v>22.1055</v>
      </c>
      <c r="J350" s="11">
        <f>VLOOKUP(A350,PitcherProj!A:Z,10,false)</f>
        <v>3.0735</v>
      </c>
      <c r="K350" s="11">
        <f>VLOOKUP(A350,PitcherProj!A:Z,11,false)</f>
        <v>0</v>
      </c>
      <c r="L350" s="11">
        <f>VLOOKUP(A350,PitcherProj!A:Z,12,false)</f>
        <v>12.2078</v>
      </c>
      <c r="M350" s="11">
        <f>VLOOKUP(A350,PitcherProj!A:AA,13,false)</f>
        <v>6.75744</v>
      </c>
      <c r="N350" s="11">
        <f>VLOOKUP(A350,PitcherProj!A:AA,14,false)</f>
        <v>0</v>
      </c>
      <c r="O350" s="11">
        <f>VLOOKUP(A350,PitcherProj!A:AA,15,false)</f>
        <v>57.8998</v>
      </c>
      <c r="P350" s="11" t="str">
        <f t="shared" si="1"/>
        <v>#N/A</v>
      </c>
    </row>
    <row r="351">
      <c r="A351" s="12" t="str">
        <f>PitcherProj!A261</f>
        <v>Brandon Williamson</v>
      </c>
      <c r="B351" s="11" t="str">
        <f>PitcherProj!B261</f>
        <v>CIN</v>
      </c>
      <c r="C351" s="13">
        <f>(D351*Settings!$E$8)+(E351*Settings!$E$3)+(F351*Settings!$E$12)+(G351*Settings!$E$10)+(H351*Settings!$E$6)+(I351*Settings!$E$7)+(J351*Settings!$E$11)+(K351*Settings!$E$4)+(L351*Settings!$E$13)+(M351*Settings!$E$14)+(N351*Settings!$E$5)+(O351*Settings!$E$9)</f>
        <v>135.9617</v>
      </c>
      <c r="D351" s="11">
        <f>VLOOKUP(A351,PitcherProj!A:Z,4,false)</f>
        <v>95.8431</v>
      </c>
      <c r="E351" s="11">
        <f>VLOOKUP(A351,PitcherProj!A:Z,5,false)</f>
        <v>4.9276</v>
      </c>
      <c r="F351" s="11">
        <f>VLOOKUP(A351,PitcherProj!A:Z,6,false)</f>
        <v>6.5334</v>
      </c>
      <c r="G351" s="11">
        <f>VLOOKUP(A351,PitcherProj!A:Z,7,false)</f>
        <v>54.7099</v>
      </c>
      <c r="H351" s="11">
        <f>VLOOKUP(A351,PitcherProj!A:Z,8,false)</f>
        <v>82.0823</v>
      </c>
      <c r="I351" s="11">
        <f>VLOOKUP(A351,PitcherProj!A:Z,9,false)</f>
        <v>39.8642</v>
      </c>
      <c r="J351" s="11">
        <f>VLOOKUP(A351,PitcherProj!A:Z,10,false)</f>
        <v>4.3692</v>
      </c>
      <c r="K351" s="11">
        <f>VLOOKUP(A351,PitcherProj!A:Z,11,false)</f>
        <v>0</v>
      </c>
      <c r="L351" s="11">
        <f>VLOOKUP(A351,PitcherProj!A:Z,12,false)</f>
        <v>0.58</v>
      </c>
      <c r="M351" s="11">
        <f>VLOOKUP(A351,PitcherProj!A:AA,13,false)</f>
        <v>18.1463</v>
      </c>
      <c r="N351" s="11">
        <f>VLOOKUP(A351,PitcherProj!A:AA,14,false)</f>
        <v>4.5327</v>
      </c>
      <c r="O351" s="11">
        <f>VLOOKUP(A351,PitcherProj!A:AA,15,false)</f>
        <v>99.7926</v>
      </c>
      <c r="P351" s="11" t="str">
        <f t="shared" si="1"/>
        <v>#N/A</v>
      </c>
    </row>
    <row r="352">
      <c r="A352" s="12" t="str">
        <f>PitcherProj!A349</f>
        <v>Cody Bradford</v>
      </c>
      <c r="B352" s="11" t="str">
        <f>PitcherProj!B349</f>
        <v>TEX</v>
      </c>
      <c r="C352" s="13">
        <f>(D352*Settings!$E$8)+(E352*Settings!$E$3)+(F352*Settings!$E$12)+(G352*Settings!$E$10)+(H352*Settings!$E$6)+(I352*Settings!$E$7)+(J352*Settings!$E$11)+(K352*Settings!$E$4)+(L352*Settings!$E$13)+(M352*Settings!$E$14)+(N352*Settings!$E$5)+(O352*Settings!$E$9)</f>
        <v>135.8097</v>
      </c>
      <c r="D352" s="11">
        <f>VLOOKUP(A352,PitcherProj!A:Z,4,false)</f>
        <v>79.1558</v>
      </c>
      <c r="E352" s="11">
        <f>VLOOKUP(A352,PitcherProj!A:Z,5,false)</f>
        <v>4.2983</v>
      </c>
      <c r="F352" s="11">
        <f>VLOOKUP(A352,PitcherProj!A:Z,6,false)</f>
        <v>4.6066</v>
      </c>
      <c r="G352" s="11">
        <f>VLOOKUP(A352,PitcherProj!A:Z,7,false)</f>
        <v>40.254</v>
      </c>
      <c r="H352" s="11">
        <f>VLOOKUP(A352,PitcherProj!A:Z,8,false)</f>
        <v>66.181</v>
      </c>
      <c r="I352" s="11">
        <f>VLOOKUP(A352,PitcherProj!A:Z,9,false)</f>
        <v>20.7625</v>
      </c>
      <c r="J352" s="11">
        <f>VLOOKUP(A352,PitcherProj!A:Z,10,false)</f>
        <v>3.1274</v>
      </c>
      <c r="K352" s="11">
        <f>VLOOKUP(A352,PitcherProj!A:Z,11,false)</f>
        <v>0</v>
      </c>
      <c r="L352" s="11">
        <f>VLOOKUP(A352,PitcherProj!A:Z,12,false)</f>
        <v>0.6047</v>
      </c>
      <c r="M352" s="11">
        <f>VLOOKUP(A352,PitcherProj!A:AA,13,false)</f>
        <v>14.3096</v>
      </c>
      <c r="N352" s="11">
        <f>VLOOKUP(A352,PitcherProj!A:AA,14,false)</f>
        <v>2.8414</v>
      </c>
      <c r="O352" s="11">
        <f>VLOOKUP(A352,PitcherProj!A:AA,15,false)</f>
        <v>80.8461</v>
      </c>
      <c r="P352" s="11" t="str">
        <f t="shared" si="1"/>
        <v>#N/A</v>
      </c>
    </row>
    <row r="353">
      <c r="A353" s="12" t="str">
        <f>PitcherProj!A492</f>
        <v>Drew Smith</v>
      </c>
      <c r="B353" s="11" t="str">
        <f>PitcherProj!B492</f>
        <v>NYM</v>
      </c>
      <c r="C353" s="13">
        <f>(D353*Settings!$E$8)+(E353*Settings!$E$3)+(F353*Settings!$E$12)+(G353*Settings!$E$10)+(H353*Settings!$E$6)+(I353*Settings!$E$7)+(J353*Settings!$E$11)+(K353*Settings!$E$4)+(L353*Settings!$E$13)+(M353*Settings!$E$14)+(N353*Settings!$E$5)+(O353*Settings!$E$9)</f>
        <v>135.1007</v>
      </c>
      <c r="D353" s="11">
        <f>VLOOKUP(A353,PitcherProj!A:Z,4,false)</f>
        <v>62</v>
      </c>
      <c r="E353" s="11">
        <f>VLOOKUP(A353,PitcherProj!A:Z,5,false)</f>
        <v>3.0015</v>
      </c>
      <c r="F353" s="11">
        <f>VLOOKUP(A353,PitcherProj!A:Z,6,false)</f>
        <v>3.0796</v>
      </c>
      <c r="G353" s="11">
        <f>VLOOKUP(A353,PitcherProj!A:Z,7,false)</f>
        <v>30.1018</v>
      </c>
      <c r="H353" s="11">
        <f>VLOOKUP(A353,PitcherProj!A:Z,8,false)</f>
        <v>64.5843</v>
      </c>
      <c r="I353" s="11">
        <f>VLOOKUP(A353,PitcherProj!A:Z,9,false)</f>
        <v>26.1953</v>
      </c>
      <c r="J353" s="11">
        <f>VLOOKUP(A353,PitcherProj!A:Z,10,false)</f>
        <v>2.9309</v>
      </c>
      <c r="K353" s="11">
        <f>VLOOKUP(A353,PitcherProj!A:Z,11,false)</f>
        <v>0</v>
      </c>
      <c r="L353" s="11">
        <f>VLOOKUP(A353,PitcherProj!A:Z,12,false)</f>
        <v>12.5364</v>
      </c>
      <c r="M353" s="11">
        <f>VLOOKUP(A353,PitcherProj!A:AA,13,false)</f>
        <v>9.84422</v>
      </c>
      <c r="N353" s="11">
        <f>VLOOKUP(A353,PitcherProj!A:AA,14,false)</f>
        <v>0</v>
      </c>
      <c r="O353" s="11">
        <f>VLOOKUP(A353,PitcherProj!A:AA,15,false)</f>
        <v>56.9953</v>
      </c>
      <c r="P353" s="11" t="str">
        <f t="shared" si="1"/>
        <v>#N/A</v>
      </c>
    </row>
    <row r="354">
      <c r="A354" s="12" t="str">
        <f>PitcherProj!A351</f>
        <v>Trevor Richards</v>
      </c>
      <c r="B354" s="11" t="str">
        <f>PitcherProj!B351</f>
        <v>TOR</v>
      </c>
      <c r="C354" s="13">
        <f>(D354*Settings!$E$8)+(E354*Settings!$E$3)+(F354*Settings!$E$12)+(G354*Settings!$E$10)+(H354*Settings!$E$6)+(I354*Settings!$E$7)+(J354*Settings!$E$11)+(K354*Settings!$E$4)+(L354*Settings!$E$13)+(M354*Settings!$E$14)+(N354*Settings!$E$5)+(O354*Settings!$E$9)</f>
        <v>134.8098</v>
      </c>
      <c r="D354" s="11">
        <f>VLOOKUP(A354,PitcherProj!A:Z,4,false)</f>
        <v>56</v>
      </c>
      <c r="E354" s="11">
        <f>VLOOKUP(A354,PitcherProj!A:Z,5,false)</f>
        <v>2.8945</v>
      </c>
      <c r="F354" s="11">
        <f>VLOOKUP(A354,PitcherProj!A:Z,6,false)</f>
        <v>2.5963</v>
      </c>
      <c r="G354" s="11">
        <f>VLOOKUP(A354,PitcherProj!A:Z,7,false)</f>
        <v>23.882</v>
      </c>
      <c r="H354" s="11">
        <f>VLOOKUP(A354,PitcherProj!A:Z,8,false)</f>
        <v>66.2205</v>
      </c>
      <c r="I354" s="11">
        <f>VLOOKUP(A354,PitcherProj!A:Z,9,false)</f>
        <v>23.9046</v>
      </c>
      <c r="J354" s="11">
        <f>VLOOKUP(A354,PitcherProj!A:Z,10,false)</f>
        <v>1.889</v>
      </c>
      <c r="K354" s="11">
        <f>VLOOKUP(A354,PitcherProj!A:Z,11,false)</f>
        <v>0</v>
      </c>
      <c r="L354" s="11">
        <f>VLOOKUP(A354,PitcherProj!A:Z,12,false)</f>
        <v>7.2883</v>
      </c>
      <c r="M354" s="11">
        <f>VLOOKUP(A354,PitcherProj!A:AA,13,false)</f>
        <v>8.05156</v>
      </c>
      <c r="N354" s="11">
        <f>VLOOKUP(A354,PitcherProj!A:AA,14,false)</f>
        <v>0</v>
      </c>
      <c r="O354" s="11">
        <f>VLOOKUP(A354,PitcherProj!A:AA,15,false)</f>
        <v>47.1133</v>
      </c>
      <c r="P354" s="11" t="str">
        <f t="shared" si="1"/>
        <v>#N/A</v>
      </c>
    </row>
    <row r="355">
      <c r="A355" s="12" t="str">
        <f>PitcherProj!A447</f>
        <v>Eli Morgan</v>
      </c>
      <c r="B355" s="11" t="str">
        <f>PitcherProj!B447</f>
        <v>CLE</v>
      </c>
      <c r="C355" s="13">
        <f>(D355*Settings!$E$8)+(E355*Settings!$E$3)+(F355*Settings!$E$12)+(G355*Settings!$E$10)+(H355*Settings!$E$6)+(I355*Settings!$E$7)+(J355*Settings!$E$11)+(K355*Settings!$E$4)+(L355*Settings!$E$13)+(M355*Settings!$E$14)+(N355*Settings!$E$5)+(O355*Settings!$E$9)</f>
        <v>134.4962</v>
      </c>
      <c r="D355" s="11">
        <f>VLOOKUP(A355,PitcherProj!A:Z,4,false)</f>
        <v>58</v>
      </c>
      <c r="E355" s="11">
        <f>VLOOKUP(A355,PitcherProj!A:Z,5,false)</f>
        <v>2.8418</v>
      </c>
      <c r="F355" s="11">
        <f>VLOOKUP(A355,PitcherProj!A:Z,6,false)</f>
        <v>2.8466</v>
      </c>
      <c r="G355" s="11">
        <f>VLOOKUP(A355,PitcherProj!A:Z,7,false)</f>
        <v>26.4691</v>
      </c>
      <c r="H355" s="11">
        <f>VLOOKUP(A355,PitcherProj!A:Z,8,false)</f>
        <v>60.2815</v>
      </c>
      <c r="I355" s="11">
        <f>VLOOKUP(A355,PitcherProj!A:Z,9,false)</f>
        <v>17.4741</v>
      </c>
      <c r="J355" s="11">
        <f>VLOOKUP(A355,PitcherProj!A:Z,10,false)</f>
        <v>2.2307</v>
      </c>
      <c r="K355" s="11">
        <f>VLOOKUP(A355,PitcherProj!A:Z,11,false)</f>
        <v>0</v>
      </c>
      <c r="L355" s="11">
        <f>VLOOKUP(A355,PitcherProj!A:Z,12,false)</f>
        <v>10.5478</v>
      </c>
      <c r="M355" s="11">
        <f>VLOOKUP(A355,PitcherProj!A:AA,13,false)</f>
        <v>8.85467</v>
      </c>
      <c r="N355" s="11">
        <f>VLOOKUP(A355,PitcherProj!A:AA,14,false)</f>
        <v>0</v>
      </c>
      <c r="O355" s="11">
        <f>VLOOKUP(A355,PitcherProj!A:AA,15,false)</f>
        <v>53.9071</v>
      </c>
      <c r="P355" s="11" t="str">
        <f t="shared" si="1"/>
        <v>#N/A</v>
      </c>
    </row>
    <row r="356">
      <c r="A356" s="12" t="str">
        <f>PitcherProj!A300</f>
        <v>Roansy Contreras</v>
      </c>
      <c r="B356" s="11" t="str">
        <f>PitcherProj!B300</f>
        <v>PIT</v>
      </c>
      <c r="C356" s="13">
        <f>(D356*Settings!$E$8)+(E356*Settings!$E$3)+(F356*Settings!$E$12)+(G356*Settings!$E$10)+(H356*Settings!$E$6)+(I356*Settings!$E$7)+(J356*Settings!$E$11)+(K356*Settings!$E$4)+(L356*Settings!$E$13)+(M356*Settings!$E$14)+(N356*Settings!$E$5)+(O356*Settings!$E$9)</f>
        <v>134.226</v>
      </c>
      <c r="D356" s="11">
        <f>VLOOKUP(A356,PitcherProj!A:Z,4,false)</f>
        <v>72.3577</v>
      </c>
      <c r="E356" s="11">
        <f>VLOOKUP(A356,PitcherProj!A:Z,5,false)</f>
        <v>3.7001</v>
      </c>
      <c r="F356" s="11">
        <f>VLOOKUP(A356,PitcherProj!A:Z,6,false)</f>
        <v>4.0907</v>
      </c>
      <c r="G356" s="11">
        <f>VLOOKUP(A356,PitcherProj!A:Z,7,false)</f>
        <v>35.1675</v>
      </c>
      <c r="H356" s="11">
        <f>VLOOKUP(A356,PitcherProj!A:Z,8,false)</f>
        <v>68.3541</v>
      </c>
      <c r="I356" s="11">
        <f>VLOOKUP(A356,PitcherProj!A:Z,9,false)</f>
        <v>26.8658</v>
      </c>
      <c r="J356" s="11">
        <f>VLOOKUP(A356,PitcherProj!A:Z,10,false)</f>
        <v>2.6814</v>
      </c>
      <c r="K356" s="11">
        <f>VLOOKUP(A356,PitcherProj!A:Z,11,false)</f>
        <v>0</v>
      </c>
      <c r="L356" s="11">
        <f>VLOOKUP(A356,PitcherProj!A:Z,12,false)</f>
        <v>3.7486</v>
      </c>
      <c r="M356" s="11">
        <f>VLOOKUP(A356,PitcherProj!A:AA,13,false)</f>
        <v>10.2507</v>
      </c>
      <c r="N356" s="11">
        <f>VLOOKUP(A356,PitcherProj!A:AA,14,false)</f>
        <v>1.6956</v>
      </c>
      <c r="O356" s="11">
        <f>VLOOKUP(A356,PitcherProj!A:AA,15,false)</f>
        <v>70.1314</v>
      </c>
      <c r="P356" s="11" t="str">
        <f t="shared" si="1"/>
        <v>#N/A</v>
      </c>
    </row>
    <row r="357">
      <c r="A357" s="12" t="str">
        <f>PitcherProj!A489</f>
        <v>Emerson Hancock</v>
      </c>
      <c r="B357" s="11" t="str">
        <f>PitcherProj!B489</f>
        <v>SEA</v>
      </c>
      <c r="C357" s="13">
        <f>(D357*Settings!$E$8)+(E357*Settings!$E$3)+(F357*Settings!$E$12)+(G357*Settings!$E$10)+(H357*Settings!$E$6)+(I357*Settings!$E$7)+(J357*Settings!$E$11)+(K357*Settings!$E$4)+(L357*Settings!$E$13)+(M357*Settings!$E$14)+(N357*Settings!$E$5)+(O357*Settings!$E$9)</f>
        <v>133.8629</v>
      </c>
      <c r="D357" s="11">
        <f>VLOOKUP(A357,PitcherProj!A:Z,4,false)</f>
        <v>84.293</v>
      </c>
      <c r="E357" s="11">
        <f>VLOOKUP(A357,PitcherProj!A:Z,5,false)</f>
        <v>4.4005</v>
      </c>
      <c r="F357" s="11">
        <f>VLOOKUP(A357,PitcherProj!A:Z,6,false)</f>
        <v>5.4166</v>
      </c>
      <c r="G357" s="11">
        <f>VLOOKUP(A357,PitcherProj!A:Z,7,false)</f>
        <v>43.8012</v>
      </c>
      <c r="H357" s="11">
        <f>VLOOKUP(A357,PitcherProj!A:Z,8,false)</f>
        <v>68.0187</v>
      </c>
      <c r="I357" s="11">
        <f>VLOOKUP(A357,PitcherProj!A:Z,9,false)</f>
        <v>29.4084</v>
      </c>
      <c r="J357" s="11">
        <f>VLOOKUP(A357,PitcherProj!A:Z,10,false)</f>
        <v>4.0455</v>
      </c>
      <c r="K357" s="11">
        <f>VLOOKUP(A357,PitcherProj!A:Z,11,false)</f>
        <v>0</v>
      </c>
      <c r="L357" s="11">
        <f>VLOOKUP(A357,PitcherProj!A:Z,12,false)</f>
        <v>0.6416</v>
      </c>
      <c r="M357" s="11">
        <f>VLOOKUP(A357,PitcherProj!A:AA,13,false)</f>
        <v>13.6648</v>
      </c>
      <c r="N357" s="11">
        <f>VLOOKUP(A357,PitcherProj!A:AA,14,false)</f>
        <v>4.263</v>
      </c>
      <c r="O357" s="11">
        <f>VLOOKUP(A357,PitcherProj!A:AA,15,false)</f>
        <v>85.8034</v>
      </c>
      <c r="P357" s="11" t="str">
        <f t="shared" si="1"/>
        <v>#N/A</v>
      </c>
    </row>
    <row r="358">
      <c r="A358" s="12" t="str">
        <f>PitcherProj!A353</f>
        <v>Eric Lauer</v>
      </c>
      <c r="B358" s="11" t="str">
        <f>PitcherProj!B353</f>
        <v/>
      </c>
      <c r="C358" s="13">
        <f>(D358*Settings!$E$8)+(E358*Settings!$E$3)+(F358*Settings!$E$12)+(G358*Settings!$E$10)+(H358*Settings!$E$6)+(I358*Settings!$E$7)+(J358*Settings!$E$11)+(K358*Settings!$E$4)+(L358*Settings!$E$13)+(M358*Settings!$E$14)+(N358*Settings!$E$5)+(O358*Settings!$E$9)</f>
        <v>133.6489</v>
      </c>
      <c r="D358" s="11">
        <f>VLOOKUP(A358,PitcherProj!A:Z,4,false)</f>
        <v>88.7677</v>
      </c>
      <c r="E358" s="11">
        <f>VLOOKUP(A358,PitcherProj!A:Z,5,false)</f>
        <v>4.8162</v>
      </c>
      <c r="F358" s="11">
        <f>VLOOKUP(A358,PitcherProj!A:Z,6,false)</f>
        <v>6.1684</v>
      </c>
      <c r="G358" s="11">
        <f>VLOOKUP(A358,PitcherProj!A:Z,7,false)</f>
        <v>48.9841</v>
      </c>
      <c r="H358" s="11">
        <f>VLOOKUP(A358,PitcherProj!A:Z,8,false)</f>
        <v>74.2006</v>
      </c>
      <c r="I358" s="11">
        <f>VLOOKUP(A358,PitcherProj!A:Z,9,false)</f>
        <v>36.9201</v>
      </c>
      <c r="J358" s="11">
        <f>VLOOKUP(A358,PitcherProj!A:Z,10,false)</f>
        <v>3.0511</v>
      </c>
      <c r="K358" s="11">
        <f>VLOOKUP(A358,PitcherProj!A:Z,11,false)</f>
        <v>0</v>
      </c>
      <c r="L358" s="11">
        <f>VLOOKUP(A358,PitcherProj!A:Z,12,false)</f>
        <v>0</v>
      </c>
      <c r="M358" s="11">
        <f>VLOOKUP(A358,PitcherProj!A:AA,13,false)</f>
        <v>15.5048</v>
      </c>
      <c r="N358" s="11">
        <f>VLOOKUP(A358,PitcherProj!A:AA,14,false)</f>
        <v>5.5837</v>
      </c>
      <c r="O358" s="11">
        <f>VLOOKUP(A358,PitcherProj!A:AA,15,false)</f>
        <v>91.2423</v>
      </c>
      <c r="P358" s="11" t="str">
        <f t="shared" si="1"/>
        <v>#N/A</v>
      </c>
    </row>
    <row r="359">
      <c r="A359" s="12" t="str">
        <f>PitcherProj!A386</f>
        <v>Carlos Hernández</v>
      </c>
      <c r="B359" s="11" t="str">
        <f>PitcherProj!B386</f>
        <v>KCR</v>
      </c>
      <c r="C359" s="13">
        <f>(D359*Settings!$E$8)+(E359*Settings!$E$3)+(F359*Settings!$E$12)+(G359*Settings!$E$10)+(H359*Settings!$E$6)+(I359*Settings!$E$7)+(J359*Settings!$E$11)+(K359*Settings!$E$4)+(L359*Settings!$E$13)+(M359*Settings!$E$14)+(N359*Settings!$E$5)+(O359*Settings!$E$9)</f>
        <v>133.2856</v>
      </c>
      <c r="D359" s="11">
        <f>VLOOKUP(A359,PitcherProj!A:Z,4,false)</f>
        <v>58</v>
      </c>
      <c r="E359" s="11">
        <f>VLOOKUP(A359,PitcherProj!A:Z,5,false)</f>
        <v>2.8686</v>
      </c>
      <c r="F359" s="11">
        <f>VLOOKUP(A359,PitcherProj!A:Z,6,false)</f>
        <v>2.8196</v>
      </c>
      <c r="G359" s="11">
        <f>VLOOKUP(A359,PitcherProj!A:Z,7,false)</f>
        <v>26.3074</v>
      </c>
      <c r="H359" s="11">
        <f>VLOOKUP(A359,PitcherProj!A:Z,8,false)</f>
        <v>59.9205</v>
      </c>
      <c r="I359" s="11">
        <f>VLOOKUP(A359,PitcherProj!A:Z,9,false)</f>
        <v>23.2025</v>
      </c>
      <c r="J359" s="11">
        <f>VLOOKUP(A359,PitcherProj!A:Z,10,false)</f>
        <v>2.1801</v>
      </c>
      <c r="K359" s="11">
        <f>VLOOKUP(A359,PitcherProj!A:Z,11,false)</f>
        <v>1.042</v>
      </c>
      <c r="L359" s="11">
        <f>VLOOKUP(A359,PitcherProj!A:Z,12,false)</f>
        <v>9.7185</v>
      </c>
      <c r="M359" s="11">
        <f>VLOOKUP(A359,PitcherProj!A:AA,13,false)</f>
        <v>7.32733</v>
      </c>
      <c r="N359" s="11">
        <f>VLOOKUP(A359,PitcherProj!A:AA,14,false)</f>
        <v>0</v>
      </c>
      <c r="O359" s="11">
        <f>VLOOKUP(A359,PitcherProj!A:AA,15,false)</f>
        <v>53.1687</v>
      </c>
      <c r="P359" s="11" t="str">
        <f t="shared" si="1"/>
        <v>#N/A</v>
      </c>
    </row>
    <row r="360">
      <c r="A360" s="12" t="str">
        <f>PitcherProj!A212</f>
        <v>Jared Jones</v>
      </c>
      <c r="B360" s="11" t="str">
        <f>PitcherProj!B212</f>
        <v>PIT</v>
      </c>
      <c r="C360" s="13">
        <f>(D360*Settings!$E$8)+(E360*Settings!$E$3)+(F360*Settings!$E$12)+(G360*Settings!$E$10)+(H360*Settings!$E$6)+(I360*Settings!$E$7)+(J360*Settings!$E$11)+(K360*Settings!$E$4)+(L360*Settings!$E$13)+(M360*Settings!$E$14)+(N360*Settings!$E$5)+(O360*Settings!$E$9)</f>
        <v>133.0148</v>
      </c>
      <c r="D360" s="11">
        <f>VLOOKUP(A360,PitcherProj!A:Z,4,false)</f>
        <v>83.106</v>
      </c>
      <c r="E360" s="11">
        <f>VLOOKUP(A360,PitcherProj!A:Z,5,false)</f>
        <v>4.472</v>
      </c>
      <c r="F360" s="11">
        <f>VLOOKUP(A360,PitcherProj!A:Z,6,false)</f>
        <v>5.5992</v>
      </c>
      <c r="G360" s="11">
        <f>VLOOKUP(A360,PitcherProj!A:Z,7,false)</f>
        <v>43.8489</v>
      </c>
      <c r="H360" s="11">
        <f>VLOOKUP(A360,PitcherProj!A:Z,8,false)</f>
        <v>70.4145</v>
      </c>
      <c r="I360" s="11">
        <f>VLOOKUP(A360,PitcherProj!A:Z,9,false)</f>
        <v>33.8113</v>
      </c>
      <c r="J360" s="11">
        <f>VLOOKUP(A360,PitcherProj!A:Z,10,false)</f>
        <v>4.7604</v>
      </c>
      <c r="K360" s="11">
        <f>VLOOKUP(A360,PitcherProj!A:Z,11,false)</f>
        <v>0</v>
      </c>
      <c r="L360" s="11">
        <f>VLOOKUP(A360,PitcherProj!A:Z,12,false)</f>
        <v>0</v>
      </c>
      <c r="M360" s="11">
        <f>VLOOKUP(A360,PitcherProj!A:AA,13,false)</f>
        <v>12.1704</v>
      </c>
      <c r="N360" s="11">
        <f>VLOOKUP(A360,PitcherProj!A:AA,14,false)</f>
        <v>5.8974</v>
      </c>
      <c r="O360" s="11">
        <f>VLOOKUP(A360,PitcherProj!A:AA,15,false)</f>
        <v>83.7028</v>
      </c>
      <c r="P360" s="11" t="str">
        <f t="shared" si="1"/>
        <v>#N/A</v>
      </c>
    </row>
    <row r="361">
      <c r="A361" s="12" t="str">
        <f>PitcherProj!A408</f>
        <v>Sean Newcomb</v>
      </c>
      <c r="B361" s="11" t="str">
        <f>PitcherProj!B408</f>
        <v>OAK</v>
      </c>
      <c r="C361" s="13">
        <f>(D361*Settings!$E$8)+(E361*Settings!$E$3)+(F361*Settings!$E$12)+(G361*Settings!$E$10)+(H361*Settings!$E$6)+(I361*Settings!$E$7)+(J361*Settings!$E$11)+(K361*Settings!$E$4)+(L361*Settings!$E$13)+(M361*Settings!$E$14)+(N361*Settings!$E$5)+(O361*Settings!$E$9)</f>
        <v>132.6644</v>
      </c>
      <c r="D361" s="11">
        <f>VLOOKUP(A361,PitcherProj!A:Z,4,false)</f>
        <v>60</v>
      </c>
      <c r="E361" s="11">
        <f>VLOOKUP(A361,PitcherProj!A:Z,5,false)</f>
        <v>2.796</v>
      </c>
      <c r="F361" s="11">
        <f>VLOOKUP(A361,PitcherProj!A:Z,6,false)</f>
        <v>3.0896</v>
      </c>
      <c r="G361" s="11">
        <f>VLOOKUP(A361,PitcherProj!A:Z,7,false)</f>
        <v>26.6604</v>
      </c>
      <c r="H361" s="11">
        <f>VLOOKUP(A361,PitcherProj!A:Z,8,false)</f>
        <v>62.2655</v>
      </c>
      <c r="I361" s="11">
        <f>VLOOKUP(A361,PitcherProj!A:Z,9,false)</f>
        <v>31.5483</v>
      </c>
      <c r="J361" s="11">
        <f>VLOOKUP(A361,PitcherProj!A:Z,10,false)</f>
        <v>2.9339</v>
      </c>
      <c r="K361" s="11">
        <f>VLOOKUP(A361,PitcherProj!A:Z,11,false)</f>
        <v>0.99</v>
      </c>
      <c r="L361" s="11">
        <f>VLOOKUP(A361,PitcherProj!A:Z,12,false)</f>
        <v>10.4442</v>
      </c>
      <c r="M361" s="11">
        <f>VLOOKUP(A361,PitcherProj!A:AA,13,false)</f>
        <v>6.79333</v>
      </c>
      <c r="N361" s="11">
        <f>VLOOKUP(A361,PitcherProj!A:AA,14,false)</f>
        <v>0</v>
      </c>
      <c r="O361" s="11">
        <f>VLOOKUP(A361,PitcherProj!A:AA,15,false)</f>
        <v>52.3477</v>
      </c>
      <c r="P361" s="11" t="str">
        <f t="shared" si="1"/>
        <v>#N/A</v>
      </c>
    </row>
    <row r="362">
      <c r="A362" s="12" t="str">
        <f>PitcherProj!A181</f>
        <v>Drew Rasmussen</v>
      </c>
      <c r="B362" s="11" t="str">
        <f>PitcherProj!B181</f>
        <v>TBR</v>
      </c>
      <c r="C362" s="13">
        <f>(D362*Settings!$E$8)+(E362*Settings!$E$3)+(F362*Settings!$E$12)+(G362*Settings!$E$10)+(H362*Settings!$E$6)+(I362*Settings!$E$7)+(J362*Settings!$E$11)+(K362*Settings!$E$4)+(L362*Settings!$E$13)+(M362*Settings!$E$14)+(N362*Settings!$E$5)+(O362*Settings!$E$9)</f>
        <v>132.6343</v>
      </c>
      <c r="D362" s="11">
        <f>VLOOKUP(A362,PitcherProj!A:Z,4,false)</f>
        <v>56.7816</v>
      </c>
      <c r="E362" s="11">
        <f>VLOOKUP(A362,PitcherProj!A:Z,5,false)</f>
        <v>3.4999</v>
      </c>
      <c r="F362" s="11">
        <f>VLOOKUP(A362,PitcherProj!A:Z,6,false)</f>
        <v>2.949</v>
      </c>
      <c r="G362" s="11">
        <f>VLOOKUP(A362,PitcherProj!A:Z,7,false)</f>
        <v>22.5986</v>
      </c>
      <c r="H362" s="11">
        <f>VLOOKUP(A362,PitcherProj!A:Z,8,false)</f>
        <v>57.8076</v>
      </c>
      <c r="I362" s="11">
        <f>VLOOKUP(A362,PitcherProj!A:Z,9,false)</f>
        <v>15.1903</v>
      </c>
      <c r="J362" s="11">
        <f>VLOOKUP(A362,PitcherProj!A:Z,10,false)</f>
        <v>1.9418</v>
      </c>
      <c r="K362" s="11">
        <f>VLOOKUP(A362,PitcherProj!A:Z,11,false)</f>
        <v>0</v>
      </c>
      <c r="L362" s="11">
        <f>VLOOKUP(A362,PitcherProj!A:Z,12,false)</f>
        <v>0.6214</v>
      </c>
      <c r="M362" s="11">
        <f>VLOOKUP(A362,PitcherProj!A:AA,13,false)</f>
        <v>6.4037</v>
      </c>
      <c r="N362" s="11">
        <f>VLOOKUP(A362,PitcherProj!A:AA,14,false)</f>
        <v>3.0972</v>
      </c>
      <c r="O362" s="11">
        <f>VLOOKUP(A362,PitcherProj!A:AA,15,false)</f>
        <v>52.3757</v>
      </c>
      <c r="P362" s="11" t="str">
        <f t="shared" si="1"/>
        <v>#N/A</v>
      </c>
    </row>
    <row r="363">
      <c r="A363" s="12" t="str">
        <f>PitcherProj!A423</f>
        <v>JT Chargois</v>
      </c>
      <c r="B363" s="11" t="str">
        <f>PitcherProj!B423</f>
        <v>MIA</v>
      </c>
      <c r="C363" s="13">
        <f>(D363*Settings!$E$8)+(E363*Settings!$E$3)+(F363*Settings!$E$12)+(G363*Settings!$E$10)+(H363*Settings!$E$6)+(I363*Settings!$E$7)+(J363*Settings!$E$11)+(K363*Settings!$E$4)+(L363*Settings!$E$13)+(M363*Settings!$E$14)+(N363*Settings!$E$5)+(O363*Settings!$E$9)</f>
        <v>132.5105</v>
      </c>
      <c r="D363" s="11">
        <f>VLOOKUP(A363,PitcherProj!A:Z,4,false)</f>
        <v>62</v>
      </c>
      <c r="E363" s="11">
        <f>VLOOKUP(A363,PitcherProj!A:Z,5,false)</f>
        <v>2.9579</v>
      </c>
      <c r="F363" s="11">
        <f>VLOOKUP(A363,PitcherProj!A:Z,6,false)</f>
        <v>3.1235</v>
      </c>
      <c r="G363" s="11">
        <f>VLOOKUP(A363,PitcherProj!A:Z,7,false)</f>
        <v>28.9567</v>
      </c>
      <c r="H363" s="11">
        <f>VLOOKUP(A363,PitcherProj!A:Z,8,false)</f>
        <v>57.9208</v>
      </c>
      <c r="I363" s="11">
        <f>VLOOKUP(A363,PitcherProj!A:Z,9,false)</f>
        <v>24.6488</v>
      </c>
      <c r="J363" s="11">
        <f>VLOOKUP(A363,PitcherProj!A:Z,10,false)</f>
        <v>3.0686</v>
      </c>
      <c r="K363" s="11">
        <f>VLOOKUP(A363,PitcherProj!A:Z,11,false)</f>
        <v>1.098</v>
      </c>
      <c r="L363" s="11">
        <f>VLOOKUP(A363,PitcherProj!A:Z,12,false)</f>
        <v>11.9626</v>
      </c>
      <c r="M363" s="11">
        <f>VLOOKUP(A363,PitcherProj!A:AA,13,false)</f>
        <v>7.17822</v>
      </c>
      <c r="N363" s="11">
        <f>VLOOKUP(A363,PitcherProj!A:AA,14,false)</f>
        <v>0</v>
      </c>
      <c r="O363" s="11">
        <f>VLOOKUP(A363,PitcherProj!A:AA,15,false)</f>
        <v>60.6137</v>
      </c>
      <c r="P363" s="11" t="str">
        <f t="shared" si="1"/>
        <v>#N/A</v>
      </c>
    </row>
    <row r="364">
      <c r="A364" s="12" t="str">
        <f>PitcherProj!A287</f>
        <v>Sam Moll</v>
      </c>
      <c r="B364" s="11" t="str">
        <f>PitcherProj!B287</f>
        <v>CIN</v>
      </c>
      <c r="C364" s="13">
        <f>(D364*Settings!$E$8)+(E364*Settings!$E$3)+(F364*Settings!$E$12)+(G364*Settings!$E$10)+(H364*Settings!$E$6)+(I364*Settings!$E$7)+(J364*Settings!$E$11)+(K364*Settings!$E$4)+(L364*Settings!$E$13)+(M364*Settings!$E$14)+(N364*Settings!$E$5)+(O364*Settings!$E$9)</f>
        <v>131.986</v>
      </c>
      <c r="D364" s="11">
        <f>VLOOKUP(A364,PitcherProj!A:Z,4,false)</f>
        <v>61</v>
      </c>
      <c r="E364" s="11">
        <f>VLOOKUP(A364,PitcherProj!A:Z,5,false)</f>
        <v>3.0736</v>
      </c>
      <c r="F364" s="11">
        <f>VLOOKUP(A364,PitcherProj!A:Z,6,false)</f>
        <v>2.9083</v>
      </c>
      <c r="G364" s="11">
        <f>VLOOKUP(A364,PitcherProj!A:Z,7,false)</f>
        <v>27.3064</v>
      </c>
      <c r="H364" s="11">
        <f>VLOOKUP(A364,PitcherProj!A:Z,8,false)</f>
        <v>64.7285</v>
      </c>
      <c r="I364" s="11">
        <f>VLOOKUP(A364,PitcherProj!A:Z,9,false)</f>
        <v>28.8037</v>
      </c>
      <c r="J364" s="11">
        <f>VLOOKUP(A364,PitcherProj!A:Z,10,false)</f>
        <v>3.4431</v>
      </c>
      <c r="K364" s="11">
        <f>VLOOKUP(A364,PitcherProj!A:Z,11,false)</f>
        <v>0</v>
      </c>
      <c r="L364" s="11">
        <f>VLOOKUP(A364,PitcherProj!A:Z,12,false)</f>
        <v>9.7297</v>
      </c>
      <c r="M364" s="11">
        <f>VLOOKUP(A364,PitcherProj!A:AA,13,false)</f>
        <v>7.65211</v>
      </c>
      <c r="N364" s="11">
        <f>VLOOKUP(A364,PitcherProj!A:AA,14,false)</f>
        <v>0</v>
      </c>
      <c r="O364" s="11">
        <f>VLOOKUP(A364,PitcherProj!A:AA,15,false)</f>
        <v>54.9854</v>
      </c>
      <c r="P364" s="11" t="str">
        <f t="shared" si="1"/>
        <v>#N/A</v>
      </c>
    </row>
    <row r="365">
      <c r="A365" s="12" t="str">
        <f>PitcherProj!A348</f>
        <v>Brock Burke</v>
      </c>
      <c r="B365" s="11" t="str">
        <f>PitcherProj!B348</f>
        <v>TEX</v>
      </c>
      <c r="C365" s="13">
        <f>(D365*Settings!$E$8)+(E365*Settings!$E$3)+(F365*Settings!$E$12)+(G365*Settings!$E$10)+(H365*Settings!$E$6)+(I365*Settings!$E$7)+(J365*Settings!$E$11)+(K365*Settings!$E$4)+(L365*Settings!$E$13)+(M365*Settings!$E$14)+(N365*Settings!$E$5)+(O365*Settings!$E$9)</f>
        <v>131.9588</v>
      </c>
      <c r="D365" s="11">
        <f>VLOOKUP(A365,PitcherProj!A:Z,4,false)</f>
        <v>58</v>
      </c>
      <c r="E365" s="11">
        <f>VLOOKUP(A365,PitcherProj!A:Z,5,false)</f>
        <v>2.9763</v>
      </c>
      <c r="F365" s="11">
        <f>VLOOKUP(A365,PitcherProj!A:Z,6,false)</f>
        <v>2.7108</v>
      </c>
      <c r="G365" s="11">
        <f>VLOOKUP(A365,PitcherProj!A:Z,7,false)</f>
        <v>25.7128</v>
      </c>
      <c r="H365" s="11">
        <f>VLOOKUP(A365,PitcherProj!A:Z,8,false)</f>
        <v>58.6762</v>
      </c>
      <c r="I365" s="11">
        <f>VLOOKUP(A365,PitcherProj!A:Z,9,false)</f>
        <v>18.5595</v>
      </c>
      <c r="J365" s="11">
        <f>VLOOKUP(A365,PitcherProj!A:Z,10,false)</f>
        <v>2.3507</v>
      </c>
      <c r="K365" s="11">
        <f>VLOOKUP(A365,PitcherProj!A:Z,11,false)</f>
        <v>0</v>
      </c>
      <c r="L365" s="11">
        <f>VLOOKUP(A365,PitcherProj!A:Z,12,false)</f>
        <v>9.6453</v>
      </c>
      <c r="M365" s="11">
        <f>VLOOKUP(A365,PitcherProj!A:AA,13,false)</f>
        <v>8.28111</v>
      </c>
      <c r="N365" s="11">
        <f>VLOOKUP(A365,PitcherProj!A:AA,14,false)</f>
        <v>0</v>
      </c>
      <c r="O365" s="11">
        <f>VLOOKUP(A365,PitcherProj!A:AA,15,false)</f>
        <v>54.4213</v>
      </c>
      <c r="P365" s="11" t="str">
        <f t="shared" si="1"/>
        <v>#N/A</v>
      </c>
    </row>
    <row r="366">
      <c r="A366" s="12" t="str">
        <f>PitcherProj!A473</f>
        <v>Nick Sandlin</v>
      </c>
      <c r="B366" s="11" t="str">
        <f>PitcherProj!B473</f>
        <v>CLE</v>
      </c>
      <c r="C366" s="13">
        <f>(D366*Settings!$E$8)+(E366*Settings!$E$3)+(F366*Settings!$E$12)+(G366*Settings!$E$10)+(H366*Settings!$E$6)+(I366*Settings!$E$7)+(J366*Settings!$E$11)+(K366*Settings!$E$4)+(L366*Settings!$E$13)+(M366*Settings!$E$14)+(N366*Settings!$E$5)+(O366*Settings!$E$9)</f>
        <v>131.9255</v>
      </c>
      <c r="D366" s="11">
        <f>VLOOKUP(A366,PitcherProj!A:Z,4,false)</f>
        <v>60</v>
      </c>
      <c r="E366" s="11">
        <f>VLOOKUP(A366,PitcherProj!A:Z,5,false)</f>
        <v>2.9084</v>
      </c>
      <c r="F366" s="11">
        <f>VLOOKUP(A366,PitcherProj!A:Z,6,false)</f>
        <v>2.9764</v>
      </c>
      <c r="G366" s="11">
        <f>VLOOKUP(A366,PitcherProj!A:Z,7,false)</f>
        <v>27.7443</v>
      </c>
      <c r="H366" s="11">
        <f>VLOOKUP(A366,PitcherProj!A:Z,8,false)</f>
        <v>61.4432</v>
      </c>
      <c r="I366" s="11">
        <f>VLOOKUP(A366,PitcherProj!A:Z,9,false)</f>
        <v>27.4135</v>
      </c>
      <c r="J366" s="11">
        <f>VLOOKUP(A366,PitcherProj!A:Z,10,false)</f>
        <v>2.8763</v>
      </c>
      <c r="K366" s="11">
        <f>VLOOKUP(A366,PitcherProj!A:Z,11,false)</f>
        <v>0</v>
      </c>
      <c r="L366" s="11">
        <f>VLOOKUP(A366,PitcherProj!A:Z,12,false)</f>
        <v>12.3444</v>
      </c>
      <c r="M366" s="11">
        <f>VLOOKUP(A366,PitcherProj!A:AA,13,false)</f>
        <v>7.76</v>
      </c>
      <c r="N366" s="11">
        <f>VLOOKUP(A366,PitcherProj!A:AA,14,false)</f>
        <v>0</v>
      </c>
      <c r="O366" s="11">
        <f>VLOOKUP(A366,PitcherProj!A:AA,15,false)</f>
        <v>54.0409</v>
      </c>
      <c r="P366" s="11" t="str">
        <f t="shared" si="1"/>
        <v>#N/A</v>
      </c>
    </row>
    <row r="367">
      <c r="A367" s="12" t="str">
        <f>PitcherProj!A416</f>
        <v>Chris Stratton</v>
      </c>
      <c r="B367" s="11" t="str">
        <f>PitcherProj!B416</f>
        <v>KCR</v>
      </c>
      <c r="C367" s="13">
        <f>(D367*Settings!$E$8)+(E367*Settings!$E$3)+(F367*Settings!$E$12)+(G367*Settings!$E$10)+(H367*Settings!$E$6)+(I367*Settings!$E$7)+(J367*Settings!$E$11)+(K367*Settings!$E$4)+(L367*Settings!$E$13)+(M367*Settings!$E$14)+(N367*Settings!$E$5)+(O367*Settings!$E$9)</f>
        <v>131.5362</v>
      </c>
      <c r="D367" s="11">
        <f>VLOOKUP(A367,PitcherProj!A:Z,4,false)</f>
        <v>62</v>
      </c>
      <c r="E367" s="11">
        <f>VLOOKUP(A367,PitcherProj!A:Z,5,false)</f>
        <v>2.9739</v>
      </c>
      <c r="F367" s="11">
        <f>VLOOKUP(A367,PitcherProj!A:Z,6,false)</f>
        <v>3.1074</v>
      </c>
      <c r="G367" s="11">
        <f>VLOOKUP(A367,PitcherProj!A:Z,7,false)</f>
        <v>29.87</v>
      </c>
      <c r="H367" s="11">
        <f>VLOOKUP(A367,PitcherProj!A:Z,8,false)</f>
        <v>57.1617</v>
      </c>
      <c r="I367" s="11">
        <f>VLOOKUP(A367,PitcherProj!A:Z,9,false)</f>
        <v>23.7086</v>
      </c>
      <c r="J367" s="11">
        <f>VLOOKUP(A367,PitcherProj!A:Z,10,false)</f>
        <v>2.2517</v>
      </c>
      <c r="K367" s="11">
        <f>VLOOKUP(A367,PitcherProj!A:Z,11,false)</f>
        <v>1.042</v>
      </c>
      <c r="L367" s="11">
        <f>VLOOKUP(A367,PitcherProj!A:Z,12,false)</f>
        <v>12.3635</v>
      </c>
      <c r="M367" s="11">
        <f>VLOOKUP(A367,PitcherProj!A:AA,13,false)</f>
        <v>8.03933</v>
      </c>
      <c r="N367" s="11">
        <f>VLOOKUP(A367,PitcherProj!A:AA,14,false)</f>
        <v>0</v>
      </c>
      <c r="O367" s="11">
        <f>VLOOKUP(A367,PitcherProj!A:AA,15,false)</f>
        <v>61.4095</v>
      </c>
      <c r="P367" s="11" t="str">
        <f t="shared" si="1"/>
        <v>#N/A</v>
      </c>
    </row>
    <row r="368">
      <c r="A368" s="12" t="str">
        <f>PitcherProj!A335</f>
        <v>Chris Flexen</v>
      </c>
      <c r="B368" s="11" t="str">
        <f>PitcherProj!B335</f>
        <v>CHW</v>
      </c>
      <c r="C368" s="13">
        <f>(D368*Settings!$E$8)+(E368*Settings!$E$3)+(F368*Settings!$E$12)+(G368*Settings!$E$10)+(H368*Settings!$E$6)+(I368*Settings!$E$7)+(J368*Settings!$E$11)+(K368*Settings!$E$4)+(L368*Settings!$E$13)+(M368*Settings!$E$14)+(N368*Settings!$E$5)+(O368*Settings!$E$9)</f>
        <v>131.1658</v>
      </c>
      <c r="D368" s="11">
        <f>VLOOKUP(A368,PitcherProj!A:Z,4,false)</f>
        <v>102.094</v>
      </c>
      <c r="E368" s="11">
        <f>VLOOKUP(A368,PitcherProj!A:Z,5,false)</f>
        <v>4.7184</v>
      </c>
      <c r="F368" s="11">
        <f>VLOOKUP(A368,PitcherProj!A:Z,6,false)</f>
        <v>7.5929</v>
      </c>
      <c r="G368" s="11">
        <f>VLOOKUP(A368,PitcherProj!A:Z,7,false)</f>
        <v>58.2679</v>
      </c>
      <c r="H368" s="11">
        <f>VLOOKUP(A368,PitcherProj!A:Z,8,false)</f>
        <v>74.0403</v>
      </c>
      <c r="I368" s="11">
        <f>VLOOKUP(A368,PitcherProj!A:Z,9,false)</f>
        <v>35.5927</v>
      </c>
      <c r="J368" s="11">
        <f>VLOOKUP(A368,PitcherProj!A:Z,10,false)</f>
        <v>3.5432</v>
      </c>
      <c r="K368" s="11">
        <f>VLOOKUP(A368,PitcherProj!A:Z,11,false)</f>
        <v>0</v>
      </c>
      <c r="L368" s="11">
        <f>VLOOKUP(A368,PitcherProj!A:Z,12,false)</f>
        <v>0.5902</v>
      </c>
      <c r="M368" s="11">
        <f>VLOOKUP(A368,PitcherProj!A:AA,13,false)</f>
        <v>19.1029</v>
      </c>
      <c r="N368" s="11">
        <f>VLOOKUP(A368,PitcherProj!A:AA,14,false)</f>
        <v>5.1595</v>
      </c>
      <c r="O368" s="11">
        <f>VLOOKUP(A368,PitcherProj!A:AA,15,false)</f>
        <v>110.957</v>
      </c>
      <c r="P368" s="11" t="str">
        <f t="shared" si="1"/>
        <v>#N/A</v>
      </c>
    </row>
    <row r="369">
      <c r="A369" s="12" t="str">
        <f>PitcherProj!A452</f>
        <v>Brent Suter</v>
      </c>
      <c r="B369" s="11" t="str">
        <f>PitcherProj!B452</f>
        <v>CIN</v>
      </c>
      <c r="C369" s="13">
        <f>(D369*Settings!$E$8)+(E369*Settings!$E$3)+(F369*Settings!$E$12)+(G369*Settings!$E$10)+(H369*Settings!$E$6)+(I369*Settings!$E$7)+(J369*Settings!$E$11)+(K369*Settings!$E$4)+(L369*Settings!$E$13)+(M369*Settings!$E$14)+(N369*Settings!$E$5)+(O369*Settings!$E$9)</f>
        <v>130.2106</v>
      </c>
      <c r="D369" s="11">
        <f>VLOOKUP(A369,PitcherProj!A:Z,4,false)</f>
        <v>70</v>
      </c>
      <c r="E369" s="11">
        <f>VLOOKUP(A369,PitcherProj!A:Z,5,false)</f>
        <v>3.3182</v>
      </c>
      <c r="F369" s="11">
        <f>VLOOKUP(A369,PitcherProj!A:Z,6,false)</f>
        <v>3.548</v>
      </c>
      <c r="G369" s="11">
        <f>VLOOKUP(A369,PitcherProj!A:Z,7,false)</f>
        <v>35.6332</v>
      </c>
      <c r="H369" s="11">
        <f>VLOOKUP(A369,PitcherProj!A:Z,8,false)</f>
        <v>58.1589</v>
      </c>
      <c r="I369" s="11">
        <f>VLOOKUP(A369,PitcherProj!A:Z,9,false)</f>
        <v>27.9328</v>
      </c>
      <c r="J369" s="11">
        <f>VLOOKUP(A369,PitcherProj!A:Z,10,false)</f>
        <v>2.9316</v>
      </c>
      <c r="K369" s="11">
        <f>VLOOKUP(A369,PitcherProj!A:Z,11,false)</f>
        <v>1.118</v>
      </c>
      <c r="L369" s="11">
        <f>VLOOKUP(A369,PitcherProj!A:Z,12,false)</f>
        <v>12.8889</v>
      </c>
      <c r="M369" s="11">
        <f>VLOOKUP(A369,PitcherProj!A:AA,13,false)</f>
        <v>10.4922</v>
      </c>
      <c r="N369" s="11">
        <f>VLOOKUP(A369,PitcherProj!A:AA,14,false)</f>
        <v>0</v>
      </c>
      <c r="O369" s="11">
        <f>VLOOKUP(A369,PitcherProj!A:AA,15,false)</f>
        <v>73.1323</v>
      </c>
      <c r="P369" s="11" t="str">
        <f t="shared" si="1"/>
        <v>#N/A</v>
      </c>
    </row>
    <row r="370">
      <c r="A370" s="12" t="str">
        <f>PitcherProj!A535</f>
        <v>Jimmy Lambert</v>
      </c>
      <c r="B370" s="11" t="str">
        <f>PitcherProj!B535</f>
        <v>CHW</v>
      </c>
      <c r="C370" s="13">
        <f>(D370*Settings!$E$8)+(E370*Settings!$E$3)+(F370*Settings!$E$12)+(G370*Settings!$E$10)+(H370*Settings!$E$6)+(I370*Settings!$E$7)+(J370*Settings!$E$11)+(K370*Settings!$E$4)+(L370*Settings!$E$13)+(M370*Settings!$E$14)+(N370*Settings!$E$5)+(O370*Settings!$E$9)</f>
        <v>130.0456</v>
      </c>
      <c r="D370" s="11">
        <f>VLOOKUP(A370,PitcherProj!A:Z,4,false)</f>
        <v>64</v>
      </c>
      <c r="E370" s="11">
        <f>VLOOKUP(A370,PitcherProj!A:Z,5,false)</f>
        <v>2.777</v>
      </c>
      <c r="F370" s="11">
        <f>VLOOKUP(A370,PitcherProj!A:Z,6,false)</f>
        <v>3.5019</v>
      </c>
      <c r="G370" s="11">
        <f>VLOOKUP(A370,PitcherProj!A:Z,7,false)</f>
        <v>34.3181</v>
      </c>
      <c r="H370" s="11">
        <f>VLOOKUP(A370,PitcherProj!A:Z,8,false)</f>
        <v>59.7083</v>
      </c>
      <c r="I370" s="11">
        <f>VLOOKUP(A370,PitcherProj!A:Z,9,false)</f>
        <v>29.4903</v>
      </c>
      <c r="J370" s="11">
        <f>VLOOKUP(A370,PitcherProj!A:Z,10,false)</f>
        <v>2.6794</v>
      </c>
      <c r="K370" s="11">
        <f>VLOOKUP(A370,PitcherProj!A:Z,11,false)</f>
        <v>1.996</v>
      </c>
      <c r="L370" s="11">
        <f>VLOOKUP(A370,PitcherProj!A:Z,12,false)</f>
        <v>13.8801</v>
      </c>
      <c r="M370" s="11">
        <f>VLOOKUP(A370,PitcherProj!A:AA,13,false)</f>
        <v>10.9724</v>
      </c>
      <c r="N370" s="11">
        <f>VLOOKUP(A370,PitcherProj!A:AA,14,false)</f>
        <v>0</v>
      </c>
      <c r="O370" s="11">
        <f>VLOOKUP(A370,PitcherProj!A:AA,15,false)</f>
        <v>61.9763</v>
      </c>
      <c r="P370" s="11" t="str">
        <f t="shared" si="1"/>
        <v>#N/A</v>
      </c>
    </row>
    <row r="371">
      <c r="A371" s="12" t="str">
        <f>PitcherProj!A183</f>
        <v>Cal Quantrill</v>
      </c>
      <c r="B371" s="11" t="str">
        <f>PitcherProj!B183</f>
        <v>COL</v>
      </c>
      <c r="C371" s="13">
        <f>(D371*Settings!$E$8)+(E371*Settings!$E$3)+(F371*Settings!$E$12)+(G371*Settings!$E$10)+(H371*Settings!$E$6)+(I371*Settings!$E$7)+(J371*Settings!$E$11)+(K371*Settings!$E$4)+(L371*Settings!$E$13)+(M371*Settings!$E$14)+(N371*Settings!$E$5)+(O371*Settings!$E$9)</f>
        <v>130.0365</v>
      </c>
      <c r="D371" s="11">
        <f>VLOOKUP(A371,PitcherProj!A:Z,4,false)</f>
        <v>159.792</v>
      </c>
      <c r="E371" s="11">
        <f>VLOOKUP(A371,PitcherProj!A:Z,5,false)</f>
        <v>6.4766</v>
      </c>
      <c r="F371" s="11">
        <f>VLOOKUP(A371,PitcherProj!A:Z,6,false)</f>
        <v>12.8063</v>
      </c>
      <c r="G371" s="11">
        <f>VLOOKUP(A371,PitcherProj!A:Z,7,false)</f>
        <v>105.702</v>
      </c>
      <c r="H371" s="11">
        <f>VLOOKUP(A371,PitcherProj!A:Z,8,false)</f>
        <v>102.074</v>
      </c>
      <c r="I371" s="11">
        <f>VLOOKUP(A371,PitcherProj!A:Z,9,false)</f>
        <v>53.9246</v>
      </c>
      <c r="J371" s="11">
        <f>VLOOKUP(A371,PitcherProj!A:Z,10,false)</f>
        <v>8.8694</v>
      </c>
      <c r="K371" s="11">
        <f>VLOOKUP(A371,PitcherProj!A:Z,11,false)</f>
        <v>0</v>
      </c>
      <c r="L371" s="11">
        <f>VLOOKUP(A371,PitcherProj!A:Z,12,false)</f>
        <v>0</v>
      </c>
      <c r="M371" s="11">
        <f>VLOOKUP(A371,PitcherProj!A:AA,13,false)</f>
        <v>30.0941</v>
      </c>
      <c r="N371" s="11">
        <f>VLOOKUP(A371,PitcherProj!A:AA,14,false)</f>
        <v>7.9468</v>
      </c>
      <c r="O371" s="11">
        <f>VLOOKUP(A371,PitcherProj!A:AA,15,false)</f>
        <v>195.02</v>
      </c>
      <c r="P371" s="11" t="str">
        <f t="shared" si="1"/>
        <v>#N/A</v>
      </c>
    </row>
    <row r="372">
      <c r="A372" s="12" t="str">
        <f>PitcherProj!A227</f>
        <v>Matthew Liberatore</v>
      </c>
      <c r="B372" s="11" t="str">
        <f>PitcherProj!B227</f>
        <v>STL</v>
      </c>
      <c r="C372" s="13">
        <f>(D372*Settings!$E$8)+(E372*Settings!$E$3)+(F372*Settings!$E$12)+(G372*Settings!$E$10)+(H372*Settings!$E$6)+(I372*Settings!$E$7)+(J372*Settings!$E$11)+(K372*Settings!$E$4)+(L372*Settings!$E$13)+(M372*Settings!$E$14)+(N372*Settings!$E$5)+(O372*Settings!$E$9)</f>
        <v>129.6262</v>
      </c>
      <c r="D372" s="11">
        <f>VLOOKUP(A372,PitcherProj!A:Z,4,false)</f>
        <v>68.6982</v>
      </c>
      <c r="E372" s="11">
        <f>VLOOKUP(A372,PitcherProj!A:Z,5,false)</f>
        <v>3.9824</v>
      </c>
      <c r="F372" s="11">
        <f>VLOOKUP(A372,PitcherProj!A:Z,6,false)</f>
        <v>3.6845</v>
      </c>
      <c r="G372" s="11">
        <f>VLOOKUP(A372,PitcherProj!A:Z,7,false)</f>
        <v>30.8274</v>
      </c>
      <c r="H372" s="11">
        <f>VLOOKUP(A372,PitcherProj!A:Z,8,false)</f>
        <v>61.9984</v>
      </c>
      <c r="I372" s="11">
        <f>VLOOKUP(A372,PitcherProj!A:Z,9,false)</f>
        <v>25.632</v>
      </c>
      <c r="J372" s="11">
        <f>VLOOKUP(A372,PitcherProj!A:Z,10,false)</f>
        <v>3.43</v>
      </c>
      <c r="K372" s="11">
        <f>VLOOKUP(A372,PitcherProj!A:Z,11,false)</f>
        <v>0</v>
      </c>
      <c r="L372" s="11">
        <f>VLOOKUP(A372,PitcherProj!A:Z,12,false)</f>
        <v>0.6274</v>
      </c>
      <c r="M372" s="11">
        <f>VLOOKUP(A372,PitcherProj!A:AA,13,false)</f>
        <v>8.57201</v>
      </c>
      <c r="N372" s="11">
        <f>VLOOKUP(A372,PitcherProj!A:AA,14,false)</f>
        <v>2.5244</v>
      </c>
      <c r="O372" s="11">
        <f>VLOOKUP(A372,PitcherProj!A:AA,15,false)</f>
        <v>65.4365</v>
      </c>
      <c r="P372" s="11" t="str">
        <f t="shared" si="1"/>
        <v>#N/A</v>
      </c>
    </row>
    <row r="373">
      <c r="A373" s="12" t="str">
        <f>PitcherProj!A318</f>
        <v>Blake Treinen</v>
      </c>
      <c r="B373" s="11" t="str">
        <f>PitcherProj!B318</f>
        <v>LAD</v>
      </c>
      <c r="C373" s="13">
        <f>(D373*Settings!$E$8)+(E373*Settings!$E$3)+(F373*Settings!$E$12)+(G373*Settings!$E$10)+(H373*Settings!$E$6)+(I373*Settings!$E$7)+(J373*Settings!$E$11)+(K373*Settings!$E$4)+(L373*Settings!$E$13)+(M373*Settings!$E$14)+(N373*Settings!$E$5)+(O373*Settings!$E$9)</f>
        <v>129.5196</v>
      </c>
      <c r="D373" s="11">
        <f>VLOOKUP(A373,PitcherProj!A:Z,4,false)</f>
        <v>58</v>
      </c>
      <c r="E373" s="11">
        <f>VLOOKUP(A373,PitcherProj!A:Z,5,false)</f>
        <v>3.0404</v>
      </c>
      <c r="F373" s="11">
        <f>VLOOKUP(A373,PitcherProj!A:Z,6,false)</f>
        <v>2.646</v>
      </c>
      <c r="G373" s="11">
        <f>VLOOKUP(A373,PitcherProj!A:Z,7,false)</f>
        <v>26.1053</v>
      </c>
      <c r="H373" s="11">
        <f>VLOOKUP(A373,PitcherProj!A:Z,8,false)</f>
        <v>57.926</v>
      </c>
      <c r="I373" s="11">
        <f>VLOOKUP(A373,PitcherProj!A:Z,9,false)</f>
        <v>20.7083</v>
      </c>
      <c r="J373" s="11">
        <f>VLOOKUP(A373,PitcherProj!A:Z,10,false)</f>
        <v>2.737</v>
      </c>
      <c r="K373" s="11">
        <f>VLOOKUP(A373,PitcherProj!A:Z,11,false)</f>
        <v>0</v>
      </c>
      <c r="L373" s="11">
        <f>VLOOKUP(A373,PitcherProj!A:Z,12,false)</f>
        <v>10.3957</v>
      </c>
      <c r="M373" s="11">
        <f>VLOOKUP(A373,PitcherProj!A:AA,13,false)</f>
        <v>7.46911</v>
      </c>
      <c r="N373" s="11">
        <f>VLOOKUP(A373,PitcherProj!A:AA,14,false)</f>
        <v>0</v>
      </c>
      <c r="O373" s="11">
        <f>VLOOKUP(A373,PitcherProj!A:AA,15,false)</f>
        <v>54.8059</v>
      </c>
      <c r="P373" s="11" t="str">
        <f t="shared" si="1"/>
        <v>#N/A</v>
      </c>
    </row>
    <row r="374">
      <c r="A374" s="12" t="str">
        <f>PitcherProj!A253</f>
        <v>Peter Lambert</v>
      </c>
      <c r="B374" s="11" t="str">
        <f>PitcherProj!B253</f>
        <v>COL</v>
      </c>
      <c r="C374" s="13">
        <f>(D374*Settings!$E$8)+(E374*Settings!$E$3)+(F374*Settings!$E$12)+(G374*Settings!$E$10)+(H374*Settings!$E$6)+(I374*Settings!$E$7)+(J374*Settings!$E$11)+(K374*Settings!$E$4)+(L374*Settings!$E$13)+(M374*Settings!$E$14)+(N374*Settings!$E$5)+(O374*Settings!$E$9)</f>
        <v>129.3229</v>
      </c>
      <c r="D374" s="11">
        <f>VLOOKUP(A374,PitcherProj!A:Z,4,false)</f>
        <v>117.761</v>
      </c>
      <c r="E374" s="11">
        <f>VLOOKUP(A374,PitcherProj!A:Z,5,false)</f>
        <v>5.268</v>
      </c>
      <c r="F374" s="11">
        <f>VLOOKUP(A374,PitcherProj!A:Z,6,false)</f>
        <v>8.7864</v>
      </c>
      <c r="G374" s="11">
        <f>VLOOKUP(A374,PitcherProj!A:Z,7,false)</f>
        <v>73.3559</v>
      </c>
      <c r="H374" s="11">
        <f>VLOOKUP(A374,PitcherProj!A:Z,8,false)</f>
        <v>93.4009</v>
      </c>
      <c r="I374" s="11">
        <f>VLOOKUP(A374,PitcherProj!A:Z,9,false)</f>
        <v>45.1479</v>
      </c>
      <c r="J374" s="11">
        <f>VLOOKUP(A374,PitcherProj!A:Z,10,false)</f>
        <v>6.1597</v>
      </c>
      <c r="K374" s="11">
        <f>VLOOKUP(A374,PitcherProj!A:Z,11,false)</f>
        <v>0</v>
      </c>
      <c r="L374" s="11">
        <f>VLOOKUP(A374,PitcherProj!A:Z,12,false)</f>
        <v>0.5574</v>
      </c>
      <c r="M374" s="11">
        <f>VLOOKUP(A374,PitcherProj!A:AA,13,false)</f>
        <v>21.8381</v>
      </c>
      <c r="N374" s="11">
        <f>VLOOKUP(A374,PitcherProj!A:AA,14,false)</f>
        <v>4.8336</v>
      </c>
      <c r="O374" s="11">
        <f>VLOOKUP(A374,PitcherProj!A:AA,15,false)</f>
        <v>134.938</v>
      </c>
      <c r="P374" s="11" t="str">
        <f t="shared" si="1"/>
        <v>#N/A</v>
      </c>
    </row>
    <row r="375">
      <c r="A375" s="12" t="str">
        <f>PitcherProj!A504</f>
        <v>Tyler Rogers</v>
      </c>
      <c r="B375" s="11" t="str">
        <f>PitcherProj!B504</f>
        <v>SFG</v>
      </c>
      <c r="C375" s="13">
        <f>(D375*Settings!$E$8)+(E375*Settings!$E$3)+(F375*Settings!$E$12)+(G375*Settings!$E$10)+(H375*Settings!$E$6)+(I375*Settings!$E$7)+(J375*Settings!$E$11)+(K375*Settings!$E$4)+(L375*Settings!$E$13)+(M375*Settings!$E$14)+(N375*Settings!$E$5)+(O375*Settings!$E$9)</f>
        <v>128.0949</v>
      </c>
      <c r="D375" s="11">
        <f>VLOOKUP(A375,PitcherProj!A:Z,4,false)</f>
        <v>64</v>
      </c>
      <c r="E375" s="11">
        <f>VLOOKUP(A375,PitcherProj!A:Z,5,false)</f>
        <v>2.9911</v>
      </c>
      <c r="F375" s="11">
        <f>VLOOKUP(A375,PitcherProj!A:Z,6,false)</f>
        <v>3.2869</v>
      </c>
      <c r="G375" s="11">
        <f>VLOOKUP(A375,PitcherProj!A:Z,7,false)</f>
        <v>30.4875</v>
      </c>
      <c r="H375" s="11">
        <f>VLOOKUP(A375,PitcherProj!A:Z,8,false)</f>
        <v>46.424</v>
      </c>
      <c r="I375" s="11">
        <f>VLOOKUP(A375,PitcherProj!A:Z,9,false)</f>
        <v>19.268</v>
      </c>
      <c r="J375" s="11">
        <f>VLOOKUP(A375,PitcherProj!A:Z,10,false)</f>
        <v>3.2141</v>
      </c>
      <c r="K375" s="11">
        <f>VLOOKUP(A375,PitcherProj!A:Z,11,false)</f>
        <v>2.466</v>
      </c>
      <c r="L375" s="11">
        <f>VLOOKUP(A375,PitcherProj!A:Z,12,false)</f>
        <v>12.1317</v>
      </c>
      <c r="M375" s="11">
        <f>VLOOKUP(A375,PitcherProj!A:AA,13,false)</f>
        <v>7.19644</v>
      </c>
      <c r="N375" s="11">
        <f>VLOOKUP(A375,PitcherProj!A:AA,14,false)</f>
        <v>0</v>
      </c>
      <c r="O375" s="11">
        <f>VLOOKUP(A375,PitcherProj!A:AA,15,false)</f>
        <v>68.5602</v>
      </c>
      <c r="P375" s="11" t="str">
        <f t="shared" si="1"/>
        <v>#N/A</v>
      </c>
    </row>
    <row r="376">
      <c r="A376" s="12" t="str">
        <f>PitcherProj!A377</f>
        <v>Jay Jackson</v>
      </c>
      <c r="B376" s="11" t="str">
        <f>PitcherProj!B377</f>
        <v>MIN</v>
      </c>
      <c r="C376" s="13">
        <f>(D376*Settings!$E$8)+(E376*Settings!$E$3)+(F376*Settings!$E$12)+(G376*Settings!$E$10)+(H376*Settings!$E$6)+(I376*Settings!$E$7)+(J376*Settings!$E$11)+(K376*Settings!$E$4)+(L376*Settings!$E$13)+(M376*Settings!$E$14)+(N376*Settings!$E$5)+(O376*Settings!$E$9)</f>
        <v>127.9175</v>
      </c>
      <c r="D376" s="11">
        <f>VLOOKUP(A376,PitcherProj!A:Z,4,false)</f>
        <v>58</v>
      </c>
      <c r="E376" s="11">
        <f>VLOOKUP(A376,PitcherProj!A:Z,5,false)</f>
        <v>2.8534</v>
      </c>
      <c r="F376" s="11">
        <f>VLOOKUP(A376,PitcherProj!A:Z,6,false)</f>
        <v>2.835</v>
      </c>
      <c r="G376" s="11">
        <f>VLOOKUP(A376,PitcherProj!A:Z,7,false)</f>
        <v>26.7979</v>
      </c>
      <c r="H376" s="11">
        <f>VLOOKUP(A376,PitcherProj!A:Z,8,false)</f>
        <v>58.5837</v>
      </c>
      <c r="I376" s="11">
        <f>VLOOKUP(A376,PitcherProj!A:Z,9,false)</f>
        <v>19.7388</v>
      </c>
      <c r="J376" s="11">
        <f>VLOOKUP(A376,PitcherProj!A:Z,10,false)</f>
        <v>2.3408</v>
      </c>
      <c r="K376" s="11">
        <f>VLOOKUP(A376,PitcherProj!A:Z,11,false)</f>
        <v>0</v>
      </c>
      <c r="L376" s="11">
        <f>VLOOKUP(A376,PitcherProj!A:Z,12,false)</f>
        <v>9.7964</v>
      </c>
      <c r="M376" s="11">
        <f>VLOOKUP(A376,PitcherProj!A:AA,13,false)</f>
        <v>8.13289</v>
      </c>
      <c r="N376" s="11">
        <f>VLOOKUP(A376,PitcherProj!A:AA,14,false)</f>
        <v>0</v>
      </c>
      <c r="O376" s="11">
        <f>VLOOKUP(A376,PitcherProj!A:AA,15,false)</f>
        <v>54.3456</v>
      </c>
      <c r="P376" s="11" t="str">
        <f t="shared" si="1"/>
        <v>#N/A</v>
      </c>
    </row>
    <row r="377">
      <c r="A377" s="12" t="str">
        <f>PitcherProj!A397</f>
        <v>Wandy Peralta</v>
      </c>
      <c r="B377" s="11" t="str">
        <f>PitcherProj!B397</f>
        <v>SDP</v>
      </c>
      <c r="C377" s="13">
        <f>(D377*Settings!$E$8)+(E377*Settings!$E$3)+(F377*Settings!$E$12)+(G377*Settings!$E$10)+(H377*Settings!$E$6)+(I377*Settings!$E$7)+(J377*Settings!$E$11)+(K377*Settings!$E$4)+(L377*Settings!$E$13)+(M377*Settings!$E$14)+(N377*Settings!$E$5)+(O377*Settings!$E$9)</f>
        <v>127.607</v>
      </c>
      <c r="D377" s="11">
        <f>VLOOKUP(A377,PitcherProj!A:Z,4,false)</f>
        <v>56</v>
      </c>
      <c r="E377" s="11">
        <f>VLOOKUP(A377,PitcherProj!A:Z,5,false)</f>
        <v>2.854</v>
      </c>
      <c r="F377" s="11">
        <f>VLOOKUP(A377,PitcherProj!A:Z,6,false)</f>
        <v>2.6372</v>
      </c>
      <c r="G377" s="11">
        <f>VLOOKUP(A377,PitcherProj!A:Z,7,false)</f>
        <v>22.9351</v>
      </c>
      <c r="H377" s="11">
        <f>VLOOKUP(A377,PitcherProj!A:Z,8,false)</f>
        <v>54.7126</v>
      </c>
      <c r="I377" s="11">
        <f>VLOOKUP(A377,PitcherProj!A:Z,9,false)</f>
        <v>24.4377</v>
      </c>
      <c r="J377" s="11">
        <f>VLOOKUP(A377,PitcherProj!A:Z,10,false)</f>
        <v>2.6418</v>
      </c>
      <c r="K377" s="11">
        <f>VLOOKUP(A377,PitcherProj!A:Z,11,false)</f>
        <v>1.049</v>
      </c>
      <c r="L377" s="11">
        <f>VLOOKUP(A377,PitcherProj!A:Z,12,false)</f>
        <v>8.7694</v>
      </c>
      <c r="M377" s="11">
        <f>VLOOKUP(A377,PitcherProj!A:AA,13,false)</f>
        <v>5.84267</v>
      </c>
      <c r="N377" s="11">
        <f>VLOOKUP(A377,PitcherProj!A:AA,14,false)</f>
        <v>0</v>
      </c>
      <c r="O377" s="11">
        <f>VLOOKUP(A377,PitcherProj!A:AA,15,false)</f>
        <v>51.2981</v>
      </c>
      <c r="P377" s="11" t="str">
        <f t="shared" si="1"/>
        <v>#N/A</v>
      </c>
    </row>
    <row r="378">
      <c r="A378" s="12" t="str">
        <f>PitcherProj!A413</f>
        <v>Jordan Weems</v>
      </c>
      <c r="B378" s="11" t="str">
        <f>PitcherProj!B413</f>
        <v>WSN</v>
      </c>
      <c r="C378" s="13">
        <f>(D378*Settings!$E$8)+(E378*Settings!$E$3)+(F378*Settings!$E$12)+(G378*Settings!$E$10)+(H378*Settings!$E$6)+(I378*Settings!$E$7)+(J378*Settings!$E$11)+(K378*Settings!$E$4)+(L378*Settings!$E$13)+(M378*Settings!$E$14)+(N378*Settings!$E$5)+(O378*Settings!$E$9)</f>
        <v>127.4671</v>
      </c>
      <c r="D378" s="11">
        <f>VLOOKUP(A378,PitcherProj!A:Z,4,false)</f>
        <v>62</v>
      </c>
      <c r="E378" s="11">
        <f>VLOOKUP(A378,PitcherProj!A:Z,5,false)</f>
        <v>2.8159</v>
      </c>
      <c r="F378" s="11">
        <f>VLOOKUP(A378,PitcherProj!A:Z,6,false)</f>
        <v>3.2663</v>
      </c>
      <c r="G378" s="11">
        <f>VLOOKUP(A378,PitcherProj!A:Z,7,false)</f>
        <v>30.4512</v>
      </c>
      <c r="H378" s="11">
        <f>VLOOKUP(A378,PitcherProj!A:Z,8,false)</f>
        <v>61.8239</v>
      </c>
      <c r="I378" s="11">
        <f>VLOOKUP(A378,PitcherProj!A:Z,9,false)</f>
        <v>27.1649</v>
      </c>
      <c r="J378" s="11">
        <f>VLOOKUP(A378,PitcherProj!A:Z,10,false)</f>
        <v>2.6488</v>
      </c>
      <c r="K378" s="11">
        <f>VLOOKUP(A378,PitcherProj!A:Z,11,false)</f>
        <v>0</v>
      </c>
      <c r="L378" s="11">
        <f>VLOOKUP(A378,PitcherProj!A:Z,12,false)</f>
        <v>12.0612</v>
      </c>
      <c r="M378" s="11">
        <f>VLOOKUP(A378,PitcherProj!A:AA,13,false)</f>
        <v>8.94178</v>
      </c>
      <c r="N378" s="11">
        <f>VLOOKUP(A378,PitcherProj!A:AA,14,false)</f>
        <v>0</v>
      </c>
      <c r="O378" s="11">
        <f>VLOOKUP(A378,PitcherProj!A:AA,15,false)</f>
        <v>58.0437</v>
      </c>
      <c r="P378" s="11" t="str">
        <f t="shared" si="1"/>
        <v>#N/A</v>
      </c>
    </row>
    <row r="379">
      <c r="A379" s="12" t="str">
        <f>PitcherProj!A362</f>
        <v>Bennett Sousa</v>
      </c>
      <c r="B379" s="11" t="str">
        <f>PitcherProj!B362</f>
        <v>HOU</v>
      </c>
      <c r="C379" s="13">
        <f>(D379*Settings!$E$8)+(E379*Settings!$E$3)+(F379*Settings!$E$12)+(G379*Settings!$E$10)+(H379*Settings!$E$6)+(I379*Settings!$E$7)+(J379*Settings!$E$11)+(K379*Settings!$E$4)+(L379*Settings!$E$13)+(M379*Settings!$E$14)+(N379*Settings!$E$5)+(O379*Settings!$E$9)</f>
        <v>127.3347</v>
      </c>
      <c r="D379" s="11">
        <f>VLOOKUP(A379,PitcherProj!A:Z,4,false)</f>
        <v>58</v>
      </c>
      <c r="E379" s="11">
        <f>VLOOKUP(A379,PitcherProj!A:Z,5,false)</f>
        <v>3.035</v>
      </c>
      <c r="F379" s="11">
        <f>VLOOKUP(A379,PitcherProj!A:Z,6,false)</f>
        <v>2.6515</v>
      </c>
      <c r="G379" s="11">
        <f>VLOOKUP(A379,PitcherProj!A:Z,7,false)</f>
        <v>25.8373</v>
      </c>
      <c r="H379" s="11">
        <f>VLOOKUP(A379,PitcherProj!A:Z,8,false)</f>
        <v>58.0278</v>
      </c>
      <c r="I379" s="11">
        <f>VLOOKUP(A379,PitcherProj!A:Z,9,false)</f>
        <v>24.5682</v>
      </c>
      <c r="J379" s="11">
        <f>VLOOKUP(A379,PitcherProj!A:Z,10,false)</f>
        <v>2.5662</v>
      </c>
      <c r="K379" s="11">
        <f>VLOOKUP(A379,PitcherProj!A:Z,11,false)</f>
        <v>0</v>
      </c>
      <c r="L379" s="11">
        <f>VLOOKUP(A379,PitcherProj!A:Z,12,false)</f>
        <v>10.3989</v>
      </c>
      <c r="M379" s="11">
        <f>VLOOKUP(A379,PitcherProj!A:AA,13,false)</f>
        <v>7.14689</v>
      </c>
      <c r="N379" s="11">
        <f>VLOOKUP(A379,PitcherProj!A:AA,14,false)</f>
        <v>0</v>
      </c>
      <c r="O379" s="11">
        <f>VLOOKUP(A379,PitcherProj!A:AA,15,false)</f>
        <v>53.9024</v>
      </c>
      <c r="P379" s="11" t="str">
        <f t="shared" si="1"/>
        <v>#N/A</v>
      </c>
    </row>
    <row r="380">
      <c r="A380" s="12" t="str">
        <f>PitcherProj!A436</f>
        <v>Ian Gibaut</v>
      </c>
      <c r="B380" s="11" t="str">
        <f>PitcherProj!B436</f>
        <v>CIN</v>
      </c>
      <c r="C380" s="13">
        <f>(D380*Settings!$E$8)+(E380*Settings!$E$3)+(F380*Settings!$E$12)+(G380*Settings!$E$10)+(H380*Settings!$E$6)+(I380*Settings!$E$7)+(J380*Settings!$E$11)+(K380*Settings!$E$4)+(L380*Settings!$E$13)+(M380*Settings!$E$14)+(N380*Settings!$E$5)+(O380*Settings!$E$9)</f>
        <v>127.2818</v>
      </c>
      <c r="D380" s="11">
        <f>VLOOKUP(A380,PitcherProj!A:Z,4,false)</f>
        <v>62</v>
      </c>
      <c r="E380" s="11">
        <f>VLOOKUP(A380,PitcherProj!A:Z,5,false)</f>
        <v>2.9633</v>
      </c>
      <c r="F380" s="11">
        <f>VLOOKUP(A380,PitcherProj!A:Z,6,false)</f>
        <v>3.1181</v>
      </c>
      <c r="G380" s="11">
        <f>VLOOKUP(A380,PitcherProj!A:Z,7,false)</f>
        <v>31.215</v>
      </c>
      <c r="H380" s="11">
        <f>VLOOKUP(A380,PitcherProj!A:Z,8,false)</f>
        <v>60.1179</v>
      </c>
      <c r="I380" s="11">
        <f>VLOOKUP(A380,PitcherProj!A:Z,9,false)</f>
        <v>26.002</v>
      </c>
      <c r="J380" s="11">
        <f>VLOOKUP(A380,PitcherProj!A:Z,10,false)</f>
        <v>2.7609</v>
      </c>
      <c r="K380" s="11">
        <f>VLOOKUP(A380,PitcherProj!A:Z,11,false)</f>
        <v>1.118</v>
      </c>
      <c r="L380" s="11">
        <f>VLOOKUP(A380,PitcherProj!A:Z,12,false)</f>
        <v>10.8521</v>
      </c>
      <c r="M380" s="11">
        <f>VLOOKUP(A380,PitcherProj!A:AA,13,false)</f>
        <v>9.37578</v>
      </c>
      <c r="N380" s="11">
        <f>VLOOKUP(A380,PitcherProj!A:AA,14,false)</f>
        <v>0</v>
      </c>
      <c r="O380" s="11">
        <f>VLOOKUP(A380,PitcherProj!A:AA,15,false)</f>
        <v>60.3996</v>
      </c>
      <c r="P380" s="11" t="str">
        <f t="shared" si="1"/>
        <v>#N/A</v>
      </c>
    </row>
    <row r="381">
      <c r="A381" s="12" t="str">
        <f>PitcherProj!A219</f>
        <v>Sawyer Gipson-Long</v>
      </c>
      <c r="B381" s="11" t="str">
        <f>PitcherProj!B219</f>
        <v>DET</v>
      </c>
      <c r="C381" s="13">
        <f>(D381*Settings!$E$8)+(E381*Settings!$E$3)+(F381*Settings!$E$12)+(G381*Settings!$E$10)+(H381*Settings!$E$6)+(I381*Settings!$E$7)+(J381*Settings!$E$11)+(K381*Settings!$E$4)+(L381*Settings!$E$13)+(M381*Settings!$E$14)+(N381*Settings!$E$5)+(O381*Settings!$E$9)</f>
        <v>127.1623</v>
      </c>
      <c r="D381" s="11">
        <f>VLOOKUP(A381,PitcherProj!A:Z,4,false)</f>
        <v>64.5236</v>
      </c>
      <c r="E381" s="11">
        <f>VLOOKUP(A381,PitcherProj!A:Z,5,false)</f>
        <v>3.4853</v>
      </c>
      <c r="F381" s="11">
        <f>VLOOKUP(A381,PitcherProj!A:Z,6,false)</f>
        <v>3.7081</v>
      </c>
      <c r="G381" s="11">
        <f>VLOOKUP(A381,PitcherProj!A:Z,7,false)</f>
        <v>29.1193</v>
      </c>
      <c r="H381" s="11">
        <f>VLOOKUP(A381,PitcherProj!A:Z,8,false)</f>
        <v>59.9352</v>
      </c>
      <c r="I381" s="11">
        <f>VLOOKUP(A381,PitcherProj!A:Z,9,false)</f>
        <v>18.1367</v>
      </c>
      <c r="J381" s="11">
        <f>VLOOKUP(A381,PitcherProj!A:Z,10,false)</f>
        <v>2.8883</v>
      </c>
      <c r="K381" s="11">
        <f>VLOOKUP(A381,PitcherProj!A:Z,11,false)</f>
        <v>0</v>
      </c>
      <c r="L381" s="11">
        <f>VLOOKUP(A381,PitcherProj!A:Z,12,false)</f>
        <v>0.6193</v>
      </c>
      <c r="M381" s="11">
        <f>VLOOKUP(A381,PitcherProj!A:AA,13,false)</f>
        <v>8.30921</v>
      </c>
      <c r="N381" s="11">
        <f>VLOOKUP(A381,PitcherProj!A:AA,14,false)</f>
        <v>2.839</v>
      </c>
      <c r="O381" s="11">
        <f>VLOOKUP(A381,PitcherProj!A:AA,15,false)</f>
        <v>63.1379</v>
      </c>
      <c r="P381" s="11" t="str">
        <f t="shared" si="1"/>
        <v>#N/A</v>
      </c>
    </row>
    <row r="382">
      <c r="A382" s="12" t="str">
        <f>PitcherProj!A415</f>
        <v>James Karinchak</v>
      </c>
      <c r="B382" s="11" t="str">
        <f>PitcherProj!B415</f>
        <v>CLE</v>
      </c>
      <c r="C382" s="13">
        <f>(D382*Settings!$E$8)+(E382*Settings!$E$3)+(F382*Settings!$E$12)+(G382*Settings!$E$10)+(H382*Settings!$E$6)+(I382*Settings!$E$7)+(J382*Settings!$E$11)+(K382*Settings!$E$4)+(L382*Settings!$E$13)+(M382*Settings!$E$14)+(N382*Settings!$E$5)+(O382*Settings!$E$9)</f>
        <v>126.8185</v>
      </c>
      <c r="D382" s="11">
        <f>VLOOKUP(A382,PitcherProj!A:Z,4,false)</f>
        <v>54</v>
      </c>
      <c r="E382" s="11">
        <f>VLOOKUP(A382,PitcherProj!A:Z,5,false)</f>
        <v>2.6576</v>
      </c>
      <c r="F382" s="11">
        <f>VLOOKUP(A382,PitcherProj!A:Z,6,false)</f>
        <v>2.6385</v>
      </c>
      <c r="G382" s="11">
        <f>VLOOKUP(A382,PitcherProj!A:Z,7,false)</f>
        <v>24.4158</v>
      </c>
      <c r="H382" s="11">
        <f>VLOOKUP(A382,PitcherProj!A:Z,8,false)</f>
        <v>68.2825</v>
      </c>
      <c r="I382" s="11">
        <f>VLOOKUP(A382,PitcherProj!A:Z,9,false)</f>
        <v>28.7638</v>
      </c>
      <c r="J382" s="11">
        <f>VLOOKUP(A382,PitcherProj!A:Z,10,false)</f>
        <v>2.2821</v>
      </c>
      <c r="K382" s="11">
        <f>VLOOKUP(A382,PitcherProj!A:Z,11,false)</f>
        <v>0</v>
      </c>
      <c r="L382" s="11">
        <f>VLOOKUP(A382,PitcherProj!A:Z,12,false)</f>
        <v>7.1421</v>
      </c>
      <c r="M382" s="11">
        <f>VLOOKUP(A382,PitcherProj!A:AA,13,false)</f>
        <v>7.326</v>
      </c>
      <c r="N382" s="11">
        <f>VLOOKUP(A382,PitcherProj!A:AA,14,false)</f>
        <v>0</v>
      </c>
      <c r="O382" s="11">
        <f>VLOOKUP(A382,PitcherProj!A:AA,15,false)</f>
        <v>43.2432</v>
      </c>
      <c r="P382" s="11" t="str">
        <f t="shared" si="1"/>
        <v>#N/A</v>
      </c>
    </row>
    <row r="383">
      <c r="A383" s="12" t="str">
        <f>PitcherProj!A364</f>
        <v>Dauri Moreta</v>
      </c>
      <c r="B383" s="11" t="str">
        <f>PitcherProj!B364</f>
        <v>PIT</v>
      </c>
      <c r="C383" s="13">
        <f>(D383*Settings!$E$8)+(E383*Settings!$E$3)+(F383*Settings!$E$12)+(G383*Settings!$E$10)+(H383*Settings!$E$6)+(I383*Settings!$E$7)+(J383*Settings!$E$11)+(K383*Settings!$E$4)+(L383*Settings!$E$13)+(M383*Settings!$E$14)+(N383*Settings!$E$5)+(O383*Settings!$E$9)</f>
        <v>126.3025</v>
      </c>
      <c r="D383" s="11">
        <f>VLOOKUP(A383,PitcherProj!A:Z,4,false)</f>
        <v>56</v>
      </c>
      <c r="E383" s="11">
        <f>VLOOKUP(A383,PitcherProj!A:Z,5,false)</f>
        <v>2.7593</v>
      </c>
      <c r="F383" s="11">
        <f>VLOOKUP(A383,PitcherProj!A:Z,6,false)</f>
        <v>2.7329</v>
      </c>
      <c r="G383" s="11">
        <f>VLOOKUP(A383,PitcherProj!A:Z,7,false)</f>
        <v>25.4398</v>
      </c>
      <c r="H383" s="11">
        <f>VLOOKUP(A383,PitcherProj!A:Z,8,false)</f>
        <v>60.196</v>
      </c>
      <c r="I383" s="11">
        <f>VLOOKUP(A383,PitcherProj!A:Z,9,false)</f>
        <v>23.1191</v>
      </c>
      <c r="J383" s="11">
        <f>VLOOKUP(A383,PitcherProj!A:Z,10,false)</f>
        <v>2.524</v>
      </c>
      <c r="K383" s="11">
        <f>VLOOKUP(A383,PitcherProj!A:Z,11,false)</f>
        <v>0</v>
      </c>
      <c r="L383" s="11">
        <f>VLOOKUP(A383,PitcherProj!A:Z,12,false)</f>
        <v>9.4122</v>
      </c>
      <c r="M383" s="11">
        <f>VLOOKUP(A383,PitcherProj!A:AA,13,false)</f>
        <v>7.43556</v>
      </c>
      <c r="N383" s="11">
        <f>VLOOKUP(A383,PitcherProj!A:AA,14,false)</f>
        <v>0</v>
      </c>
      <c r="O383" s="11">
        <f>VLOOKUP(A383,PitcherProj!A:AA,15,false)</f>
        <v>49.793</v>
      </c>
      <c r="P383" s="11" t="str">
        <f t="shared" si="1"/>
        <v>#N/A</v>
      </c>
    </row>
    <row r="384">
      <c r="A384" s="12" t="str">
        <f>PitcherProj!A481</f>
        <v>Génesis Cabrera</v>
      </c>
      <c r="B384" s="11" t="str">
        <f>PitcherProj!B481</f>
        <v>TOR</v>
      </c>
      <c r="C384" s="13">
        <f>(D384*Settings!$E$8)+(E384*Settings!$E$3)+(F384*Settings!$E$12)+(G384*Settings!$E$10)+(H384*Settings!$E$6)+(I384*Settings!$E$7)+(J384*Settings!$E$11)+(K384*Settings!$E$4)+(L384*Settings!$E$13)+(M384*Settings!$E$14)+(N384*Settings!$E$5)+(O384*Settings!$E$9)</f>
        <v>126.1113</v>
      </c>
      <c r="D384" s="11">
        <f>VLOOKUP(A384,PitcherProj!A:Z,4,false)</f>
        <v>59</v>
      </c>
      <c r="E384" s="11">
        <f>VLOOKUP(A384,PitcherProj!A:Z,5,false)</f>
        <v>2.9335</v>
      </c>
      <c r="F384" s="11">
        <f>VLOOKUP(A384,PitcherProj!A:Z,6,false)</f>
        <v>2.8527</v>
      </c>
      <c r="G384" s="11">
        <f>VLOOKUP(A384,PitcherProj!A:Z,7,false)</f>
        <v>27.1778</v>
      </c>
      <c r="H384" s="11">
        <f>VLOOKUP(A384,PitcherProj!A:Z,8,false)</f>
        <v>59.3056</v>
      </c>
      <c r="I384" s="11">
        <f>VLOOKUP(A384,PitcherProj!A:Z,9,false)</f>
        <v>26.5249</v>
      </c>
      <c r="J384" s="11">
        <f>VLOOKUP(A384,PitcherProj!A:Z,10,false)</f>
        <v>3.0468</v>
      </c>
      <c r="K384" s="11">
        <f>VLOOKUP(A384,PitcherProj!A:Z,11,false)</f>
        <v>0</v>
      </c>
      <c r="L384" s="11">
        <f>VLOOKUP(A384,PitcherProj!A:Z,12,false)</f>
        <v>10.5583</v>
      </c>
      <c r="M384" s="11">
        <f>VLOOKUP(A384,PitcherProj!A:AA,13,false)</f>
        <v>7.98467</v>
      </c>
      <c r="N384" s="11">
        <f>VLOOKUP(A384,PitcherProj!A:AA,14,false)</f>
        <v>0</v>
      </c>
      <c r="O384" s="11">
        <f>VLOOKUP(A384,PitcherProj!A:AA,15,false)</f>
        <v>53.493</v>
      </c>
      <c r="P384" s="11" t="str">
        <f t="shared" si="1"/>
        <v>#N/A</v>
      </c>
    </row>
    <row r="385">
      <c r="A385" s="12" t="str">
        <f>PitcherProj!A334</f>
        <v>Brennan Bernardino</v>
      </c>
      <c r="B385" s="11" t="str">
        <f>PitcherProj!B334</f>
        <v>BOS</v>
      </c>
      <c r="C385" s="13">
        <f>(D385*Settings!$E$8)+(E385*Settings!$E$3)+(F385*Settings!$E$12)+(G385*Settings!$E$10)+(H385*Settings!$E$6)+(I385*Settings!$E$7)+(J385*Settings!$E$11)+(K385*Settings!$E$4)+(L385*Settings!$E$13)+(M385*Settings!$E$14)+(N385*Settings!$E$5)+(O385*Settings!$E$9)</f>
        <v>125.9719</v>
      </c>
      <c r="D385" s="11">
        <f>VLOOKUP(A385,PitcherProj!A:Z,4,false)</f>
        <v>58</v>
      </c>
      <c r="E385" s="11">
        <f>VLOOKUP(A385,PitcherProj!A:Z,5,false)</f>
        <v>2.9692</v>
      </c>
      <c r="F385" s="11">
        <f>VLOOKUP(A385,PitcherProj!A:Z,6,false)</f>
        <v>2.718</v>
      </c>
      <c r="G385" s="11">
        <f>VLOOKUP(A385,PitcherProj!A:Z,7,false)</f>
        <v>25.4562</v>
      </c>
      <c r="H385" s="11">
        <f>VLOOKUP(A385,PitcherProj!A:Z,8,false)</f>
        <v>57.5104</v>
      </c>
      <c r="I385" s="11">
        <f>VLOOKUP(A385,PitcherProj!A:Z,9,false)</f>
        <v>21.9294</v>
      </c>
      <c r="J385" s="11">
        <f>VLOOKUP(A385,PitcherProj!A:Z,10,false)</f>
        <v>3.2887</v>
      </c>
      <c r="K385" s="11">
        <f>VLOOKUP(A385,PitcherProj!A:Z,11,false)</f>
        <v>0</v>
      </c>
      <c r="L385" s="11">
        <f>VLOOKUP(A385,PitcherProj!A:Z,12,false)</f>
        <v>9.8991</v>
      </c>
      <c r="M385" s="11">
        <f>VLOOKUP(A385,PitcherProj!A:AA,13,false)</f>
        <v>6.33489</v>
      </c>
      <c r="N385" s="11">
        <f>VLOOKUP(A385,PitcherProj!A:AA,14,false)</f>
        <v>0</v>
      </c>
      <c r="O385" s="11">
        <f>VLOOKUP(A385,PitcherProj!A:AA,15,false)</f>
        <v>55.8982</v>
      </c>
      <c r="P385" s="11" t="str">
        <f t="shared" si="1"/>
        <v>#N/A</v>
      </c>
    </row>
    <row r="386">
      <c r="A386" s="12" t="str">
        <f>PitcherProj!A270</f>
        <v>Tommy Henry</v>
      </c>
      <c r="B386" s="11" t="str">
        <f>PitcherProj!B270</f>
        <v>ARI</v>
      </c>
      <c r="C386" s="13">
        <f>(D386*Settings!$E$8)+(E386*Settings!$E$3)+(F386*Settings!$E$12)+(G386*Settings!$E$10)+(H386*Settings!$E$6)+(I386*Settings!$E$7)+(J386*Settings!$E$11)+(K386*Settings!$E$4)+(L386*Settings!$E$13)+(M386*Settings!$E$14)+(N386*Settings!$E$5)+(O386*Settings!$E$9)</f>
        <v>125.8527</v>
      </c>
      <c r="D386" s="11">
        <f>VLOOKUP(A386,PitcherProj!A:Z,4,false)</f>
        <v>82.5736</v>
      </c>
      <c r="E386" s="11">
        <f>VLOOKUP(A386,PitcherProj!A:Z,5,false)</f>
        <v>4.443</v>
      </c>
      <c r="F386" s="11">
        <f>VLOOKUP(A386,PitcherProj!A:Z,6,false)</f>
        <v>5.1892</v>
      </c>
      <c r="G386" s="11">
        <f>VLOOKUP(A386,PitcherProj!A:Z,7,false)</f>
        <v>43.2374</v>
      </c>
      <c r="H386" s="11">
        <f>VLOOKUP(A386,PitcherProj!A:Z,8,false)</f>
        <v>65.6004</v>
      </c>
      <c r="I386" s="11">
        <f>VLOOKUP(A386,PitcherProj!A:Z,9,false)</f>
        <v>32.776</v>
      </c>
      <c r="J386" s="11">
        <f>VLOOKUP(A386,PitcherProj!A:Z,10,false)</f>
        <v>3.4125</v>
      </c>
      <c r="K386" s="11">
        <f>VLOOKUP(A386,PitcherProj!A:Z,11,false)</f>
        <v>0</v>
      </c>
      <c r="L386" s="11">
        <f>VLOOKUP(A386,PitcherProj!A:Z,12,false)</f>
        <v>0.6076</v>
      </c>
      <c r="M386" s="11">
        <f>VLOOKUP(A386,PitcherProj!A:AA,13,false)</f>
        <v>11.7897</v>
      </c>
      <c r="N386" s="11">
        <f>VLOOKUP(A386,PitcherProj!A:AA,14,false)</f>
        <v>4.2451</v>
      </c>
      <c r="O386" s="11">
        <f>VLOOKUP(A386,PitcherProj!A:AA,15,false)</f>
        <v>85.4031</v>
      </c>
      <c r="P386" s="11" t="str">
        <f t="shared" si="1"/>
        <v>#N/A</v>
      </c>
    </row>
    <row r="387">
      <c r="A387" s="12" t="str">
        <f>PitcherProj!A435</f>
        <v>Scott Effross</v>
      </c>
      <c r="B387" s="11" t="str">
        <f>PitcherProj!B435</f>
        <v>NYY</v>
      </c>
      <c r="C387" s="13">
        <f>(D387*Settings!$E$8)+(E387*Settings!$E$3)+(F387*Settings!$E$12)+(G387*Settings!$E$10)+(H387*Settings!$E$6)+(I387*Settings!$E$7)+(J387*Settings!$E$11)+(K387*Settings!$E$4)+(L387*Settings!$E$13)+(M387*Settings!$E$14)+(N387*Settings!$E$5)+(O387*Settings!$E$9)</f>
        <v>125.7858</v>
      </c>
      <c r="D387" s="11">
        <f>VLOOKUP(A387,PitcherProj!A:Z,4,false)</f>
        <v>58</v>
      </c>
      <c r="E387" s="11">
        <f>VLOOKUP(A387,PitcherProj!A:Z,5,false)</f>
        <v>2.9921</v>
      </c>
      <c r="F387" s="11">
        <f>VLOOKUP(A387,PitcherProj!A:Z,6,false)</f>
        <v>2.6949</v>
      </c>
      <c r="G387" s="11">
        <f>VLOOKUP(A387,PitcherProj!A:Z,7,false)</f>
        <v>26.1575</v>
      </c>
      <c r="H387" s="11">
        <f>VLOOKUP(A387,PitcherProj!A:Z,8,false)</f>
        <v>53.8102</v>
      </c>
      <c r="I387" s="11">
        <f>VLOOKUP(A387,PitcherProj!A:Z,9,false)</f>
        <v>18.5049</v>
      </c>
      <c r="J387" s="11">
        <f>VLOOKUP(A387,PitcherProj!A:Z,10,false)</f>
        <v>2.8682</v>
      </c>
      <c r="K387" s="11">
        <f>VLOOKUP(A387,PitcherProj!A:Z,11,false)</f>
        <v>0</v>
      </c>
      <c r="L387" s="11">
        <f>VLOOKUP(A387,PitcherProj!A:Z,12,false)</f>
        <v>10.4381</v>
      </c>
      <c r="M387" s="11">
        <f>VLOOKUP(A387,PitcherProj!A:AA,13,false)</f>
        <v>7.86222</v>
      </c>
      <c r="N387" s="11">
        <f>VLOOKUP(A387,PitcherProj!A:AA,14,false)</f>
        <v>0</v>
      </c>
      <c r="O387" s="11">
        <f>VLOOKUP(A387,PitcherProj!A:AA,15,false)</f>
        <v>56.0883</v>
      </c>
      <c r="P387" s="11" t="str">
        <f t="shared" si="1"/>
        <v>#N/A</v>
      </c>
    </row>
    <row r="388">
      <c r="A388" s="12" t="str">
        <f>PitcherProj!A482</f>
        <v>Tayler Saucedo</v>
      </c>
      <c r="B388" s="11" t="str">
        <f>PitcherProj!B482</f>
        <v>SEA</v>
      </c>
      <c r="C388" s="13">
        <f>(D388*Settings!$E$8)+(E388*Settings!$E$3)+(F388*Settings!$E$12)+(G388*Settings!$E$10)+(H388*Settings!$E$6)+(I388*Settings!$E$7)+(J388*Settings!$E$11)+(K388*Settings!$E$4)+(L388*Settings!$E$13)+(M388*Settings!$E$14)+(N388*Settings!$E$5)+(O388*Settings!$E$9)</f>
        <v>124.7172</v>
      </c>
      <c r="D388" s="11">
        <f>VLOOKUP(A388,PitcherProj!A:Z,4,false)</f>
        <v>58</v>
      </c>
      <c r="E388" s="11">
        <f>VLOOKUP(A388,PitcherProj!A:Z,5,false)</f>
        <v>2.9275</v>
      </c>
      <c r="F388" s="11">
        <f>VLOOKUP(A388,PitcherProj!A:Z,6,false)</f>
        <v>2.7602</v>
      </c>
      <c r="G388" s="11">
        <f>VLOOKUP(A388,PitcherProj!A:Z,7,false)</f>
        <v>24.4035</v>
      </c>
      <c r="H388" s="11">
        <f>VLOOKUP(A388,PitcherProj!A:Z,8,false)</f>
        <v>53.951</v>
      </c>
      <c r="I388" s="11">
        <f>VLOOKUP(A388,PitcherProj!A:Z,9,false)</f>
        <v>23.8262</v>
      </c>
      <c r="J388" s="11">
        <f>VLOOKUP(A388,PitcherProj!A:Z,10,false)</f>
        <v>3.2244</v>
      </c>
      <c r="K388" s="11">
        <f>VLOOKUP(A388,PitcherProj!A:Z,11,false)</f>
        <v>0</v>
      </c>
      <c r="L388" s="11">
        <f>VLOOKUP(A388,PitcherProj!A:Z,12,false)</f>
        <v>10.233</v>
      </c>
      <c r="M388" s="11">
        <f>VLOOKUP(A388,PitcherProj!A:AA,13,false)</f>
        <v>6.148</v>
      </c>
      <c r="N388" s="11">
        <f>VLOOKUP(A388,PitcherProj!A:AA,14,false)</f>
        <v>0</v>
      </c>
      <c r="O388" s="11">
        <f>VLOOKUP(A388,PitcherProj!A:AA,15,false)</f>
        <v>54.1991</v>
      </c>
      <c r="P388" s="11" t="str">
        <f t="shared" si="1"/>
        <v>#N/A</v>
      </c>
    </row>
    <row r="389">
      <c r="A389" s="12" t="str">
        <f>PitcherProj!A440</f>
        <v>Shelby Miller</v>
      </c>
      <c r="B389" s="11" t="str">
        <f>PitcherProj!B440</f>
        <v>DET</v>
      </c>
      <c r="C389" s="13">
        <f>(D389*Settings!$E$8)+(E389*Settings!$E$3)+(F389*Settings!$E$12)+(G389*Settings!$E$10)+(H389*Settings!$E$6)+(I389*Settings!$E$7)+(J389*Settings!$E$11)+(K389*Settings!$E$4)+(L389*Settings!$E$13)+(M389*Settings!$E$14)+(N389*Settings!$E$5)+(O389*Settings!$E$9)</f>
        <v>124.7051</v>
      </c>
      <c r="D389" s="11">
        <f>VLOOKUP(A389,PitcherProj!A:Z,4,false)</f>
        <v>58</v>
      </c>
      <c r="E389" s="11">
        <f>VLOOKUP(A389,PitcherProj!A:Z,5,false)</f>
        <v>2.7348</v>
      </c>
      <c r="F389" s="11">
        <f>VLOOKUP(A389,PitcherProj!A:Z,6,false)</f>
        <v>2.9545</v>
      </c>
      <c r="G389" s="11">
        <f>VLOOKUP(A389,PitcherProj!A:Z,7,false)</f>
        <v>27.7456</v>
      </c>
      <c r="H389" s="11">
        <f>VLOOKUP(A389,PitcherProj!A:Z,8,false)</f>
        <v>59.0159</v>
      </c>
      <c r="I389" s="11">
        <f>VLOOKUP(A389,PitcherProj!A:Z,9,false)</f>
        <v>25.6265</v>
      </c>
      <c r="J389" s="11">
        <f>VLOOKUP(A389,PitcherProj!A:Z,10,false)</f>
        <v>2.4663</v>
      </c>
      <c r="K389" s="11">
        <f>VLOOKUP(A389,PitcherProj!A:Z,11,false)</f>
        <v>0.987</v>
      </c>
      <c r="L389" s="11">
        <f>VLOOKUP(A389,PitcherProj!A:Z,12,false)</f>
        <v>9.5818</v>
      </c>
      <c r="M389" s="11">
        <f>VLOOKUP(A389,PitcherProj!A:AA,13,false)</f>
        <v>7.59156</v>
      </c>
      <c r="N389" s="11">
        <f>VLOOKUP(A389,PitcherProj!A:AA,14,false)</f>
        <v>0</v>
      </c>
      <c r="O389" s="11">
        <f>VLOOKUP(A389,PitcherProj!A:AA,15,false)</f>
        <v>53.6359</v>
      </c>
      <c r="P389" s="11" t="str">
        <f t="shared" si="1"/>
        <v>#N/A</v>
      </c>
    </row>
    <row r="390">
      <c r="A390" s="12" t="str">
        <f>PitcherProj!A513</f>
        <v>Jacob Webb</v>
      </c>
      <c r="B390" s="11" t="str">
        <f>PitcherProj!B513</f>
        <v>BAL</v>
      </c>
      <c r="C390" s="13">
        <f>(D390*Settings!$E$8)+(E390*Settings!$E$3)+(F390*Settings!$E$12)+(G390*Settings!$E$10)+(H390*Settings!$E$6)+(I390*Settings!$E$7)+(J390*Settings!$E$11)+(K390*Settings!$E$4)+(L390*Settings!$E$13)+(M390*Settings!$E$14)+(N390*Settings!$E$5)+(O390*Settings!$E$9)</f>
        <v>124.6874</v>
      </c>
      <c r="D390" s="11">
        <f>VLOOKUP(A390,PitcherProj!A:Z,4,false)</f>
        <v>60</v>
      </c>
      <c r="E390" s="11">
        <f>VLOOKUP(A390,PitcherProj!A:Z,5,false)</f>
        <v>2.9182</v>
      </c>
      <c r="F390" s="11">
        <f>VLOOKUP(A390,PitcherProj!A:Z,6,false)</f>
        <v>2.9666</v>
      </c>
      <c r="G390" s="11">
        <f>VLOOKUP(A390,PitcherProj!A:Z,7,false)</f>
        <v>28.8338</v>
      </c>
      <c r="H390" s="11">
        <f>VLOOKUP(A390,PitcherProj!A:Z,8,false)</f>
        <v>57.708</v>
      </c>
      <c r="I390" s="11">
        <f>VLOOKUP(A390,PitcherProj!A:Z,9,false)</f>
        <v>25.2508</v>
      </c>
      <c r="J390" s="11">
        <f>VLOOKUP(A390,PitcherProj!A:Z,10,false)</f>
        <v>2.8506</v>
      </c>
      <c r="K390" s="11">
        <f>VLOOKUP(A390,PitcherProj!A:Z,11,false)</f>
        <v>0</v>
      </c>
      <c r="L390" s="11">
        <f>VLOOKUP(A390,PitcherProj!A:Z,12,false)</f>
        <v>11.8191</v>
      </c>
      <c r="M390" s="11">
        <f>VLOOKUP(A390,PitcherProj!A:AA,13,false)</f>
        <v>8.43333</v>
      </c>
      <c r="N390" s="11">
        <f>VLOOKUP(A390,PitcherProj!A:AA,14,false)</f>
        <v>0</v>
      </c>
      <c r="O390" s="11">
        <f>VLOOKUP(A390,PitcherProj!A:AA,15,false)</f>
        <v>56.581</v>
      </c>
      <c r="P390" s="11" t="str">
        <f t="shared" si="1"/>
        <v>#N/A</v>
      </c>
    </row>
    <row r="391">
      <c r="A391" s="12" t="str">
        <f>PitcherProj!A263</f>
        <v>Hayden Wesneski</v>
      </c>
      <c r="B391" s="11" t="str">
        <f>PitcherProj!B263</f>
        <v>CHC</v>
      </c>
      <c r="C391" s="13">
        <f>(D391*Settings!$E$8)+(E391*Settings!$E$3)+(F391*Settings!$E$12)+(G391*Settings!$E$10)+(H391*Settings!$E$6)+(I391*Settings!$E$7)+(J391*Settings!$E$11)+(K391*Settings!$E$4)+(L391*Settings!$E$13)+(M391*Settings!$E$14)+(N391*Settings!$E$5)+(O391*Settings!$E$9)</f>
        <v>124.4828</v>
      </c>
      <c r="D391" s="11">
        <f>VLOOKUP(A391,PitcherProj!A:Z,4,false)</f>
        <v>67.3545</v>
      </c>
      <c r="E391" s="11">
        <f>VLOOKUP(A391,PitcherProj!A:Z,5,false)</f>
        <v>3.5913</v>
      </c>
      <c r="F391" s="11">
        <f>VLOOKUP(A391,PitcherProj!A:Z,6,false)</f>
        <v>3.9288</v>
      </c>
      <c r="G391" s="11">
        <f>VLOOKUP(A391,PitcherProj!A:Z,7,false)</f>
        <v>31.9538</v>
      </c>
      <c r="H391" s="11">
        <f>VLOOKUP(A391,PitcherProj!A:Z,8,false)</f>
        <v>62.6212</v>
      </c>
      <c r="I391" s="11">
        <f>VLOOKUP(A391,PitcherProj!A:Z,9,false)</f>
        <v>22.773</v>
      </c>
      <c r="J391" s="11">
        <f>VLOOKUP(A391,PitcherProj!A:Z,10,false)</f>
        <v>3.0043</v>
      </c>
      <c r="K391" s="11">
        <f>VLOOKUP(A391,PitcherProj!A:Z,11,false)</f>
        <v>0</v>
      </c>
      <c r="L391" s="11">
        <f>VLOOKUP(A391,PitcherProj!A:Z,12,false)</f>
        <v>0.6147</v>
      </c>
      <c r="M391" s="11">
        <f>VLOOKUP(A391,PitcherProj!A:AA,13,false)</f>
        <v>9.71402</v>
      </c>
      <c r="N391" s="11">
        <f>VLOOKUP(A391,PitcherProj!A:AA,14,false)</f>
        <v>2.4509</v>
      </c>
      <c r="O391" s="11">
        <f>VLOOKUP(A391,PitcherProj!A:AA,15,false)</f>
        <v>65.2692</v>
      </c>
      <c r="P391" s="11" t="str">
        <f t="shared" si="1"/>
        <v>#N/A</v>
      </c>
    </row>
    <row r="392">
      <c r="A392" s="12" t="str">
        <f>PitcherProj!A464</f>
        <v>Chris Devenski</v>
      </c>
      <c r="B392" s="11" t="str">
        <f>PitcherProj!B464</f>
        <v>TBR</v>
      </c>
      <c r="C392" s="13">
        <f>(D392*Settings!$E$8)+(E392*Settings!$E$3)+(F392*Settings!$E$12)+(G392*Settings!$E$10)+(H392*Settings!$E$6)+(I392*Settings!$E$7)+(J392*Settings!$E$11)+(K392*Settings!$E$4)+(L392*Settings!$E$13)+(M392*Settings!$E$14)+(N392*Settings!$E$5)+(O392*Settings!$E$9)</f>
        <v>124.3519</v>
      </c>
      <c r="D392" s="11">
        <f>VLOOKUP(A392,PitcherProj!A:Z,4,false)</f>
        <v>64.234</v>
      </c>
      <c r="E392" s="11">
        <f>VLOOKUP(A392,PitcherProj!A:Z,5,false)</f>
        <v>3.1574</v>
      </c>
      <c r="F392" s="11">
        <f>VLOOKUP(A392,PitcherProj!A:Z,6,false)</f>
        <v>3.3563</v>
      </c>
      <c r="G392" s="11">
        <f>VLOOKUP(A392,PitcherProj!A:Z,7,false)</f>
        <v>31.5224</v>
      </c>
      <c r="H392" s="11">
        <f>VLOOKUP(A392,PitcherProj!A:Z,8,false)</f>
        <v>59.3426</v>
      </c>
      <c r="I392" s="11">
        <f>VLOOKUP(A392,PitcherProj!A:Z,9,false)</f>
        <v>20.4952</v>
      </c>
      <c r="J392" s="11">
        <f>VLOOKUP(A392,PitcherProj!A:Z,10,false)</f>
        <v>2.777</v>
      </c>
      <c r="K392" s="11">
        <f>VLOOKUP(A392,PitcherProj!A:Z,11,false)</f>
        <v>0</v>
      </c>
      <c r="L392" s="11">
        <f>VLOOKUP(A392,PitcherProj!A:Z,12,false)</f>
        <v>6.8349</v>
      </c>
      <c r="M392" s="11">
        <f>VLOOKUP(A392,PitcherProj!A:AA,13,false)</f>
        <v>9.72075</v>
      </c>
      <c r="N392" s="11">
        <f>VLOOKUP(A392,PitcherProj!A:AA,14,false)</f>
        <v>0.6297</v>
      </c>
      <c r="O392" s="11">
        <f>VLOOKUP(A392,PitcherProj!A:AA,15,false)</f>
        <v>62.6527</v>
      </c>
      <c r="P392" s="11" t="str">
        <f t="shared" si="1"/>
        <v>#N/A</v>
      </c>
    </row>
    <row r="393">
      <c r="A393" s="12" t="str">
        <f>PitcherProj!A241</f>
        <v>Joan Adon</v>
      </c>
      <c r="B393" s="11" t="str">
        <f>PitcherProj!B241</f>
        <v>WSN</v>
      </c>
      <c r="C393" s="13">
        <f>(D393*Settings!$E$8)+(E393*Settings!$E$3)+(F393*Settings!$E$12)+(G393*Settings!$E$10)+(H393*Settings!$E$6)+(I393*Settings!$E$7)+(J393*Settings!$E$11)+(K393*Settings!$E$4)+(L393*Settings!$E$13)+(M393*Settings!$E$14)+(N393*Settings!$E$5)+(O393*Settings!$E$9)</f>
        <v>124.2635</v>
      </c>
      <c r="D393" s="11">
        <f>VLOOKUP(A393,PitcherProj!A:Z,4,false)</f>
        <v>81.6244</v>
      </c>
      <c r="E393" s="11">
        <f>VLOOKUP(A393,PitcherProj!A:Z,5,false)</f>
        <v>3.9495</v>
      </c>
      <c r="F393" s="11">
        <f>VLOOKUP(A393,PitcherProj!A:Z,6,false)</f>
        <v>5.2357</v>
      </c>
      <c r="G393" s="11">
        <f>VLOOKUP(A393,PitcherProj!A:Z,7,false)</f>
        <v>41.4705</v>
      </c>
      <c r="H393" s="11">
        <f>VLOOKUP(A393,PitcherProj!A:Z,8,false)</f>
        <v>69.4884</v>
      </c>
      <c r="I393" s="11">
        <f>VLOOKUP(A393,PitcherProj!A:Z,9,false)</f>
        <v>33.8371</v>
      </c>
      <c r="J393" s="11">
        <f>VLOOKUP(A393,PitcherProj!A:Z,10,false)</f>
        <v>4.0165</v>
      </c>
      <c r="K393" s="11">
        <f>VLOOKUP(A393,PitcherProj!A:Z,11,false)</f>
        <v>0</v>
      </c>
      <c r="L393" s="11">
        <f>VLOOKUP(A393,PitcherProj!A:Z,12,false)</f>
        <v>0.5944</v>
      </c>
      <c r="M393" s="11">
        <f>VLOOKUP(A393,PitcherProj!A:AA,13,false)</f>
        <v>10.8107</v>
      </c>
      <c r="N393" s="11">
        <f>VLOOKUP(A393,PitcherProj!A:AA,14,false)</f>
        <v>2.7012</v>
      </c>
      <c r="O393" s="11">
        <f>VLOOKUP(A393,PitcherProj!A:AA,15,false)</f>
        <v>82.6363</v>
      </c>
      <c r="P393" s="11" t="str">
        <f t="shared" si="1"/>
        <v>#N/A</v>
      </c>
    </row>
    <row r="394">
      <c r="A394" s="12" t="str">
        <f>PitcherProj!A320</f>
        <v>Sean Hjelle</v>
      </c>
      <c r="B394" s="11" t="str">
        <f>PitcherProj!B320</f>
        <v>SFG</v>
      </c>
      <c r="C394" s="13">
        <f>(D394*Settings!$E$8)+(E394*Settings!$E$3)+(F394*Settings!$E$12)+(G394*Settings!$E$10)+(H394*Settings!$E$6)+(I394*Settings!$E$7)+(J394*Settings!$E$11)+(K394*Settings!$E$4)+(L394*Settings!$E$13)+(M394*Settings!$E$14)+(N394*Settings!$E$5)+(O394*Settings!$E$9)</f>
        <v>124.1688</v>
      </c>
      <c r="D394" s="11">
        <f>VLOOKUP(A394,PitcherProj!A:Z,4,false)</f>
        <v>75.702</v>
      </c>
      <c r="E394" s="11">
        <f>VLOOKUP(A394,PitcherProj!A:Z,5,false)</f>
        <v>3.7985</v>
      </c>
      <c r="F394" s="11">
        <f>VLOOKUP(A394,PitcherProj!A:Z,6,false)</f>
        <v>4.2671</v>
      </c>
      <c r="G394" s="11">
        <f>VLOOKUP(A394,PitcherProj!A:Z,7,false)</f>
        <v>35.1233</v>
      </c>
      <c r="H394" s="11">
        <f>VLOOKUP(A394,PitcherProj!A:Z,8,false)</f>
        <v>57.1049</v>
      </c>
      <c r="I394" s="11">
        <f>VLOOKUP(A394,PitcherProj!A:Z,9,false)</f>
        <v>25.4419</v>
      </c>
      <c r="J394" s="11">
        <f>VLOOKUP(A394,PitcherProj!A:Z,10,false)</f>
        <v>4.64</v>
      </c>
      <c r="K394" s="11">
        <f>VLOOKUP(A394,PitcherProj!A:Z,11,false)</f>
        <v>0</v>
      </c>
      <c r="L394" s="11">
        <f>VLOOKUP(A394,PitcherProj!A:Z,12,false)</f>
        <v>3.9018</v>
      </c>
      <c r="M394" s="11">
        <f>VLOOKUP(A394,PitcherProj!A:AA,13,false)</f>
        <v>7.67114</v>
      </c>
      <c r="N394" s="11">
        <f>VLOOKUP(A394,PitcherProj!A:AA,14,false)</f>
        <v>2.0796</v>
      </c>
      <c r="O394" s="11">
        <f>VLOOKUP(A394,PitcherProj!A:AA,15,false)</f>
        <v>79.9472</v>
      </c>
      <c r="P394" s="11" t="str">
        <f t="shared" si="1"/>
        <v>#N/A</v>
      </c>
    </row>
    <row r="395">
      <c r="A395" s="12" t="str">
        <f>PitcherProj!A462</f>
        <v>Nick Anderson</v>
      </c>
      <c r="B395" s="11" t="str">
        <f>PitcherProj!B462</f>
        <v>KCR</v>
      </c>
      <c r="C395" s="13">
        <f>(D395*Settings!$E$8)+(E395*Settings!$E$3)+(F395*Settings!$E$12)+(G395*Settings!$E$10)+(H395*Settings!$E$6)+(I395*Settings!$E$7)+(J395*Settings!$E$11)+(K395*Settings!$E$4)+(L395*Settings!$E$13)+(M395*Settings!$E$14)+(N395*Settings!$E$5)+(O395*Settings!$E$9)</f>
        <v>124.1063</v>
      </c>
      <c r="D395" s="11">
        <f>VLOOKUP(A395,PitcherProj!A:Z,4,false)</f>
        <v>60</v>
      </c>
      <c r="E395" s="11">
        <f>VLOOKUP(A395,PitcherProj!A:Z,5,false)</f>
        <v>2.8139</v>
      </c>
      <c r="F395" s="11">
        <f>VLOOKUP(A395,PitcherProj!A:Z,6,false)</f>
        <v>3.0717</v>
      </c>
      <c r="G395" s="11">
        <f>VLOOKUP(A395,PitcherProj!A:Z,7,false)</f>
        <v>30.4151</v>
      </c>
      <c r="H395" s="11">
        <f>VLOOKUP(A395,PitcherProj!A:Z,8,false)</f>
        <v>51.4278</v>
      </c>
      <c r="I395" s="11">
        <f>VLOOKUP(A395,PitcherProj!A:Z,9,false)</f>
        <v>20.4304</v>
      </c>
      <c r="J395" s="11">
        <f>VLOOKUP(A395,PitcherProj!A:Z,10,false)</f>
        <v>2.2701</v>
      </c>
      <c r="K395" s="11">
        <f>VLOOKUP(A395,PitcherProj!A:Z,11,false)</f>
        <v>2.085</v>
      </c>
      <c r="L395" s="11">
        <f>VLOOKUP(A395,PitcherProj!A:Z,12,false)</f>
        <v>11.022</v>
      </c>
      <c r="M395" s="11">
        <f>VLOOKUP(A395,PitcherProj!A:AA,13,false)</f>
        <v>8.96</v>
      </c>
      <c r="N395" s="11">
        <f>VLOOKUP(A395,PitcherProj!A:AA,14,false)</f>
        <v>0</v>
      </c>
      <c r="O395" s="11">
        <f>VLOOKUP(A395,PitcherProj!A:AA,15,false)</f>
        <v>61.1142</v>
      </c>
      <c r="P395" s="11" t="str">
        <f t="shared" si="1"/>
        <v>#N/A</v>
      </c>
    </row>
    <row r="396">
      <c r="A396" s="12" t="str">
        <f>PitcherProj!A380</f>
        <v>Jonathan Hernández</v>
      </c>
      <c r="B396" s="11" t="str">
        <f>PitcherProj!B380</f>
        <v>TEX</v>
      </c>
      <c r="C396" s="13">
        <f>(D396*Settings!$E$8)+(E396*Settings!$E$3)+(F396*Settings!$E$12)+(G396*Settings!$E$10)+(H396*Settings!$E$6)+(I396*Settings!$E$7)+(J396*Settings!$E$11)+(K396*Settings!$E$4)+(L396*Settings!$E$13)+(M396*Settings!$E$14)+(N396*Settings!$E$5)+(O396*Settings!$E$9)</f>
        <v>123.9434</v>
      </c>
      <c r="D396" s="11">
        <f>VLOOKUP(A396,PitcherProj!A:Z,4,false)</f>
        <v>60</v>
      </c>
      <c r="E396" s="11">
        <f>VLOOKUP(A396,PitcherProj!A:Z,5,false)</f>
        <v>3.0027</v>
      </c>
      <c r="F396" s="11">
        <f>VLOOKUP(A396,PitcherProj!A:Z,6,false)</f>
        <v>2.8813</v>
      </c>
      <c r="G396" s="11">
        <f>VLOOKUP(A396,PitcherProj!A:Z,7,false)</f>
        <v>27.7498</v>
      </c>
      <c r="H396" s="11">
        <f>VLOOKUP(A396,PitcherProj!A:Z,8,false)</f>
        <v>59.3834</v>
      </c>
      <c r="I396" s="11">
        <f>VLOOKUP(A396,PitcherProj!A:Z,9,false)</f>
        <v>29.5064</v>
      </c>
      <c r="J396" s="11">
        <f>VLOOKUP(A396,PitcherProj!A:Z,10,false)</f>
        <v>2.9355</v>
      </c>
      <c r="K396" s="11">
        <f>VLOOKUP(A396,PitcherProj!A:Z,11,false)</f>
        <v>0</v>
      </c>
      <c r="L396" s="11">
        <f>VLOOKUP(A396,PitcherProj!A:Z,12,false)</f>
        <v>11.2882</v>
      </c>
      <c r="M396" s="11">
        <f>VLOOKUP(A396,PitcherProj!A:AA,13,false)</f>
        <v>6.83333</v>
      </c>
      <c r="N396" s="11">
        <f>VLOOKUP(A396,PitcherProj!A:AA,14,false)</f>
        <v>0</v>
      </c>
      <c r="O396" s="11">
        <f>VLOOKUP(A396,PitcherProj!A:AA,15,false)</f>
        <v>56.4445</v>
      </c>
      <c r="P396" s="11" t="str">
        <f t="shared" si="1"/>
        <v>#N/A</v>
      </c>
    </row>
    <row r="397">
      <c r="A397" s="12" t="str">
        <f>PitcherProj!A385</f>
        <v>Justin Topa</v>
      </c>
      <c r="B397" s="11" t="str">
        <f>PitcherProj!B385</f>
        <v>MIN</v>
      </c>
      <c r="C397" s="13">
        <f>(D397*Settings!$E$8)+(E397*Settings!$E$3)+(F397*Settings!$E$12)+(G397*Settings!$E$10)+(H397*Settings!$E$6)+(I397*Settings!$E$7)+(J397*Settings!$E$11)+(K397*Settings!$E$4)+(L397*Settings!$E$13)+(M397*Settings!$E$14)+(N397*Settings!$E$5)+(O397*Settings!$E$9)</f>
        <v>123.5142</v>
      </c>
      <c r="D397" s="11">
        <f>VLOOKUP(A397,PitcherProj!A:Z,4,false)</f>
        <v>60</v>
      </c>
      <c r="E397" s="11">
        <f>VLOOKUP(A397,PitcherProj!A:Z,5,false)</f>
        <v>2.9837</v>
      </c>
      <c r="F397" s="11">
        <f>VLOOKUP(A397,PitcherProj!A:Z,6,false)</f>
        <v>2.9005</v>
      </c>
      <c r="G397" s="11">
        <f>VLOOKUP(A397,PitcherProj!A:Z,7,false)</f>
        <v>26.5335</v>
      </c>
      <c r="H397" s="11">
        <f>VLOOKUP(A397,PitcherProj!A:Z,8,false)</f>
        <v>51.6386</v>
      </c>
      <c r="I397" s="11">
        <f>VLOOKUP(A397,PitcherProj!A:Z,9,false)</f>
        <v>21.0311</v>
      </c>
      <c r="J397" s="11">
        <f>VLOOKUP(A397,PitcherProj!A:Z,10,false)</f>
        <v>2.7442</v>
      </c>
      <c r="K397" s="11">
        <f>VLOOKUP(A397,PitcherProj!A:Z,11,false)</f>
        <v>0</v>
      </c>
      <c r="L397" s="11">
        <f>VLOOKUP(A397,PitcherProj!A:Z,12,false)</f>
        <v>11.4649</v>
      </c>
      <c r="M397" s="11">
        <f>VLOOKUP(A397,PitcherProj!A:AA,13,false)</f>
        <v>6.05333</v>
      </c>
      <c r="N397" s="11">
        <f>VLOOKUP(A397,PitcherProj!A:AA,14,false)</f>
        <v>0</v>
      </c>
      <c r="O397" s="11">
        <f>VLOOKUP(A397,PitcherProj!A:AA,15,false)</f>
        <v>60.4289</v>
      </c>
      <c r="P397" s="11" t="str">
        <f t="shared" si="1"/>
        <v>#N/A</v>
      </c>
    </row>
    <row r="398">
      <c r="A398" s="12" t="str">
        <f>PitcherProj!A358</f>
        <v>Cole Irvin</v>
      </c>
      <c r="B398" s="11" t="str">
        <f>PitcherProj!B358</f>
        <v>BAL</v>
      </c>
      <c r="C398" s="13">
        <f>(D398*Settings!$E$8)+(E398*Settings!$E$3)+(F398*Settings!$E$12)+(G398*Settings!$E$10)+(H398*Settings!$E$6)+(I398*Settings!$E$7)+(J398*Settings!$E$11)+(K398*Settings!$E$4)+(L398*Settings!$E$13)+(M398*Settings!$E$14)+(N398*Settings!$E$5)+(O398*Settings!$E$9)</f>
        <v>123.326</v>
      </c>
      <c r="D398" s="11">
        <f>VLOOKUP(A398,PitcherProj!A:Z,4,false)</f>
        <v>69.3826</v>
      </c>
      <c r="E398" s="11">
        <f>VLOOKUP(A398,PitcherProj!A:Z,5,false)</f>
        <v>3.783</v>
      </c>
      <c r="F398" s="11">
        <f>VLOOKUP(A398,PitcherProj!A:Z,6,false)</f>
        <v>3.8907</v>
      </c>
      <c r="G398" s="11">
        <f>VLOOKUP(A398,PitcherProj!A:Z,7,false)</f>
        <v>32.8053</v>
      </c>
      <c r="H398" s="11">
        <f>VLOOKUP(A398,PitcherProj!A:Z,8,false)</f>
        <v>55.1195</v>
      </c>
      <c r="I398" s="11">
        <f>VLOOKUP(A398,PitcherProj!A:Z,9,false)</f>
        <v>15.1949</v>
      </c>
      <c r="J398" s="11">
        <f>VLOOKUP(A398,PitcherProj!A:Z,10,false)</f>
        <v>3.4705</v>
      </c>
      <c r="K398" s="11">
        <f>VLOOKUP(A398,PitcherProj!A:Z,11,false)</f>
        <v>0</v>
      </c>
      <c r="L398" s="11">
        <f>VLOOKUP(A398,PitcherProj!A:Z,12,false)</f>
        <v>0.6332</v>
      </c>
      <c r="M398" s="11">
        <f>VLOOKUP(A398,PitcherProj!A:AA,13,false)</f>
        <v>10.6078</v>
      </c>
      <c r="N398" s="11">
        <f>VLOOKUP(A398,PitcherProj!A:AA,14,false)</f>
        <v>2.659</v>
      </c>
      <c r="O398" s="11">
        <f>VLOOKUP(A398,PitcherProj!A:AA,15,false)</f>
        <v>72.1516</v>
      </c>
      <c r="P398" s="11" t="str">
        <f t="shared" si="1"/>
        <v>#N/A</v>
      </c>
    </row>
    <row r="399">
      <c r="A399" s="12" t="str">
        <f>PitcherProj!A235</f>
        <v>Rich Hill</v>
      </c>
      <c r="B399" s="11" t="str">
        <f>PitcherProj!B235</f>
        <v/>
      </c>
      <c r="C399" s="13">
        <f>(D399*Settings!$E$8)+(E399*Settings!$E$3)+(F399*Settings!$E$12)+(G399*Settings!$E$10)+(H399*Settings!$E$6)+(I399*Settings!$E$7)+(J399*Settings!$E$11)+(K399*Settings!$E$4)+(L399*Settings!$E$13)+(M399*Settings!$E$14)+(N399*Settings!$E$5)+(O399*Settings!$E$9)</f>
        <v>123.2747</v>
      </c>
      <c r="D399" s="11">
        <f>VLOOKUP(A399,PitcherProj!A:Z,4,false)</f>
        <v>77.2191</v>
      </c>
      <c r="E399" s="11">
        <f>VLOOKUP(A399,PitcherProj!A:Z,5,false)</f>
        <v>4.4185</v>
      </c>
      <c r="F399" s="11">
        <f>VLOOKUP(A399,PitcherProj!A:Z,6,false)</f>
        <v>5.3045</v>
      </c>
      <c r="G399" s="11">
        <f>VLOOKUP(A399,PitcherProj!A:Z,7,false)</f>
        <v>40.9343</v>
      </c>
      <c r="H399" s="11">
        <f>VLOOKUP(A399,PitcherProj!A:Z,8,false)</f>
        <v>64.2896</v>
      </c>
      <c r="I399" s="11">
        <f>VLOOKUP(A399,PitcherProj!A:Z,9,false)</f>
        <v>28.3213</v>
      </c>
      <c r="J399" s="11">
        <f>VLOOKUP(A399,PitcherProj!A:Z,10,false)</f>
        <v>3.8731</v>
      </c>
      <c r="K399" s="11">
        <f>VLOOKUP(A399,PitcherProj!A:Z,11,false)</f>
        <v>0</v>
      </c>
      <c r="L399" s="11">
        <f>VLOOKUP(A399,PitcherProj!A:Z,12,false)</f>
        <v>0</v>
      </c>
      <c r="M399" s="11">
        <f>VLOOKUP(A399,PitcherProj!A:AA,13,false)</f>
        <v>12.0033</v>
      </c>
      <c r="N399" s="11">
        <f>VLOOKUP(A399,PitcherProj!A:AA,14,false)</f>
        <v>4.9044</v>
      </c>
      <c r="O399" s="11">
        <f>VLOOKUP(A399,PitcherProj!A:AA,15,false)</f>
        <v>79.5014</v>
      </c>
      <c r="P399" s="11" t="str">
        <f t="shared" si="1"/>
        <v>#N/A</v>
      </c>
    </row>
    <row r="400">
      <c r="A400" s="12" t="str">
        <f>PitcherProj!A188</f>
        <v>Tyler Mahle</v>
      </c>
      <c r="B400" s="11" t="str">
        <f>PitcherProj!B188</f>
        <v>TEX</v>
      </c>
      <c r="C400" s="13">
        <f>(D400*Settings!$E$8)+(E400*Settings!$E$3)+(F400*Settings!$E$12)+(G400*Settings!$E$10)+(H400*Settings!$E$6)+(I400*Settings!$E$7)+(J400*Settings!$E$11)+(K400*Settings!$E$4)+(L400*Settings!$E$13)+(M400*Settings!$E$14)+(N400*Settings!$E$5)+(O400*Settings!$E$9)</f>
        <v>123.2441</v>
      </c>
      <c r="D400" s="11">
        <f>VLOOKUP(A400,PitcherProj!A:Z,4,false)</f>
        <v>58.9099</v>
      </c>
      <c r="E400" s="11">
        <f>VLOOKUP(A400,PitcherProj!A:Z,5,false)</f>
        <v>3.5075</v>
      </c>
      <c r="F400" s="11">
        <f>VLOOKUP(A400,PitcherProj!A:Z,6,false)</f>
        <v>3.3721</v>
      </c>
      <c r="G400" s="11">
        <f>VLOOKUP(A400,PitcherProj!A:Z,7,false)</f>
        <v>27.7878</v>
      </c>
      <c r="H400" s="11">
        <f>VLOOKUP(A400,PitcherProj!A:Z,8,false)</f>
        <v>60.6751</v>
      </c>
      <c r="I400" s="11">
        <f>VLOOKUP(A400,PitcherProj!A:Z,9,false)</f>
        <v>19.0384</v>
      </c>
      <c r="J400" s="11">
        <f>VLOOKUP(A400,PitcherProj!A:Z,10,false)</f>
        <v>2.4414</v>
      </c>
      <c r="K400" s="11">
        <f>VLOOKUP(A400,PitcherProj!A:Z,11,false)</f>
        <v>0</v>
      </c>
      <c r="L400" s="11">
        <f>VLOOKUP(A400,PitcherProj!A:Z,12,false)</f>
        <v>0.6047</v>
      </c>
      <c r="M400" s="11">
        <f>VLOOKUP(A400,PitcherProj!A:AA,13,false)</f>
        <v>9.17031</v>
      </c>
      <c r="N400" s="11">
        <f>VLOOKUP(A400,PitcherProj!A:AA,14,false)</f>
        <v>3.3566</v>
      </c>
      <c r="O400" s="11">
        <f>VLOOKUP(A400,PitcherProj!A:AA,15,false)</f>
        <v>55.8057</v>
      </c>
      <c r="P400" s="11" t="str">
        <f t="shared" si="1"/>
        <v>#N/A</v>
      </c>
    </row>
    <row r="401">
      <c r="A401" s="12" t="str">
        <f>PitcherProj!A295</f>
        <v>Luke Weaver</v>
      </c>
      <c r="B401" s="11" t="str">
        <f>PitcherProj!B295</f>
        <v>NYY</v>
      </c>
      <c r="C401" s="13">
        <f>(D401*Settings!$E$8)+(E401*Settings!$E$3)+(F401*Settings!$E$12)+(G401*Settings!$E$10)+(H401*Settings!$E$6)+(I401*Settings!$E$7)+(J401*Settings!$E$11)+(K401*Settings!$E$4)+(L401*Settings!$E$13)+(M401*Settings!$E$14)+(N401*Settings!$E$5)+(O401*Settings!$E$9)</f>
        <v>123.0476</v>
      </c>
      <c r="D401" s="11">
        <f>VLOOKUP(A401,PitcherProj!A:Z,4,false)</f>
        <v>63.4664</v>
      </c>
      <c r="E401" s="11">
        <f>VLOOKUP(A401,PitcherProj!A:Z,5,false)</f>
        <v>3.5894</v>
      </c>
      <c r="F401" s="11">
        <f>VLOOKUP(A401,PitcherProj!A:Z,6,false)</f>
        <v>3.3554</v>
      </c>
      <c r="G401" s="11">
        <f>VLOOKUP(A401,PitcherProj!A:Z,7,false)</f>
        <v>29.7465</v>
      </c>
      <c r="H401" s="11">
        <f>VLOOKUP(A401,PitcherProj!A:Z,8,false)</f>
        <v>59.9886</v>
      </c>
      <c r="I401" s="11">
        <f>VLOOKUP(A401,PitcherProj!A:Z,9,false)</f>
        <v>17.3895</v>
      </c>
      <c r="J401" s="11">
        <f>VLOOKUP(A401,PitcherProj!A:Z,10,false)</f>
        <v>2.4622</v>
      </c>
      <c r="K401" s="11">
        <f>VLOOKUP(A401,PitcherProj!A:Z,11,false)</f>
        <v>0</v>
      </c>
      <c r="L401" s="11">
        <f>VLOOKUP(A401,PitcherProj!A:Z,12,false)</f>
        <v>0.6544</v>
      </c>
      <c r="M401" s="11">
        <f>VLOOKUP(A401,PitcherProj!A:AA,13,false)</f>
        <v>10.4014</v>
      </c>
      <c r="N401" s="11">
        <f>VLOOKUP(A401,PitcherProj!A:AA,14,false)</f>
        <v>1.6394</v>
      </c>
      <c r="O401" s="11">
        <f>VLOOKUP(A401,PitcherProj!A:AA,15,false)</f>
        <v>62.1033</v>
      </c>
      <c r="P401" s="11" t="str">
        <f t="shared" si="1"/>
        <v>#N/A</v>
      </c>
    </row>
    <row r="402">
      <c r="A402" s="12" t="str">
        <f>PitcherProj!A412</f>
        <v>Adrian Morejon</v>
      </c>
      <c r="B402" s="11" t="str">
        <f>PitcherProj!B412</f>
        <v>SDP</v>
      </c>
      <c r="C402" s="13">
        <f>(D402*Settings!$E$8)+(E402*Settings!$E$3)+(F402*Settings!$E$12)+(G402*Settings!$E$10)+(H402*Settings!$E$6)+(I402*Settings!$E$7)+(J402*Settings!$E$11)+(K402*Settings!$E$4)+(L402*Settings!$E$13)+(M402*Settings!$E$14)+(N402*Settings!$E$5)+(O402*Settings!$E$9)</f>
        <v>122.8616</v>
      </c>
      <c r="D402" s="11">
        <f>VLOOKUP(A402,PitcherProj!A:Z,4,false)</f>
        <v>67.1887</v>
      </c>
      <c r="E402" s="11">
        <f>VLOOKUP(A402,PitcherProj!A:Z,5,false)</f>
        <v>3.4874</v>
      </c>
      <c r="F402" s="11">
        <f>VLOOKUP(A402,PitcherProj!A:Z,6,false)</f>
        <v>3.7609</v>
      </c>
      <c r="G402" s="11">
        <f>VLOOKUP(A402,PitcherProj!A:Z,7,false)</f>
        <v>31.8646</v>
      </c>
      <c r="H402" s="11">
        <f>VLOOKUP(A402,PitcherProj!A:Z,8,false)</f>
        <v>64.0957</v>
      </c>
      <c r="I402" s="11">
        <f>VLOOKUP(A402,PitcherProj!A:Z,9,false)</f>
        <v>26.0464</v>
      </c>
      <c r="J402" s="11">
        <f>VLOOKUP(A402,PitcherProj!A:Z,10,false)</f>
        <v>2.8052</v>
      </c>
      <c r="K402" s="11">
        <f>VLOOKUP(A402,PitcherProj!A:Z,11,false)</f>
        <v>0</v>
      </c>
      <c r="L402" s="11">
        <f>VLOOKUP(A402,PitcherProj!A:Z,12,false)</f>
        <v>0.5871</v>
      </c>
      <c r="M402" s="11">
        <f>VLOOKUP(A402,PitcherProj!A:AA,13,false)</f>
        <v>9.9066</v>
      </c>
      <c r="N402" s="11">
        <f>VLOOKUP(A402,PitcherProj!A:AA,14,false)</f>
        <v>1.9653</v>
      </c>
      <c r="O402" s="11">
        <f>VLOOKUP(A402,PitcherProj!A:AA,15,false)</f>
        <v>63.4438</v>
      </c>
      <c r="P402" s="11" t="str">
        <f t="shared" si="1"/>
        <v>#N/A</v>
      </c>
    </row>
    <row r="403">
      <c r="A403" s="12" t="str">
        <f>PitcherProj!A434</f>
        <v>Zach Jackson</v>
      </c>
      <c r="B403" s="11" t="str">
        <f>PitcherProj!B434</f>
        <v>OAK</v>
      </c>
      <c r="C403" s="13">
        <f>(D403*Settings!$E$8)+(E403*Settings!$E$3)+(F403*Settings!$E$12)+(G403*Settings!$E$10)+(H403*Settings!$E$6)+(I403*Settings!$E$7)+(J403*Settings!$E$11)+(K403*Settings!$E$4)+(L403*Settings!$E$13)+(M403*Settings!$E$14)+(N403*Settings!$E$5)+(O403*Settings!$E$9)</f>
        <v>122.3542</v>
      </c>
      <c r="D403" s="11">
        <f>VLOOKUP(A403,PitcherProj!A:Z,4,false)</f>
        <v>56</v>
      </c>
      <c r="E403" s="11">
        <f>VLOOKUP(A403,PitcherProj!A:Z,5,false)</f>
        <v>2.5875</v>
      </c>
      <c r="F403" s="11">
        <f>VLOOKUP(A403,PitcherProj!A:Z,6,false)</f>
        <v>2.9059</v>
      </c>
      <c r="G403" s="11">
        <f>VLOOKUP(A403,PitcherProj!A:Z,7,false)</f>
        <v>25.5581</v>
      </c>
      <c r="H403" s="11">
        <f>VLOOKUP(A403,PitcherProj!A:Z,8,false)</f>
        <v>62.6481</v>
      </c>
      <c r="I403" s="11">
        <f>VLOOKUP(A403,PitcherProj!A:Z,9,false)</f>
        <v>29.1329</v>
      </c>
      <c r="J403" s="11">
        <f>VLOOKUP(A403,PitcherProj!A:Z,10,false)</f>
        <v>2.3333</v>
      </c>
      <c r="K403" s="11">
        <f>VLOOKUP(A403,PitcherProj!A:Z,11,false)</f>
        <v>0</v>
      </c>
      <c r="L403" s="11">
        <f>VLOOKUP(A403,PitcherProj!A:Z,12,false)</f>
        <v>8.883</v>
      </c>
      <c r="M403" s="11">
        <f>VLOOKUP(A403,PitcherProj!A:AA,13,false)</f>
        <v>7.04978</v>
      </c>
      <c r="N403" s="11">
        <f>VLOOKUP(A403,PitcherProj!A:AA,14,false)</f>
        <v>0</v>
      </c>
      <c r="O403" s="11">
        <f>VLOOKUP(A403,PitcherProj!A:AA,15,false)</f>
        <v>47.6973</v>
      </c>
      <c r="P403" s="11" t="str">
        <f t="shared" si="1"/>
        <v>#N/A</v>
      </c>
    </row>
    <row r="404">
      <c r="A404" s="12" t="str">
        <f>PitcherProj!A400</f>
        <v>Taylor Clarke</v>
      </c>
      <c r="B404" s="11" t="str">
        <f>PitcherProj!B400</f>
        <v>MIL</v>
      </c>
      <c r="C404" s="13">
        <f>(D404*Settings!$E$8)+(E404*Settings!$E$3)+(F404*Settings!$E$12)+(G404*Settings!$E$10)+(H404*Settings!$E$6)+(I404*Settings!$E$7)+(J404*Settings!$E$11)+(K404*Settings!$E$4)+(L404*Settings!$E$13)+(M404*Settings!$E$14)+(N404*Settings!$E$5)+(O404*Settings!$E$9)</f>
        <v>122.2857</v>
      </c>
      <c r="D404" s="11">
        <f>VLOOKUP(A404,PitcherProj!A:Z,4,false)</f>
        <v>57</v>
      </c>
      <c r="E404" s="11">
        <f>VLOOKUP(A404,PitcherProj!A:Z,5,false)</f>
        <v>2.7906</v>
      </c>
      <c r="F404" s="11">
        <f>VLOOKUP(A404,PitcherProj!A:Z,6,false)</f>
        <v>2.7998</v>
      </c>
      <c r="G404" s="11">
        <f>VLOOKUP(A404,PitcherProj!A:Z,7,false)</f>
        <v>26.3966</v>
      </c>
      <c r="H404" s="11">
        <f>VLOOKUP(A404,PitcherProj!A:Z,8,false)</f>
        <v>59.361</v>
      </c>
      <c r="I404" s="11">
        <f>VLOOKUP(A404,PitcherProj!A:Z,9,false)</f>
        <v>19.2317</v>
      </c>
      <c r="J404" s="11">
        <f>VLOOKUP(A404,PitcherProj!A:Z,10,false)</f>
        <v>2.1242</v>
      </c>
      <c r="K404" s="11">
        <f>VLOOKUP(A404,PitcherProj!A:Z,11,false)</f>
        <v>0</v>
      </c>
      <c r="L404" s="11">
        <f>VLOOKUP(A404,PitcherProj!A:Z,12,false)</f>
        <v>6.7579</v>
      </c>
      <c r="M404" s="11">
        <f>VLOOKUP(A404,PitcherProj!A:AA,13,false)</f>
        <v>9.16433</v>
      </c>
      <c r="N404" s="11">
        <f>VLOOKUP(A404,PitcherProj!A:AA,14,false)</f>
        <v>0</v>
      </c>
      <c r="O404" s="11">
        <f>VLOOKUP(A404,PitcherProj!A:AA,15,false)</f>
        <v>52.9956</v>
      </c>
      <c r="P404" s="11" t="str">
        <f t="shared" si="1"/>
        <v>#N/A</v>
      </c>
    </row>
    <row r="405">
      <c r="A405" s="12" t="str">
        <f>PitcherProj!A398</f>
        <v>Jorge López</v>
      </c>
      <c r="B405" s="11" t="str">
        <f>PitcherProj!B398</f>
        <v>NYM</v>
      </c>
      <c r="C405" s="13">
        <f>(D405*Settings!$E$8)+(E405*Settings!$E$3)+(F405*Settings!$E$12)+(G405*Settings!$E$10)+(H405*Settings!$E$6)+(I405*Settings!$E$7)+(J405*Settings!$E$11)+(K405*Settings!$E$4)+(L405*Settings!$E$13)+(M405*Settings!$E$14)+(N405*Settings!$E$5)+(O405*Settings!$E$9)</f>
        <v>120.9775</v>
      </c>
      <c r="D405" s="11">
        <f>VLOOKUP(A405,PitcherProj!A:Z,4,false)</f>
        <v>57</v>
      </c>
      <c r="E405" s="11">
        <f>VLOOKUP(A405,PitcherProj!A:Z,5,false)</f>
        <v>2.8929</v>
      </c>
      <c r="F405" s="11">
        <f>VLOOKUP(A405,PitcherProj!A:Z,6,false)</f>
        <v>2.6966</v>
      </c>
      <c r="G405" s="11">
        <f>VLOOKUP(A405,PitcherProj!A:Z,7,false)</f>
        <v>24.5981</v>
      </c>
      <c r="H405" s="11">
        <f>VLOOKUP(A405,PitcherProj!A:Z,8,false)</f>
        <v>56.3082</v>
      </c>
      <c r="I405" s="11">
        <f>VLOOKUP(A405,PitcherProj!A:Z,9,false)</f>
        <v>20.1857</v>
      </c>
      <c r="J405" s="11">
        <f>VLOOKUP(A405,PitcherProj!A:Z,10,false)</f>
        <v>3.584</v>
      </c>
      <c r="K405" s="11">
        <f>VLOOKUP(A405,PitcherProj!A:Z,11,false)</f>
        <v>0</v>
      </c>
      <c r="L405" s="11">
        <f>VLOOKUP(A405,PitcherProj!A:Z,12,false)</f>
        <v>7.0433</v>
      </c>
      <c r="M405" s="11">
        <f>VLOOKUP(A405,PitcherProj!A:AA,13,false)</f>
        <v>6.802</v>
      </c>
      <c r="N405" s="11">
        <f>VLOOKUP(A405,PitcherProj!A:AA,14,false)</f>
        <v>0</v>
      </c>
      <c r="O405" s="11">
        <f>VLOOKUP(A405,PitcherProj!A:AA,15,false)</f>
        <v>53.8261</v>
      </c>
      <c r="P405" s="11" t="str">
        <f t="shared" si="1"/>
        <v>#N/A</v>
      </c>
    </row>
    <row r="406">
      <c r="A406" s="12" t="str">
        <f>PitcherProj!A242</f>
        <v>Matt Waldron</v>
      </c>
      <c r="B406" s="11" t="str">
        <f>PitcherProj!B242</f>
        <v>SDP</v>
      </c>
      <c r="C406" s="13">
        <f>(D406*Settings!$E$8)+(E406*Settings!$E$3)+(F406*Settings!$E$12)+(G406*Settings!$E$10)+(H406*Settings!$E$6)+(I406*Settings!$E$7)+(J406*Settings!$E$11)+(K406*Settings!$E$4)+(L406*Settings!$E$13)+(M406*Settings!$E$14)+(N406*Settings!$E$5)+(O406*Settings!$E$9)</f>
        <v>120.9256</v>
      </c>
      <c r="D406" s="11">
        <f>VLOOKUP(A406,PitcherProj!A:Z,4,false)</f>
        <v>82.3035</v>
      </c>
      <c r="E406" s="11">
        <f>VLOOKUP(A406,PitcherProj!A:Z,5,false)</f>
        <v>4.2929</v>
      </c>
      <c r="F406" s="11">
        <f>VLOOKUP(A406,PitcherProj!A:Z,6,false)</f>
        <v>5.7389</v>
      </c>
      <c r="G406" s="11">
        <f>VLOOKUP(A406,PitcherProj!A:Z,7,false)</f>
        <v>44.8181</v>
      </c>
      <c r="H406" s="11">
        <f>VLOOKUP(A406,PitcherProj!A:Z,8,false)</f>
        <v>60.7416</v>
      </c>
      <c r="I406" s="11">
        <f>VLOOKUP(A406,PitcherProj!A:Z,9,false)</f>
        <v>26.7182</v>
      </c>
      <c r="J406" s="11">
        <f>VLOOKUP(A406,PitcherProj!A:Z,10,false)</f>
        <v>4.0152</v>
      </c>
      <c r="K406" s="11">
        <f>VLOOKUP(A406,PitcherProj!A:Z,11,false)</f>
        <v>0</v>
      </c>
      <c r="L406" s="11">
        <f>VLOOKUP(A406,PitcherProj!A:Z,12,false)</f>
        <v>0</v>
      </c>
      <c r="M406" s="11">
        <f>VLOOKUP(A406,PitcherProj!A:AA,13,false)</f>
        <v>13.827</v>
      </c>
      <c r="N406" s="11">
        <f>VLOOKUP(A406,PitcherProj!A:AA,14,false)</f>
        <v>5.5226</v>
      </c>
      <c r="O406" s="11">
        <f>VLOOKUP(A406,PitcherProj!A:AA,15,false)</f>
        <v>87.1725</v>
      </c>
      <c r="P406" s="11" t="str">
        <f t="shared" si="1"/>
        <v>#N/A</v>
      </c>
    </row>
    <row r="407">
      <c r="A407" s="12" t="str">
        <f>PitcherProj!A331</f>
        <v>Kody Funderburk</v>
      </c>
      <c r="B407" s="11" t="str">
        <f>PitcherProj!B331</f>
        <v>MIN</v>
      </c>
      <c r="C407" s="13">
        <f>(D407*Settings!$E$8)+(E407*Settings!$E$3)+(F407*Settings!$E$12)+(G407*Settings!$E$10)+(H407*Settings!$E$6)+(I407*Settings!$E$7)+(J407*Settings!$E$11)+(K407*Settings!$E$4)+(L407*Settings!$E$13)+(M407*Settings!$E$14)+(N407*Settings!$E$5)+(O407*Settings!$E$9)</f>
        <v>120.7144</v>
      </c>
      <c r="D407" s="11">
        <f>VLOOKUP(A407,PitcherProj!A:Z,4,false)</f>
        <v>54</v>
      </c>
      <c r="E407" s="11">
        <f>VLOOKUP(A407,PitcherProj!A:Z,5,false)</f>
        <v>2.8133</v>
      </c>
      <c r="F407" s="11">
        <f>VLOOKUP(A407,PitcherProj!A:Z,6,false)</f>
        <v>2.4811</v>
      </c>
      <c r="G407" s="11">
        <f>VLOOKUP(A407,PitcherProj!A:Z,7,false)</f>
        <v>21.58</v>
      </c>
      <c r="H407" s="11">
        <f>VLOOKUP(A407,PitcherProj!A:Z,8,false)</f>
        <v>55.0936</v>
      </c>
      <c r="I407" s="11">
        <f>VLOOKUP(A407,PitcherProj!A:Z,9,false)</f>
        <v>21.4847</v>
      </c>
      <c r="J407" s="11">
        <f>VLOOKUP(A407,PitcherProj!A:Z,10,false)</f>
        <v>2.6211</v>
      </c>
      <c r="K407" s="11">
        <f>VLOOKUP(A407,PitcherProj!A:Z,11,false)</f>
        <v>0</v>
      </c>
      <c r="L407" s="11">
        <f>VLOOKUP(A407,PitcherProj!A:Z,12,false)</f>
        <v>6.6333</v>
      </c>
      <c r="M407" s="11">
        <f>VLOOKUP(A407,PitcherProj!A:AA,13,false)</f>
        <v>5.232</v>
      </c>
      <c r="N407" s="11">
        <f>VLOOKUP(A407,PitcherProj!A:AA,14,false)</f>
        <v>0</v>
      </c>
      <c r="O407" s="11">
        <f>VLOOKUP(A407,PitcherProj!A:AA,15,false)</f>
        <v>49.0032</v>
      </c>
      <c r="P407" s="11" t="str">
        <f t="shared" si="1"/>
        <v>#N/A</v>
      </c>
    </row>
    <row r="408">
      <c r="A408" s="12" t="str">
        <f>PitcherProj!A461</f>
        <v>Ethan Small</v>
      </c>
      <c r="B408" s="11" t="str">
        <f>PitcherProj!B461</f>
        <v>SFG</v>
      </c>
      <c r="C408" s="13">
        <f>(D408*Settings!$E$8)+(E408*Settings!$E$3)+(F408*Settings!$E$12)+(G408*Settings!$E$10)+(H408*Settings!$E$6)+(I408*Settings!$E$7)+(J408*Settings!$E$11)+(K408*Settings!$E$4)+(L408*Settings!$E$13)+(M408*Settings!$E$14)+(N408*Settings!$E$5)+(O408*Settings!$E$9)</f>
        <v>120.6402</v>
      </c>
      <c r="D408" s="11">
        <f>VLOOKUP(A408,PitcherProj!A:Z,4,false)</f>
        <v>58</v>
      </c>
      <c r="E408" s="11">
        <f>VLOOKUP(A408,PitcherProj!A:Z,5,false)</f>
        <v>2.8003</v>
      </c>
      <c r="F408" s="11">
        <f>VLOOKUP(A408,PitcherProj!A:Z,6,false)</f>
        <v>2.8885</v>
      </c>
      <c r="G408" s="11">
        <f>VLOOKUP(A408,PitcherProj!A:Z,7,false)</f>
        <v>26.067</v>
      </c>
      <c r="H408" s="11">
        <f>VLOOKUP(A408,PitcherProj!A:Z,8,false)</f>
        <v>55.4605</v>
      </c>
      <c r="I408" s="11">
        <f>VLOOKUP(A408,PitcherProj!A:Z,9,false)</f>
        <v>25.5439</v>
      </c>
      <c r="J408" s="11">
        <f>VLOOKUP(A408,PitcherProj!A:Z,10,false)</f>
        <v>2.3278</v>
      </c>
      <c r="K408" s="11">
        <f>VLOOKUP(A408,PitcherProj!A:Z,11,false)</f>
        <v>0</v>
      </c>
      <c r="L408" s="11">
        <f>VLOOKUP(A408,PitcherProj!A:Z,12,false)</f>
        <v>9.7241</v>
      </c>
      <c r="M408" s="11">
        <f>VLOOKUP(A408,PitcherProj!A:AA,13,false)</f>
        <v>7.10822</v>
      </c>
      <c r="N408" s="11">
        <f>VLOOKUP(A408,PitcherProj!A:AA,14,false)</f>
        <v>0</v>
      </c>
      <c r="O408" s="11">
        <f>VLOOKUP(A408,PitcherProj!A:AA,15,false)</f>
        <v>53.5988</v>
      </c>
      <c r="P408" s="11" t="str">
        <f t="shared" si="1"/>
        <v>#N/A</v>
      </c>
    </row>
    <row r="409">
      <c r="A409" s="12" t="str">
        <f>PitcherProj!A402</f>
        <v>Ryan Borucki</v>
      </c>
      <c r="B409" s="11" t="str">
        <f>PitcherProj!B402</f>
        <v>PIT</v>
      </c>
      <c r="C409" s="13">
        <f>(D409*Settings!$E$8)+(E409*Settings!$E$3)+(F409*Settings!$E$12)+(G409*Settings!$E$10)+(H409*Settings!$E$6)+(I409*Settings!$E$7)+(J409*Settings!$E$11)+(K409*Settings!$E$4)+(L409*Settings!$E$13)+(M409*Settings!$E$14)+(N409*Settings!$E$5)+(O409*Settings!$E$9)</f>
        <v>120.5356</v>
      </c>
      <c r="D409" s="11">
        <f>VLOOKUP(A409,PitcherProj!A:Z,4,false)</f>
        <v>60</v>
      </c>
      <c r="E409" s="11">
        <f>VLOOKUP(A409,PitcherProj!A:Z,5,false)</f>
        <v>2.9071</v>
      </c>
      <c r="F409" s="11">
        <f>VLOOKUP(A409,PitcherProj!A:Z,6,false)</f>
        <v>2.9778</v>
      </c>
      <c r="G409" s="11">
        <f>VLOOKUP(A409,PitcherProj!A:Z,7,false)</f>
        <v>27.9267</v>
      </c>
      <c r="H409" s="11">
        <f>VLOOKUP(A409,PitcherProj!A:Z,8,false)</f>
        <v>53.557</v>
      </c>
      <c r="I409" s="11">
        <f>VLOOKUP(A409,PitcherProj!A:Z,9,false)</f>
        <v>24.0291</v>
      </c>
      <c r="J409" s="11">
        <f>VLOOKUP(A409,PitcherProj!A:Z,10,false)</f>
        <v>3.2652</v>
      </c>
      <c r="K409" s="11">
        <f>VLOOKUP(A409,PitcherProj!A:Z,11,false)</f>
        <v>0</v>
      </c>
      <c r="L409" s="11">
        <f>VLOOKUP(A409,PitcherProj!A:Z,12,false)</f>
        <v>11.4087</v>
      </c>
      <c r="M409" s="11">
        <f>VLOOKUP(A409,PitcherProj!A:AA,13,false)</f>
        <v>7.14667</v>
      </c>
      <c r="N409" s="11">
        <f>VLOOKUP(A409,PitcherProj!A:AA,14,false)</f>
        <v>0</v>
      </c>
      <c r="O409" s="11">
        <f>VLOOKUP(A409,PitcherProj!A:AA,15,false)</f>
        <v>58.2932</v>
      </c>
      <c r="P409" s="11" t="str">
        <f t="shared" si="1"/>
        <v>#N/A</v>
      </c>
    </row>
    <row r="410">
      <c r="A410" s="12" t="str">
        <f>PitcherProj!A310</f>
        <v>Robert Garcia</v>
      </c>
      <c r="B410" s="11" t="str">
        <f>PitcherProj!B310</f>
        <v>WSN</v>
      </c>
      <c r="C410" s="13">
        <f>(D410*Settings!$E$8)+(E410*Settings!$E$3)+(F410*Settings!$E$12)+(G410*Settings!$E$10)+(H410*Settings!$E$6)+(I410*Settings!$E$7)+(J410*Settings!$E$11)+(K410*Settings!$E$4)+(L410*Settings!$E$13)+(M410*Settings!$E$14)+(N410*Settings!$E$5)+(O410*Settings!$E$9)</f>
        <v>120.5339</v>
      </c>
      <c r="D410" s="11">
        <f>VLOOKUP(A410,PitcherProj!A:Z,4,false)</f>
        <v>58</v>
      </c>
      <c r="E410" s="11">
        <f>VLOOKUP(A410,PitcherProj!A:Z,5,false)</f>
        <v>2.7266</v>
      </c>
      <c r="F410" s="11">
        <f>VLOOKUP(A410,PitcherProj!A:Z,6,false)</f>
        <v>2.9627</v>
      </c>
      <c r="G410" s="11">
        <f>VLOOKUP(A410,PitcherProj!A:Z,7,false)</f>
        <v>26.4091</v>
      </c>
      <c r="H410" s="11">
        <f>VLOOKUP(A410,PitcherProj!A:Z,8,false)</f>
        <v>58.0324</v>
      </c>
      <c r="I410" s="11">
        <f>VLOOKUP(A410,PitcherProj!A:Z,9,false)</f>
        <v>26.7786</v>
      </c>
      <c r="J410" s="11">
        <f>VLOOKUP(A410,PitcherProj!A:Z,10,false)</f>
        <v>2.6129</v>
      </c>
      <c r="K410" s="11">
        <f>VLOOKUP(A410,PitcherProj!A:Z,11,false)</f>
        <v>0</v>
      </c>
      <c r="L410" s="11">
        <f>VLOOKUP(A410,PitcherProj!A:Z,12,false)</f>
        <v>9.4809</v>
      </c>
      <c r="M410" s="11">
        <f>VLOOKUP(A410,PitcherProj!A:AA,13,false)</f>
        <v>7.23711</v>
      </c>
      <c r="N410" s="11">
        <f>VLOOKUP(A410,PitcherProj!A:AA,14,false)</f>
        <v>0</v>
      </c>
      <c r="O410" s="11">
        <f>VLOOKUP(A410,PitcherProj!A:AA,15,false)</f>
        <v>52.9955</v>
      </c>
      <c r="P410" s="11" t="str">
        <f t="shared" si="1"/>
        <v>#N/A</v>
      </c>
    </row>
    <row r="411">
      <c r="A411" s="12" t="str">
        <f>PitcherProj!A532</f>
        <v>Trent Thornton</v>
      </c>
      <c r="B411" s="11" t="str">
        <f>PitcherProj!B532</f>
        <v>SEA</v>
      </c>
      <c r="C411" s="13">
        <f>(D411*Settings!$E$8)+(E411*Settings!$E$3)+(F411*Settings!$E$12)+(G411*Settings!$E$10)+(H411*Settings!$E$6)+(I411*Settings!$E$7)+(J411*Settings!$E$11)+(K411*Settings!$E$4)+(L411*Settings!$E$13)+(M411*Settings!$E$14)+(N411*Settings!$E$5)+(O411*Settings!$E$9)</f>
        <v>120.2342</v>
      </c>
      <c r="D411" s="11">
        <f>VLOOKUP(A411,PitcherProj!A:Z,4,false)</f>
        <v>60</v>
      </c>
      <c r="E411" s="11">
        <f>VLOOKUP(A411,PitcherProj!A:Z,5,false)</f>
        <v>2.8391</v>
      </c>
      <c r="F411" s="11">
        <f>VLOOKUP(A411,PitcherProj!A:Z,6,false)</f>
        <v>3.0463</v>
      </c>
      <c r="G411" s="11">
        <f>VLOOKUP(A411,PitcherProj!A:Z,7,false)</f>
        <v>29.3985</v>
      </c>
      <c r="H411" s="11">
        <f>VLOOKUP(A411,PitcherProj!A:Z,8,false)</f>
        <v>53.0938</v>
      </c>
      <c r="I411" s="11">
        <f>VLOOKUP(A411,PitcherProj!A:Z,9,false)</f>
        <v>21.7401</v>
      </c>
      <c r="J411" s="11">
        <f>VLOOKUP(A411,PitcherProj!A:Z,10,false)</f>
        <v>2.3346</v>
      </c>
      <c r="K411" s="11">
        <f>VLOOKUP(A411,PitcherProj!A:Z,11,false)</f>
        <v>0</v>
      </c>
      <c r="L411" s="11">
        <f>VLOOKUP(A411,PitcherProj!A:Z,12,false)</f>
        <v>11.9759</v>
      </c>
      <c r="M411" s="11">
        <f>VLOOKUP(A411,PitcherProj!A:AA,13,false)</f>
        <v>9.12667</v>
      </c>
      <c r="N411" s="11">
        <f>VLOOKUP(A411,PitcherProj!A:AA,14,false)</f>
        <v>0</v>
      </c>
      <c r="O411" s="11">
        <f>VLOOKUP(A411,PitcherProj!A:AA,15,false)</f>
        <v>58.9963</v>
      </c>
      <c r="P411" s="11" t="str">
        <f t="shared" si="1"/>
        <v>#N/A</v>
      </c>
    </row>
    <row r="412">
      <c r="A412" s="12" t="str">
        <f>PitcherProj!A352</f>
        <v>Dylan Floro</v>
      </c>
      <c r="B412" s="11" t="str">
        <f>PitcherProj!B352</f>
        <v>WSN</v>
      </c>
      <c r="C412" s="13">
        <f>(D412*Settings!$E$8)+(E412*Settings!$E$3)+(F412*Settings!$E$12)+(G412*Settings!$E$10)+(H412*Settings!$E$6)+(I412*Settings!$E$7)+(J412*Settings!$E$11)+(K412*Settings!$E$4)+(L412*Settings!$E$13)+(M412*Settings!$E$14)+(N412*Settings!$E$5)+(O412*Settings!$E$9)</f>
        <v>119.308</v>
      </c>
      <c r="D412" s="11">
        <f>VLOOKUP(A412,PitcherProj!A:Z,4,false)</f>
        <v>61</v>
      </c>
      <c r="E412" s="11">
        <f>VLOOKUP(A412,PitcherProj!A:Z,5,false)</f>
        <v>2.8264</v>
      </c>
      <c r="F412" s="11">
        <f>VLOOKUP(A412,PitcherProj!A:Z,6,false)</f>
        <v>3.1575</v>
      </c>
      <c r="G412" s="11">
        <f>VLOOKUP(A412,PitcherProj!A:Z,7,false)</f>
        <v>28.3866</v>
      </c>
      <c r="H412" s="11">
        <f>VLOOKUP(A412,PitcherProj!A:Z,8,false)</f>
        <v>51.9862</v>
      </c>
      <c r="I412" s="11">
        <f>VLOOKUP(A412,PitcherProj!A:Z,9,false)</f>
        <v>22.0181</v>
      </c>
      <c r="J412" s="11">
        <f>VLOOKUP(A412,PitcherProj!A:Z,10,false)</f>
        <v>2.2146</v>
      </c>
      <c r="K412" s="11">
        <f>VLOOKUP(A412,PitcherProj!A:Z,11,false)</f>
        <v>0</v>
      </c>
      <c r="L412" s="11">
        <f>VLOOKUP(A412,PitcherProj!A:Z,12,false)</f>
        <v>11.2806</v>
      </c>
      <c r="M412" s="11">
        <f>VLOOKUP(A412,PitcherProj!A:AA,13,false)</f>
        <v>7.02856</v>
      </c>
      <c r="N412" s="11">
        <f>VLOOKUP(A412,PitcherProj!A:AA,14,false)</f>
        <v>0</v>
      </c>
      <c r="O412" s="11">
        <f>VLOOKUP(A412,PitcherProj!A:AA,15,false)</f>
        <v>61.893</v>
      </c>
      <c r="P412" s="11" t="str">
        <f t="shared" si="1"/>
        <v>#N/A</v>
      </c>
    </row>
    <row r="413">
      <c r="A413" s="12" t="str">
        <f>PitcherProj!A315</f>
        <v>Ben Joyce</v>
      </c>
      <c r="B413" s="11" t="str">
        <f>PitcherProj!B315</f>
        <v>LAA</v>
      </c>
      <c r="C413" s="13">
        <f>(D413*Settings!$E$8)+(E413*Settings!$E$3)+(F413*Settings!$E$12)+(G413*Settings!$E$10)+(H413*Settings!$E$6)+(I413*Settings!$E$7)+(J413*Settings!$E$11)+(K413*Settings!$E$4)+(L413*Settings!$E$13)+(M413*Settings!$E$14)+(N413*Settings!$E$5)+(O413*Settings!$E$9)</f>
        <v>119.0683</v>
      </c>
      <c r="D413" s="11">
        <f>VLOOKUP(A413,PitcherProj!A:Z,4,false)</f>
        <v>48</v>
      </c>
      <c r="E413" s="11">
        <f>VLOOKUP(A413,PitcherProj!A:Z,5,false)</f>
        <v>2.4506</v>
      </c>
      <c r="F413" s="11">
        <f>VLOOKUP(A413,PitcherProj!A:Z,6,false)</f>
        <v>2.2561</v>
      </c>
      <c r="G413" s="11">
        <f>VLOOKUP(A413,PitcherProj!A:Z,7,false)</f>
        <v>20.7324</v>
      </c>
      <c r="H413" s="11">
        <f>VLOOKUP(A413,PitcherProj!A:Z,8,false)</f>
        <v>59.1568</v>
      </c>
      <c r="I413" s="11">
        <f>VLOOKUP(A413,PitcherProj!A:Z,9,false)</f>
        <v>24.8938</v>
      </c>
      <c r="J413" s="11">
        <f>VLOOKUP(A413,PitcherProj!A:Z,10,false)</f>
        <v>2.7025</v>
      </c>
      <c r="K413" s="11">
        <f>VLOOKUP(A413,PitcherProj!A:Z,11,false)</f>
        <v>2.181</v>
      </c>
      <c r="L413" s="11">
        <f>VLOOKUP(A413,PitcherProj!A:Z,12,false)</f>
        <v>3.8699</v>
      </c>
      <c r="M413" s="11">
        <f>VLOOKUP(A413,PitcherProj!A:AA,13,false)</f>
        <v>5.792</v>
      </c>
      <c r="N413" s="11">
        <f>VLOOKUP(A413,PitcherProj!A:AA,14,false)</f>
        <v>0</v>
      </c>
      <c r="O413" s="11">
        <f>VLOOKUP(A413,PitcherProj!A:AA,15,false)</f>
        <v>39.1569</v>
      </c>
      <c r="P413" s="11" t="str">
        <f t="shared" si="1"/>
        <v>#N/A</v>
      </c>
    </row>
    <row r="414">
      <c r="A414" s="12" t="str">
        <f>PitcherProj!A292</f>
        <v>Zack Thompson</v>
      </c>
      <c r="B414" s="11" t="str">
        <f>PitcherProj!B292</f>
        <v>STL</v>
      </c>
      <c r="C414" s="13">
        <f>(D414*Settings!$E$8)+(E414*Settings!$E$3)+(F414*Settings!$E$12)+(G414*Settings!$E$10)+(H414*Settings!$E$6)+(I414*Settings!$E$7)+(J414*Settings!$E$11)+(K414*Settings!$E$4)+(L414*Settings!$E$13)+(M414*Settings!$E$14)+(N414*Settings!$E$5)+(O414*Settings!$E$9)</f>
        <v>118.3786</v>
      </c>
      <c r="D414" s="11">
        <f>VLOOKUP(A414,PitcherProj!A:Z,4,false)</f>
        <v>64.0817</v>
      </c>
      <c r="E414" s="11">
        <f>VLOOKUP(A414,PitcherProj!A:Z,5,false)</f>
        <v>3.5783</v>
      </c>
      <c r="F414" s="11">
        <f>VLOOKUP(A414,PitcherProj!A:Z,6,false)</f>
        <v>3.3623</v>
      </c>
      <c r="G414" s="11">
        <f>VLOOKUP(A414,PitcherProj!A:Z,7,false)</f>
        <v>29.0364</v>
      </c>
      <c r="H414" s="11">
        <f>VLOOKUP(A414,PitcherProj!A:Z,8,false)</f>
        <v>60.8328</v>
      </c>
      <c r="I414" s="11">
        <f>VLOOKUP(A414,PitcherProj!A:Z,9,false)</f>
        <v>28.8906</v>
      </c>
      <c r="J414" s="11">
        <f>VLOOKUP(A414,PitcherProj!A:Z,10,false)</f>
        <v>2.9094</v>
      </c>
      <c r="K414" s="11">
        <f>VLOOKUP(A414,PitcherProj!A:Z,11,false)</f>
        <v>0</v>
      </c>
      <c r="L414" s="11">
        <f>VLOOKUP(A414,PitcherProj!A:Z,12,false)</f>
        <v>0.6274</v>
      </c>
      <c r="M414" s="11">
        <f>VLOOKUP(A414,PitcherProj!A:AA,13,false)</f>
        <v>7.73965</v>
      </c>
      <c r="N414" s="11">
        <f>VLOOKUP(A414,PitcherProj!A:AA,14,false)</f>
        <v>2.021</v>
      </c>
      <c r="O414" s="11">
        <f>VLOOKUP(A414,PitcherProj!A:AA,15,false)</f>
        <v>59.9489</v>
      </c>
      <c r="P414" s="11" t="str">
        <f t="shared" si="1"/>
        <v>#N/A</v>
      </c>
    </row>
    <row r="415">
      <c r="A415" s="12" t="str">
        <f>PitcherProj!A376</f>
        <v>Kyle Muller</v>
      </c>
      <c r="B415" s="11" t="str">
        <f>PitcherProj!B376</f>
        <v>OAK</v>
      </c>
      <c r="C415" s="13">
        <f>(D415*Settings!$E$8)+(E415*Settings!$E$3)+(F415*Settings!$E$12)+(G415*Settings!$E$10)+(H415*Settings!$E$6)+(I415*Settings!$E$7)+(J415*Settings!$E$11)+(K415*Settings!$E$4)+(L415*Settings!$E$13)+(M415*Settings!$E$14)+(N415*Settings!$E$5)+(O415*Settings!$E$9)</f>
        <v>117.5237</v>
      </c>
      <c r="D415" s="11">
        <f>VLOOKUP(A415,PitcherProj!A:Z,4,false)</f>
        <v>60.6904</v>
      </c>
      <c r="E415" s="11">
        <f>VLOOKUP(A415,PitcherProj!A:Z,5,false)</f>
        <v>2.9121</v>
      </c>
      <c r="F415" s="11">
        <f>VLOOKUP(A415,PitcherProj!A:Z,6,false)</f>
        <v>3.2772</v>
      </c>
      <c r="G415" s="11">
        <f>VLOOKUP(A415,PitcherProj!A:Z,7,false)</f>
        <v>26.8106</v>
      </c>
      <c r="H415" s="11">
        <f>VLOOKUP(A415,PitcherProj!A:Z,8,false)</f>
        <v>53.9085</v>
      </c>
      <c r="I415" s="11">
        <f>VLOOKUP(A415,PitcherProj!A:Z,9,false)</f>
        <v>23.0408</v>
      </c>
      <c r="J415" s="11">
        <f>VLOOKUP(A415,PitcherProj!A:Z,10,false)</f>
        <v>2.446</v>
      </c>
      <c r="K415" s="11">
        <f>VLOOKUP(A415,PitcherProj!A:Z,11,false)</f>
        <v>0</v>
      </c>
      <c r="L415" s="11">
        <f>VLOOKUP(A415,PitcherProj!A:Z,12,false)</f>
        <v>5.9989</v>
      </c>
      <c r="M415" s="11">
        <f>VLOOKUP(A415,PitcherProj!A:AA,13,false)</f>
        <v>7.08729</v>
      </c>
      <c r="N415" s="11">
        <f>VLOOKUP(A415,PitcherProj!A:AA,14,false)</f>
        <v>0.6016</v>
      </c>
      <c r="O415" s="11">
        <f>VLOOKUP(A415,PitcherProj!A:AA,15,false)</f>
        <v>57.8795</v>
      </c>
      <c r="P415" s="11" t="str">
        <f t="shared" si="1"/>
        <v>#N/A</v>
      </c>
    </row>
    <row r="416">
      <c r="A416" s="12" t="str">
        <f>PitcherProj!A404</f>
        <v>Victor González</v>
      </c>
      <c r="B416" s="11" t="str">
        <f>PitcherProj!B404</f>
        <v>NYY</v>
      </c>
      <c r="C416" s="13">
        <f>(D416*Settings!$E$8)+(E416*Settings!$E$3)+(F416*Settings!$E$12)+(G416*Settings!$E$10)+(H416*Settings!$E$6)+(I416*Settings!$E$7)+(J416*Settings!$E$11)+(K416*Settings!$E$4)+(L416*Settings!$E$13)+(M416*Settings!$E$14)+(N416*Settings!$E$5)+(O416*Settings!$E$9)</f>
        <v>117.476</v>
      </c>
      <c r="D416" s="11">
        <f>VLOOKUP(A416,PitcherProj!A:Z,4,false)</f>
        <v>54</v>
      </c>
      <c r="E416" s="11">
        <f>VLOOKUP(A416,PitcherProj!A:Z,5,false)</f>
        <v>2.8945</v>
      </c>
      <c r="F416" s="11">
        <f>VLOOKUP(A416,PitcherProj!A:Z,6,false)</f>
        <v>2.3989</v>
      </c>
      <c r="G416" s="11">
        <f>VLOOKUP(A416,PitcherProj!A:Z,7,false)</f>
        <v>22.0487</v>
      </c>
      <c r="H416" s="11">
        <f>VLOOKUP(A416,PitcherProj!A:Z,8,false)</f>
        <v>52.9812</v>
      </c>
      <c r="I416" s="11">
        <f>VLOOKUP(A416,PitcherProj!A:Z,9,false)</f>
        <v>22.516</v>
      </c>
      <c r="J416" s="11">
        <f>VLOOKUP(A416,PitcherProj!A:Z,10,false)</f>
        <v>2.8392</v>
      </c>
      <c r="K416" s="11">
        <f>VLOOKUP(A416,PitcherProj!A:Z,11,false)</f>
        <v>0</v>
      </c>
      <c r="L416" s="11">
        <f>VLOOKUP(A416,PitcherProj!A:Z,12,false)</f>
        <v>7.0678</v>
      </c>
      <c r="M416" s="11">
        <f>VLOOKUP(A416,PitcherProj!A:AA,13,false)</f>
        <v>5.622</v>
      </c>
      <c r="N416" s="11">
        <f>VLOOKUP(A416,PitcherProj!A:AA,14,false)</f>
        <v>0</v>
      </c>
      <c r="O416" s="11">
        <f>VLOOKUP(A416,PitcherProj!A:AA,15,false)</f>
        <v>49.464</v>
      </c>
      <c r="P416" s="11" t="str">
        <f t="shared" si="1"/>
        <v>#N/A</v>
      </c>
    </row>
    <row r="417">
      <c r="A417" s="12" t="str">
        <f>PitcherProj!A272</f>
        <v>Jalen Beeks</v>
      </c>
      <c r="B417" s="11" t="str">
        <f>PitcherProj!B272</f>
        <v>COL</v>
      </c>
      <c r="C417" s="13">
        <f>(D417*Settings!$E$8)+(E417*Settings!$E$3)+(F417*Settings!$E$12)+(G417*Settings!$E$10)+(H417*Settings!$E$6)+(I417*Settings!$E$7)+(J417*Settings!$E$11)+(K417*Settings!$E$4)+(L417*Settings!$E$13)+(M417*Settings!$E$14)+(N417*Settings!$E$5)+(O417*Settings!$E$9)</f>
        <v>116.3518</v>
      </c>
      <c r="D417" s="11">
        <f>VLOOKUP(A417,PitcherProj!A:Z,4,false)</f>
        <v>58</v>
      </c>
      <c r="E417" s="11">
        <f>VLOOKUP(A417,PitcherProj!A:Z,5,false)</f>
        <v>2.7734</v>
      </c>
      <c r="F417" s="11">
        <f>VLOOKUP(A417,PitcherProj!A:Z,6,false)</f>
        <v>2.9156</v>
      </c>
      <c r="G417" s="11">
        <f>VLOOKUP(A417,PitcherProj!A:Z,7,false)</f>
        <v>27.8009</v>
      </c>
      <c r="H417" s="11">
        <f>VLOOKUP(A417,PitcherProj!A:Z,8,false)</f>
        <v>57.8368</v>
      </c>
      <c r="I417" s="11">
        <f>VLOOKUP(A417,PitcherProj!A:Z,9,false)</f>
        <v>22.6887</v>
      </c>
      <c r="J417" s="11">
        <f>VLOOKUP(A417,PitcherProj!A:Z,10,false)</f>
        <v>2.2087</v>
      </c>
      <c r="K417" s="11">
        <f>VLOOKUP(A417,PitcherProj!A:Z,11,false)</f>
        <v>0</v>
      </c>
      <c r="L417" s="11">
        <f>VLOOKUP(A417,PitcherProj!A:Z,12,false)</f>
        <v>8.8907</v>
      </c>
      <c r="M417" s="11">
        <f>VLOOKUP(A417,PitcherProj!A:AA,13,false)</f>
        <v>7.46267</v>
      </c>
      <c r="N417" s="11">
        <f>VLOOKUP(A417,PitcherProj!A:AA,14,false)</f>
        <v>0</v>
      </c>
      <c r="O417" s="11">
        <f>VLOOKUP(A417,PitcherProj!A:AA,15,false)</f>
        <v>57.8874</v>
      </c>
      <c r="P417" s="11" t="str">
        <f t="shared" si="1"/>
        <v>#N/A</v>
      </c>
    </row>
    <row r="418">
      <c r="A418" s="12" t="str">
        <f>PitcherProj!A463</f>
        <v>Connor Brogdon</v>
      </c>
      <c r="B418" s="11" t="str">
        <f>PitcherProj!B463</f>
        <v>PHI</v>
      </c>
      <c r="C418" s="13">
        <f>(D418*Settings!$E$8)+(E418*Settings!$E$3)+(F418*Settings!$E$12)+(G418*Settings!$E$10)+(H418*Settings!$E$6)+(I418*Settings!$E$7)+(J418*Settings!$E$11)+(K418*Settings!$E$4)+(L418*Settings!$E$13)+(M418*Settings!$E$14)+(N418*Settings!$E$5)+(O418*Settings!$E$9)</f>
        <v>116.328</v>
      </c>
      <c r="D418" s="11">
        <f>VLOOKUP(A418,PitcherProj!A:Z,4,false)</f>
        <v>60</v>
      </c>
      <c r="E418" s="11">
        <f>VLOOKUP(A418,PitcherProj!A:Z,5,false)</f>
        <v>2.9221</v>
      </c>
      <c r="F418" s="11">
        <f>VLOOKUP(A418,PitcherProj!A:Z,6,false)</f>
        <v>2.9627</v>
      </c>
      <c r="G418" s="11">
        <f>VLOOKUP(A418,PitcherProj!A:Z,7,false)</f>
        <v>29.3585</v>
      </c>
      <c r="H418" s="11">
        <f>VLOOKUP(A418,PitcherProj!A:Z,8,false)</f>
        <v>58.3488</v>
      </c>
      <c r="I418" s="11">
        <f>VLOOKUP(A418,PitcherProj!A:Z,9,false)</f>
        <v>23.3087</v>
      </c>
      <c r="J418" s="11">
        <f>VLOOKUP(A418,PitcherProj!A:Z,10,false)</f>
        <v>2.4371</v>
      </c>
      <c r="K418" s="11">
        <f>VLOOKUP(A418,PitcherProj!A:Z,11,false)</f>
        <v>0</v>
      </c>
      <c r="L418" s="11">
        <f>VLOOKUP(A418,PitcherProj!A:Z,12,false)</f>
        <v>6.5045</v>
      </c>
      <c r="M418" s="11">
        <f>VLOOKUP(A418,PitcherProj!A:AA,13,false)</f>
        <v>9.21333</v>
      </c>
      <c r="N418" s="11">
        <f>VLOOKUP(A418,PitcherProj!A:AA,14,false)</f>
        <v>0</v>
      </c>
      <c r="O418" s="11">
        <f>VLOOKUP(A418,PitcherProj!A:AA,15,false)</f>
        <v>56.2894</v>
      </c>
      <c r="P418" s="11" t="str">
        <f t="shared" si="1"/>
        <v>#N/A</v>
      </c>
    </row>
    <row r="419">
      <c r="A419" s="12" t="str">
        <f>PitcherProj!A390</f>
        <v>Tanner Banks</v>
      </c>
      <c r="B419" s="11" t="str">
        <f>PitcherProj!B390</f>
        <v>CHW</v>
      </c>
      <c r="C419" s="13">
        <f>(D419*Settings!$E$8)+(E419*Settings!$E$3)+(F419*Settings!$E$12)+(G419*Settings!$E$10)+(H419*Settings!$E$6)+(I419*Settings!$E$7)+(J419*Settings!$E$11)+(K419*Settings!$E$4)+(L419*Settings!$E$13)+(M419*Settings!$E$14)+(N419*Settings!$E$5)+(O419*Settings!$E$9)</f>
        <v>115.7329</v>
      </c>
      <c r="D419" s="11">
        <f>VLOOKUP(A419,PitcherProj!A:Z,4,false)</f>
        <v>57</v>
      </c>
      <c r="E419" s="11">
        <f>VLOOKUP(A419,PitcherProj!A:Z,5,false)</f>
        <v>2.6936</v>
      </c>
      <c r="F419" s="11">
        <f>VLOOKUP(A419,PitcherProj!A:Z,6,false)</f>
        <v>2.8976</v>
      </c>
      <c r="G419" s="11">
        <f>VLOOKUP(A419,PitcherProj!A:Z,7,false)</f>
        <v>25.6987</v>
      </c>
      <c r="H419" s="11">
        <f>VLOOKUP(A419,PitcherProj!A:Z,8,false)</f>
        <v>52.9928</v>
      </c>
      <c r="I419" s="11">
        <f>VLOOKUP(A419,PitcherProj!A:Z,9,false)</f>
        <v>17.9706</v>
      </c>
      <c r="J419" s="11">
        <f>VLOOKUP(A419,PitcherProj!A:Z,10,false)</f>
        <v>2.3342</v>
      </c>
      <c r="K419" s="11">
        <f>VLOOKUP(A419,PitcherProj!A:Z,11,false)</f>
        <v>0</v>
      </c>
      <c r="L419" s="11">
        <f>VLOOKUP(A419,PitcherProj!A:Z,12,false)</f>
        <v>6.7285</v>
      </c>
      <c r="M419" s="11">
        <f>VLOOKUP(A419,PitcherProj!A:AA,13,false)</f>
        <v>8.30933</v>
      </c>
      <c r="N419" s="11">
        <f>VLOOKUP(A419,PitcherProj!A:AA,14,false)</f>
        <v>0</v>
      </c>
      <c r="O419" s="11">
        <f>VLOOKUP(A419,PitcherProj!A:AA,15,false)</f>
        <v>54.7899</v>
      </c>
      <c r="P419" s="11" t="str">
        <f t="shared" si="1"/>
        <v>#N/A</v>
      </c>
    </row>
    <row r="420">
      <c r="A420" s="12" t="str">
        <f>PitcherProj!A361</f>
        <v>Daniel Hudson</v>
      </c>
      <c r="B420" s="11" t="str">
        <f>PitcherProj!B361</f>
        <v>LAD</v>
      </c>
      <c r="C420" s="13">
        <f>(D420*Settings!$E$8)+(E420*Settings!$E$3)+(F420*Settings!$E$12)+(G420*Settings!$E$10)+(H420*Settings!$E$6)+(I420*Settings!$E$7)+(J420*Settings!$E$11)+(K420*Settings!$E$4)+(L420*Settings!$E$13)+(M420*Settings!$E$14)+(N420*Settings!$E$5)+(O420*Settings!$E$9)</f>
        <v>115.4693</v>
      </c>
      <c r="D420" s="11">
        <f>VLOOKUP(A420,PitcherProj!A:Z,4,false)</f>
        <v>50</v>
      </c>
      <c r="E420" s="11">
        <f>VLOOKUP(A420,PitcherProj!A:Z,5,false)</f>
        <v>2.6593</v>
      </c>
      <c r="F420" s="11">
        <f>VLOOKUP(A420,PitcherProj!A:Z,6,false)</f>
        <v>2.2422</v>
      </c>
      <c r="G420" s="11">
        <f>VLOOKUP(A420,PitcherProj!A:Z,7,false)</f>
        <v>22.1079</v>
      </c>
      <c r="H420" s="11">
        <f>VLOOKUP(A420,PitcherProj!A:Z,8,false)</f>
        <v>57.6813</v>
      </c>
      <c r="I420" s="11">
        <f>VLOOKUP(A420,PitcherProj!A:Z,9,false)</f>
        <v>17.3716</v>
      </c>
      <c r="J420" s="11">
        <f>VLOOKUP(A420,PitcherProj!A:Z,10,false)</f>
        <v>2.1726</v>
      </c>
      <c r="K420" s="11">
        <f>VLOOKUP(A420,PitcherProj!A:Z,11,false)</f>
        <v>0</v>
      </c>
      <c r="L420" s="11">
        <f>VLOOKUP(A420,PitcherProj!A:Z,12,false)</f>
        <v>4.3451</v>
      </c>
      <c r="M420" s="11">
        <f>VLOOKUP(A420,PitcherProj!A:AA,13,false)</f>
        <v>7.53333</v>
      </c>
      <c r="N420" s="11">
        <f>VLOOKUP(A420,PitcherProj!A:AA,14,false)</f>
        <v>0</v>
      </c>
      <c r="O420" s="11">
        <f>VLOOKUP(A420,PitcherProj!A:AA,15,false)</f>
        <v>43.7121</v>
      </c>
      <c r="P420" s="11" t="str">
        <f t="shared" si="1"/>
        <v>#N/A</v>
      </c>
    </row>
    <row r="421">
      <c r="A421" s="12" t="str">
        <f>PitcherProj!A356</f>
        <v>Ryne Stanek</v>
      </c>
      <c r="B421" s="11" t="str">
        <f>PitcherProj!B356</f>
        <v/>
      </c>
      <c r="C421" s="13">
        <f>(D421*Settings!$E$8)+(E421*Settings!$E$3)+(F421*Settings!$E$12)+(G421*Settings!$E$10)+(H421*Settings!$E$6)+(I421*Settings!$E$7)+(J421*Settings!$E$11)+(K421*Settings!$E$4)+(L421*Settings!$E$13)+(M421*Settings!$E$14)+(N421*Settings!$E$5)+(O421*Settings!$E$9)</f>
        <v>115.3138</v>
      </c>
      <c r="D421" s="11">
        <f>VLOOKUP(A421,PitcherProj!A:Z,4,false)</f>
        <v>60</v>
      </c>
      <c r="E421" s="11">
        <f>VLOOKUP(A421,PitcherProj!A:Z,5,false)</f>
        <v>2.9783</v>
      </c>
      <c r="F421" s="11">
        <f>VLOOKUP(A421,PitcherProj!A:Z,6,false)</f>
        <v>2.906</v>
      </c>
      <c r="G421" s="11">
        <f>VLOOKUP(A421,PitcherProj!A:Z,7,false)</f>
        <v>27.5125</v>
      </c>
      <c r="H421" s="11">
        <f>VLOOKUP(A421,PitcherProj!A:Z,8,false)</f>
        <v>66.0759</v>
      </c>
      <c r="I421" s="11">
        <f>VLOOKUP(A421,PitcherProj!A:Z,9,false)</f>
        <v>27.062</v>
      </c>
      <c r="J421" s="11">
        <f>VLOOKUP(A421,PitcherProj!A:Z,10,false)</f>
        <v>2.3481</v>
      </c>
      <c r="K421" s="11">
        <f>VLOOKUP(A421,PitcherProj!A:Z,11,false)</f>
        <v>0</v>
      </c>
      <c r="L421" s="11">
        <f>VLOOKUP(A421,PitcherProj!A:Z,12,false)</f>
        <v>0</v>
      </c>
      <c r="M421" s="11">
        <f>VLOOKUP(A421,PitcherProj!A:AA,13,false)</f>
        <v>8.28667</v>
      </c>
      <c r="N421" s="11">
        <f>VLOOKUP(A421,PitcherProj!A:AA,14,false)</f>
        <v>0</v>
      </c>
      <c r="O421" s="11">
        <f>VLOOKUP(A421,PitcherProj!A:AA,15,false)</f>
        <v>52.5005</v>
      </c>
      <c r="P421" s="11" t="str">
        <f t="shared" si="1"/>
        <v>#N/A</v>
      </c>
    </row>
    <row r="422">
      <c r="A422" s="12" t="str">
        <f>PitcherProj!A405</f>
        <v>Clayton Beeter</v>
      </c>
      <c r="B422" s="11" t="str">
        <f>PitcherProj!B405</f>
        <v>NYY</v>
      </c>
      <c r="C422" s="13">
        <f>(D422*Settings!$E$8)+(E422*Settings!$E$3)+(F422*Settings!$E$12)+(G422*Settings!$E$10)+(H422*Settings!$E$6)+(I422*Settings!$E$7)+(J422*Settings!$E$11)+(K422*Settings!$E$4)+(L422*Settings!$E$13)+(M422*Settings!$E$14)+(N422*Settings!$E$5)+(O422*Settings!$E$9)</f>
        <v>114.7883</v>
      </c>
      <c r="D422" s="11">
        <f>VLOOKUP(A422,PitcherProj!A:Z,4,false)</f>
        <v>60.936</v>
      </c>
      <c r="E422" s="11">
        <f>VLOOKUP(A422,PitcherProj!A:Z,5,false)</f>
        <v>3.4236</v>
      </c>
      <c r="F422" s="11">
        <f>VLOOKUP(A422,PitcherProj!A:Z,6,false)</f>
        <v>3.3971</v>
      </c>
      <c r="G422" s="11">
        <f>VLOOKUP(A422,PitcherProj!A:Z,7,false)</f>
        <v>30.1027</v>
      </c>
      <c r="H422" s="11">
        <f>VLOOKUP(A422,PitcherProj!A:Z,8,false)</f>
        <v>62.358</v>
      </c>
      <c r="I422" s="11">
        <f>VLOOKUP(A422,PitcherProj!A:Z,9,false)</f>
        <v>27.4976</v>
      </c>
      <c r="J422" s="11">
        <f>VLOOKUP(A422,PitcherProj!A:Z,10,false)</f>
        <v>2.9957</v>
      </c>
      <c r="K422" s="11">
        <f>VLOOKUP(A422,PitcherProj!A:Z,11,false)</f>
        <v>0</v>
      </c>
      <c r="L422" s="11">
        <f>VLOOKUP(A422,PitcherProj!A:Z,12,false)</f>
        <v>0.6544</v>
      </c>
      <c r="M422" s="11">
        <f>VLOOKUP(A422,PitcherProj!A:AA,13,false)</f>
        <v>9.45185</v>
      </c>
      <c r="N422" s="11">
        <f>VLOOKUP(A422,PitcherProj!A:AA,14,false)</f>
        <v>2.608</v>
      </c>
      <c r="O422" s="11">
        <f>VLOOKUP(A422,PitcherProj!A:AA,15,false)</f>
        <v>55.7385</v>
      </c>
      <c r="P422" s="11" t="str">
        <f t="shared" si="1"/>
        <v>#N/A</v>
      </c>
    </row>
    <row r="423">
      <c r="A423" s="12" t="str">
        <f>PitcherProj!A511</f>
        <v>Shane Drohan</v>
      </c>
      <c r="B423" s="11" t="str">
        <f>PitcherProj!B511</f>
        <v>CHW</v>
      </c>
      <c r="C423" s="13">
        <f>(D423*Settings!$E$8)+(E423*Settings!$E$3)+(F423*Settings!$E$12)+(G423*Settings!$E$10)+(H423*Settings!$E$6)+(I423*Settings!$E$7)+(J423*Settings!$E$11)+(K423*Settings!$E$4)+(L423*Settings!$E$13)+(M423*Settings!$E$14)+(N423*Settings!$E$5)+(O423*Settings!$E$9)</f>
        <v>114.6404</v>
      </c>
      <c r="D423" s="11">
        <f>VLOOKUP(A423,PitcherProj!A:Z,4,false)</f>
        <v>60</v>
      </c>
      <c r="E423" s="11">
        <f>VLOOKUP(A423,PitcherProj!A:Z,5,false)</f>
        <v>2.7358</v>
      </c>
      <c r="F423" s="11">
        <f>VLOOKUP(A423,PitcherProj!A:Z,6,false)</f>
        <v>3.1502</v>
      </c>
      <c r="G423" s="11">
        <f>VLOOKUP(A423,PitcherProj!A:Z,7,false)</f>
        <v>29.0703</v>
      </c>
      <c r="H423" s="11">
        <f>VLOOKUP(A423,PitcherProj!A:Z,8,false)</f>
        <v>54.056</v>
      </c>
      <c r="I423" s="11">
        <f>VLOOKUP(A423,PitcherProj!A:Z,9,false)</f>
        <v>25.021</v>
      </c>
      <c r="J423" s="11">
        <f>VLOOKUP(A423,PitcherProj!A:Z,10,false)</f>
        <v>2.5652</v>
      </c>
      <c r="K423" s="11">
        <f>VLOOKUP(A423,PitcherProj!A:Z,11,false)</f>
        <v>0</v>
      </c>
      <c r="L423" s="11">
        <f>VLOOKUP(A423,PitcherProj!A:Z,12,false)</f>
        <v>9.7386</v>
      </c>
      <c r="M423" s="11">
        <f>VLOOKUP(A423,PitcherProj!A:AA,13,false)</f>
        <v>9.2</v>
      </c>
      <c r="N423" s="11">
        <f>VLOOKUP(A423,PitcherProj!A:AA,14,false)</f>
        <v>0</v>
      </c>
      <c r="O423" s="11">
        <f>VLOOKUP(A423,PitcherProj!A:AA,15,false)</f>
        <v>57.3944</v>
      </c>
      <c r="P423" s="11" t="str">
        <f t="shared" si="1"/>
        <v>#N/A</v>
      </c>
    </row>
    <row r="424">
      <c r="A424" s="12" t="str">
        <f>PitcherProj!A512</f>
        <v>Jackson Kowar</v>
      </c>
      <c r="B424" s="11" t="str">
        <f>PitcherProj!B512</f>
        <v>SEA</v>
      </c>
      <c r="C424" s="13">
        <f>(D424*Settings!$E$8)+(E424*Settings!$E$3)+(F424*Settings!$E$12)+(G424*Settings!$E$10)+(H424*Settings!$E$6)+(I424*Settings!$E$7)+(J424*Settings!$E$11)+(K424*Settings!$E$4)+(L424*Settings!$E$13)+(M424*Settings!$E$14)+(N424*Settings!$E$5)+(O424*Settings!$E$9)</f>
        <v>114.0421</v>
      </c>
      <c r="D424" s="11">
        <f>VLOOKUP(A424,PitcherProj!A:Z,4,false)</f>
        <v>56</v>
      </c>
      <c r="E424" s="11">
        <f>VLOOKUP(A424,PitcherProj!A:Z,5,false)</f>
        <v>2.7291</v>
      </c>
      <c r="F424" s="11">
        <f>VLOOKUP(A424,PitcherProj!A:Z,6,false)</f>
        <v>2.7633</v>
      </c>
      <c r="G424" s="11">
        <f>VLOOKUP(A424,PitcherProj!A:Z,7,false)</f>
        <v>25.6519</v>
      </c>
      <c r="H424" s="11">
        <f>VLOOKUP(A424,PitcherProj!A:Z,8,false)</f>
        <v>56.4842</v>
      </c>
      <c r="I424" s="11">
        <f>VLOOKUP(A424,PitcherProj!A:Z,9,false)</f>
        <v>24.3169</v>
      </c>
      <c r="J424" s="11">
        <f>VLOOKUP(A424,PitcherProj!A:Z,10,false)</f>
        <v>2.974</v>
      </c>
      <c r="K424" s="11">
        <f>VLOOKUP(A424,PitcherProj!A:Z,11,false)</f>
        <v>0</v>
      </c>
      <c r="L424" s="11">
        <f>VLOOKUP(A424,PitcherProj!A:Z,12,false)</f>
        <v>7.1856</v>
      </c>
      <c r="M424" s="11">
        <f>VLOOKUP(A424,PitcherProj!A:AA,13,false)</f>
        <v>7.06844</v>
      </c>
      <c r="N424" s="11">
        <f>VLOOKUP(A424,PitcherProj!A:AA,14,false)</f>
        <v>0</v>
      </c>
      <c r="O424" s="11">
        <f>VLOOKUP(A424,PitcherProj!A:AA,15,false)</f>
        <v>51.5742</v>
      </c>
      <c r="P424" s="11" t="str">
        <f t="shared" si="1"/>
        <v>#N/A</v>
      </c>
    </row>
    <row r="425">
      <c r="A425" s="12" t="str">
        <f>PitcherProj!A248</f>
        <v>Fernando Cruz</v>
      </c>
      <c r="B425" s="11" t="str">
        <f>PitcherProj!B248</f>
        <v>CIN</v>
      </c>
      <c r="C425" s="13">
        <f>(D425*Settings!$E$8)+(E425*Settings!$E$3)+(F425*Settings!$E$12)+(G425*Settings!$E$10)+(H425*Settings!$E$6)+(I425*Settings!$E$7)+(J425*Settings!$E$11)+(K425*Settings!$E$4)+(L425*Settings!$E$13)+(M425*Settings!$E$14)+(N425*Settings!$E$5)+(O425*Settings!$E$9)</f>
        <v>113.9361</v>
      </c>
      <c r="D425" s="11">
        <f>VLOOKUP(A425,PitcherProj!A:Z,4,false)</f>
        <v>52</v>
      </c>
      <c r="E425" s="11">
        <f>VLOOKUP(A425,PitcherProj!A:Z,5,false)</f>
        <v>2.6598</v>
      </c>
      <c r="F425" s="11">
        <f>VLOOKUP(A425,PitcherProj!A:Z,6,false)</f>
        <v>2.4391</v>
      </c>
      <c r="G425" s="11">
        <f>VLOOKUP(A425,PitcherProj!A:Z,7,false)</f>
        <v>22.8452</v>
      </c>
      <c r="H425" s="11">
        <f>VLOOKUP(A425,PitcherProj!A:Z,8,false)</f>
        <v>64.2014</v>
      </c>
      <c r="I425" s="11">
        <f>VLOOKUP(A425,PitcherProj!A:Z,9,false)</f>
        <v>21.9048</v>
      </c>
      <c r="J425" s="11">
        <f>VLOOKUP(A425,PitcherProj!A:Z,10,false)</f>
        <v>2.2874</v>
      </c>
      <c r="K425" s="11">
        <f>VLOOKUP(A425,PitcherProj!A:Z,11,false)</f>
        <v>0</v>
      </c>
      <c r="L425" s="11">
        <f>VLOOKUP(A425,PitcherProj!A:Z,12,false)</f>
        <v>0.58</v>
      </c>
      <c r="M425" s="11">
        <f>VLOOKUP(A425,PitcherProj!A:AA,13,false)</f>
        <v>7.47644</v>
      </c>
      <c r="N425" s="11">
        <f>VLOOKUP(A425,PitcherProj!A:AA,14,false)</f>
        <v>0</v>
      </c>
      <c r="O425" s="11">
        <f>VLOOKUP(A425,PitcherProj!A:AA,15,false)</f>
        <v>43.5244</v>
      </c>
      <c r="P425" s="11" t="str">
        <f t="shared" si="1"/>
        <v>#N/A</v>
      </c>
    </row>
    <row r="426">
      <c r="A426" s="12" t="str">
        <f>PitcherProj!A267</f>
        <v>Corey Kluber</v>
      </c>
      <c r="B426" s="11" t="str">
        <f>PitcherProj!B267</f>
        <v/>
      </c>
      <c r="C426" s="13">
        <f>(D426*Settings!$E$8)+(E426*Settings!$E$3)+(F426*Settings!$E$12)+(G426*Settings!$E$10)+(H426*Settings!$E$6)+(I426*Settings!$E$7)+(J426*Settings!$E$11)+(K426*Settings!$E$4)+(L426*Settings!$E$13)+(M426*Settings!$E$14)+(N426*Settings!$E$5)+(O426*Settings!$E$9)</f>
        <v>113.5551</v>
      </c>
      <c r="D426" s="11">
        <f>VLOOKUP(A426,PitcherProj!A:Z,4,false)</f>
        <v>79.1084</v>
      </c>
      <c r="E426" s="11">
        <f>VLOOKUP(A426,PitcherProj!A:Z,5,false)</f>
        <v>4.2365</v>
      </c>
      <c r="F426" s="11">
        <f>VLOOKUP(A426,PitcherProj!A:Z,6,false)</f>
        <v>5.6076</v>
      </c>
      <c r="G426" s="11">
        <f>VLOOKUP(A426,PitcherProj!A:Z,7,false)</f>
        <v>44.4801</v>
      </c>
      <c r="H426" s="11">
        <f>VLOOKUP(A426,PitcherProj!A:Z,8,false)</f>
        <v>59.2856</v>
      </c>
      <c r="I426" s="11">
        <f>VLOOKUP(A426,PitcherProj!A:Z,9,false)</f>
        <v>22.0883</v>
      </c>
      <c r="J426" s="11">
        <f>VLOOKUP(A426,PitcherProj!A:Z,10,false)</f>
        <v>4.2157</v>
      </c>
      <c r="K426" s="11">
        <f>VLOOKUP(A426,PitcherProj!A:Z,11,false)</f>
        <v>0</v>
      </c>
      <c r="L426" s="11">
        <f>VLOOKUP(A426,PitcherProj!A:Z,12,false)</f>
        <v>0</v>
      </c>
      <c r="M426" s="11">
        <f>VLOOKUP(A426,PitcherProj!A:AA,13,false)</f>
        <v>14.4241</v>
      </c>
      <c r="N426" s="11">
        <f>VLOOKUP(A426,PitcherProj!A:AA,14,false)</f>
        <v>4.7473</v>
      </c>
      <c r="O426" s="11">
        <f>VLOOKUP(A426,PitcherProj!A:AA,15,false)</f>
        <v>86.3931</v>
      </c>
      <c r="P426" s="11" t="str">
        <f t="shared" si="1"/>
        <v>#N/A</v>
      </c>
    </row>
    <row r="427">
      <c r="A427" s="12" t="str">
        <f>PitcherProj!A324</f>
        <v>Andre Pallante</v>
      </c>
      <c r="B427" s="11" t="str">
        <f>PitcherProj!B324</f>
        <v>STL</v>
      </c>
      <c r="C427" s="13">
        <f>(D427*Settings!$E$8)+(E427*Settings!$E$3)+(F427*Settings!$E$12)+(G427*Settings!$E$10)+(H427*Settings!$E$6)+(I427*Settings!$E$7)+(J427*Settings!$E$11)+(K427*Settings!$E$4)+(L427*Settings!$E$13)+(M427*Settings!$E$14)+(N427*Settings!$E$5)+(O427*Settings!$E$9)</f>
        <v>113.5249</v>
      </c>
      <c r="D427" s="11">
        <f>VLOOKUP(A427,PitcherProj!A:Z,4,false)</f>
        <v>58</v>
      </c>
      <c r="E427" s="11">
        <f>VLOOKUP(A427,PitcherProj!A:Z,5,false)</f>
        <v>3.0193</v>
      </c>
      <c r="F427" s="11">
        <f>VLOOKUP(A427,PitcherProj!A:Z,6,false)</f>
        <v>2.6674</v>
      </c>
      <c r="G427" s="11">
        <f>VLOOKUP(A427,PitcherProj!A:Z,7,false)</f>
        <v>24.2873</v>
      </c>
      <c r="H427" s="11">
        <f>VLOOKUP(A427,PitcherProj!A:Z,8,false)</f>
        <v>44.7747</v>
      </c>
      <c r="I427" s="11">
        <f>VLOOKUP(A427,PitcherProj!A:Z,9,false)</f>
        <v>22.7036</v>
      </c>
      <c r="J427" s="11">
        <f>VLOOKUP(A427,PitcherProj!A:Z,10,false)</f>
        <v>2.2103</v>
      </c>
      <c r="K427" s="11">
        <f>VLOOKUP(A427,PitcherProj!A:Z,11,false)</f>
        <v>0</v>
      </c>
      <c r="L427" s="11">
        <f>VLOOKUP(A427,PitcherProj!A:Z,12,false)</f>
        <v>10.0075</v>
      </c>
      <c r="M427" s="11">
        <f>VLOOKUP(A427,PitcherProj!A:AA,13,false)</f>
        <v>4.42733</v>
      </c>
      <c r="N427" s="11">
        <f>VLOOKUP(A427,PitcherProj!A:AA,14,false)</f>
        <v>0</v>
      </c>
      <c r="O427" s="11">
        <f>VLOOKUP(A427,PitcherProj!A:AA,15,false)</f>
        <v>58.8706</v>
      </c>
      <c r="P427" s="11" t="str">
        <f t="shared" si="1"/>
        <v>#N/A</v>
      </c>
    </row>
    <row r="428">
      <c r="A428" s="12" t="str">
        <f>PitcherProj!A323</f>
        <v>Jake Bird</v>
      </c>
      <c r="B428" s="11" t="str">
        <f>PitcherProj!B323</f>
        <v>COL</v>
      </c>
      <c r="C428" s="13">
        <f>(D428*Settings!$E$8)+(E428*Settings!$E$3)+(F428*Settings!$E$12)+(G428*Settings!$E$10)+(H428*Settings!$E$6)+(I428*Settings!$E$7)+(J428*Settings!$E$11)+(K428*Settings!$E$4)+(L428*Settings!$E$13)+(M428*Settings!$E$14)+(N428*Settings!$E$5)+(O428*Settings!$E$9)</f>
        <v>113.1436</v>
      </c>
      <c r="D428" s="11">
        <f>VLOOKUP(A428,PitcherProj!A:Z,4,false)</f>
        <v>62</v>
      </c>
      <c r="E428" s="11">
        <f>VLOOKUP(A428,PitcherProj!A:Z,5,false)</f>
        <v>2.8555</v>
      </c>
      <c r="F428" s="11">
        <f>VLOOKUP(A428,PitcherProj!A:Z,6,false)</f>
        <v>3.2265</v>
      </c>
      <c r="G428" s="11">
        <f>VLOOKUP(A428,PitcherProj!A:Z,7,false)</f>
        <v>31.8785</v>
      </c>
      <c r="H428" s="11">
        <f>VLOOKUP(A428,PitcherProj!A:Z,8,false)</f>
        <v>53.8375</v>
      </c>
      <c r="I428" s="11">
        <f>VLOOKUP(A428,PitcherProj!A:Z,9,false)</f>
        <v>23.9069</v>
      </c>
      <c r="J428" s="11">
        <f>VLOOKUP(A428,PitcherProj!A:Z,10,false)</f>
        <v>3.6194</v>
      </c>
      <c r="K428" s="11">
        <f>VLOOKUP(A428,PitcherProj!A:Z,11,false)</f>
        <v>0.961</v>
      </c>
      <c r="L428" s="11">
        <f>VLOOKUP(A428,PitcherProj!A:Z,12,false)</f>
        <v>10.9711</v>
      </c>
      <c r="M428" s="11">
        <f>VLOOKUP(A428,PitcherProj!A:AA,13,false)</f>
        <v>7.43311</v>
      </c>
      <c r="N428" s="11">
        <f>VLOOKUP(A428,PitcherProj!A:AA,14,false)</f>
        <v>0</v>
      </c>
      <c r="O428" s="11">
        <f>VLOOKUP(A428,PitcherProj!A:AA,15,false)</f>
        <v>66.7558</v>
      </c>
      <c r="P428" s="11" t="str">
        <f t="shared" si="1"/>
        <v>#N/A</v>
      </c>
    </row>
    <row r="429">
      <c r="A429" s="12" t="str">
        <f>PitcherProj!A521</f>
        <v>Bryse Wilson</v>
      </c>
      <c r="B429" s="11" t="str">
        <f>PitcherProj!B521</f>
        <v>MIL</v>
      </c>
      <c r="C429" s="13">
        <f>(D429*Settings!$E$8)+(E429*Settings!$E$3)+(F429*Settings!$E$12)+(G429*Settings!$E$10)+(H429*Settings!$E$6)+(I429*Settings!$E$7)+(J429*Settings!$E$11)+(K429*Settings!$E$4)+(L429*Settings!$E$13)+(M429*Settings!$E$14)+(N429*Settings!$E$5)+(O429*Settings!$E$9)</f>
        <v>112.9729</v>
      </c>
      <c r="D429" s="11">
        <f>VLOOKUP(A429,PitcherProj!A:Z,4,false)</f>
        <v>60</v>
      </c>
      <c r="E429" s="11">
        <f>VLOOKUP(A429,PitcherProj!A:Z,5,false)</f>
        <v>2.804</v>
      </c>
      <c r="F429" s="11">
        <f>VLOOKUP(A429,PitcherProj!A:Z,6,false)</f>
        <v>3.0816</v>
      </c>
      <c r="G429" s="11">
        <f>VLOOKUP(A429,PitcherProj!A:Z,7,false)</f>
        <v>30.3655</v>
      </c>
      <c r="H429" s="11">
        <f>VLOOKUP(A429,PitcherProj!A:Z,8,false)</f>
        <v>49.0869</v>
      </c>
      <c r="I429" s="11">
        <f>VLOOKUP(A429,PitcherProj!A:Z,9,false)</f>
        <v>16.8285</v>
      </c>
      <c r="J429" s="11">
        <f>VLOOKUP(A429,PitcherProj!A:Z,10,false)</f>
        <v>2.6107</v>
      </c>
      <c r="K429" s="11">
        <f>VLOOKUP(A429,PitcherProj!A:Z,11,false)</f>
        <v>0</v>
      </c>
      <c r="L429" s="11">
        <f>VLOOKUP(A429,PitcherProj!A:Z,12,false)</f>
        <v>11.0655</v>
      </c>
      <c r="M429" s="11">
        <f>VLOOKUP(A429,PitcherProj!A:AA,13,false)</f>
        <v>9.91333</v>
      </c>
      <c r="N429" s="11">
        <f>VLOOKUP(A429,PitcherProj!A:AA,14,false)</f>
        <v>0</v>
      </c>
      <c r="O429" s="11">
        <f>VLOOKUP(A429,PitcherProj!A:AA,15,false)</f>
        <v>62.85</v>
      </c>
      <c r="P429" s="11" t="str">
        <f t="shared" si="1"/>
        <v>#N/A</v>
      </c>
    </row>
    <row r="430">
      <c r="A430" s="12" t="str">
        <f>PitcherProj!A517</f>
        <v>Owen White</v>
      </c>
      <c r="B430" s="11" t="str">
        <f>PitcherProj!B517</f>
        <v>TEX</v>
      </c>
      <c r="C430" s="13">
        <f>(D430*Settings!$E$8)+(E430*Settings!$E$3)+(F430*Settings!$E$12)+(G430*Settings!$E$10)+(H430*Settings!$E$6)+(I430*Settings!$E$7)+(J430*Settings!$E$11)+(K430*Settings!$E$4)+(L430*Settings!$E$13)+(M430*Settings!$E$14)+(N430*Settings!$E$5)+(O430*Settings!$E$9)</f>
        <v>112.9118</v>
      </c>
      <c r="D430" s="11">
        <f>VLOOKUP(A430,PitcherProj!A:Z,4,false)</f>
        <v>88.638</v>
      </c>
      <c r="E430" s="11">
        <f>VLOOKUP(A430,PitcherProj!A:Z,5,false)</f>
        <v>4.4491</v>
      </c>
      <c r="F430" s="11">
        <f>VLOOKUP(A430,PitcherProj!A:Z,6,false)</f>
        <v>5.7462</v>
      </c>
      <c r="G430" s="11">
        <f>VLOOKUP(A430,PitcherProj!A:Z,7,false)</f>
        <v>50.3317</v>
      </c>
      <c r="H430" s="11">
        <f>VLOOKUP(A430,PitcherProj!A:Z,8,false)</f>
        <v>66.1008</v>
      </c>
      <c r="I430" s="11">
        <f>VLOOKUP(A430,PitcherProj!A:Z,9,false)</f>
        <v>36.2083</v>
      </c>
      <c r="J430" s="11">
        <f>VLOOKUP(A430,PitcherProj!A:Z,10,false)</f>
        <v>4.612</v>
      </c>
      <c r="K430" s="11">
        <f>VLOOKUP(A430,PitcherProj!A:Z,11,false)</f>
        <v>0</v>
      </c>
      <c r="L430" s="11">
        <f>VLOOKUP(A430,PitcherProj!A:Z,12,false)</f>
        <v>0.6047</v>
      </c>
      <c r="M430" s="11">
        <f>VLOOKUP(A430,PitcherProj!A:AA,13,false)</f>
        <v>14.3889</v>
      </c>
      <c r="N430" s="11">
        <f>VLOOKUP(A430,PitcherProj!A:AA,14,false)</f>
        <v>3.9221</v>
      </c>
      <c r="O430" s="11">
        <f>VLOOKUP(A430,PitcherProj!A:AA,15,false)</f>
        <v>95.6019</v>
      </c>
      <c r="P430" s="11" t="str">
        <f t="shared" si="1"/>
        <v>#N/A</v>
      </c>
    </row>
    <row r="431">
      <c r="A431" s="12" t="str">
        <f>PitcherProj!A194</f>
        <v>Drew Thorpe</v>
      </c>
      <c r="B431" s="11" t="str">
        <f>PitcherProj!B194</f>
        <v>SDP</v>
      </c>
      <c r="C431" s="13">
        <f>(D431*Settings!$E$8)+(E431*Settings!$E$3)+(F431*Settings!$E$12)+(G431*Settings!$E$10)+(H431*Settings!$E$6)+(I431*Settings!$E$7)+(J431*Settings!$E$11)+(K431*Settings!$E$4)+(L431*Settings!$E$13)+(M431*Settings!$E$14)+(N431*Settings!$E$5)+(O431*Settings!$E$9)</f>
        <v>112.6027</v>
      </c>
      <c r="D431" s="11">
        <f>VLOOKUP(A431,PitcherProj!A:Z,4,false)</f>
        <v>55.404</v>
      </c>
      <c r="E431" s="11">
        <f>VLOOKUP(A431,PitcherProj!A:Z,5,false)</f>
        <v>3.3167</v>
      </c>
      <c r="F431" s="11">
        <f>VLOOKUP(A431,PitcherProj!A:Z,6,false)</f>
        <v>3.3818</v>
      </c>
      <c r="G431" s="11">
        <f>VLOOKUP(A431,PitcherProj!A:Z,7,false)</f>
        <v>25.3583</v>
      </c>
      <c r="H431" s="11">
        <f>VLOOKUP(A431,PitcherProj!A:Z,8,false)</f>
        <v>50.9117</v>
      </c>
      <c r="I431" s="11">
        <f>VLOOKUP(A431,PitcherProj!A:Z,9,false)</f>
        <v>18.9653</v>
      </c>
      <c r="J431" s="11">
        <f>VLOOKUP(A431,PitcherProj!A:Z,10,false)</f>
        <v>1.9532</v>
      </c>
      <c r="K431" s="11">
        <f>VLOOKUP(A431,PitcherProj!A:Z,11,false)</f>
        <v>0</v>
      </c>
      <c r="L431" s="11">
        <f>VLOOKUP(A431,PitcherProj!A:Z,12,false)</f>
        <v>0</v>
      </c>
      <c r="M431" s="11">
        <f>VLOOKUP(A431,PitcherProj!A:AA,13,false)</f>
        <v>7.49801</v>
      </c>
      <c r="N431" s="11">
        <f>VLOOKUP(A431,PitcherProj!A:AA,14,false)</f>
        <v>4.6044</v>
      </c>
      <c r="O431" s="11">
        <f>VLOOKUP(A431,PitcherProj!A:AA,15,false)</f>
        <v>53.1372</v>
      </c>
      <c r="P431" s="11" t="str">
        <f t="shared" si="1"/>
        <v>#N/A</v>
      </c>
    </row>
    <row r="432">
      <c r="A432" s="12" t="str">
        <f>PitcherProj!A542</f>
        <v>Deivi García</v>
      </c>
      <c r="B432" s="11" t="str">
        <f>PitcherProj!B542</f>
        <v>CHW</v>
      </c>
      <c r="C432" s="13">
        <f>(D432*Settings!$E$8)+(E432*Settings!$E$3)+(F432*Settings!$E$12)+(G432*Settings!$E$10)+(H432*Settings!$E$6)+(I432*Settings!$E$7)+(J432*Settings!$E$11)+(K432*Settings!$E$4)+(L432*Settings!$E$13)+(M432*Settings!$E$14)+(N432*Settings!$E$5)+(O432*Settings!$E$9)</f>
        <v>112.3167</v>
      </c>
      <c r="D432" s="11">
        <f>VLOOKUP(A432,PitcherProj!A:Z,4,false)</f>
        <v>64</v>
      </c>
      <c r="E432" s="11">
        <f>VLOOKUP(A432,PitcherProj!A:Z,5,false)</f>
        <v>2.7291</v>
      </c>
      <c r="F432" s="11">
        <f>VLOOKUP(A432,PitcherProj!A:Z,6,false)</f>
        <v>3.55</v>
      </c>
      <c r="G432" s="11">
        <f>VLOOKUP(A432,PitcherProj!A:Z,7,false)</f>
        <v>35.4612</v>
      </c>
      <c r="H432" s="11">
        <f>VLOOKUP(A432,PitcherProj!A:Z,8,false)</f>
        <v>58.6054</v>
      </c>
      <c r="I432" s="11">
        <f>VLOOKUP(A432,PitcherProj!A:Z,9,false)</f>
        <v>33.0782</v>
      </c>
      <c r="J432" s="11">
        <f>VLOOKUP(A432,PitcherProj!A:Z,10,false)</f>
        <v>3.7113</v>
      </c>
      <c r="K432" s="11">
        <f>VLOOKUP(A432,PitcherProj!A:Z,11,false)</f>
        <v>0.998</v>
      </c>
      <c r="L432" s="11">
        <f>VLOOKUP(A432,PitcherProj!A:Z,12,false)</f>
        <v>11.3993</v>
      </c>
      <c r="M432" s="11">
        <f>VLOOKUP(A432,PitcherProj!A:AA,13,false)</f>
        <v>11.0293</v>
      </c>
      <c r="N432" s="11">
        <f>VLOOKUP(A432,PitcherProj!A:AA,14,false)</f>
        <v>0</v>
      </c>
      <c r="O432" s="11">
        <f>VLOOKUP(A432,PitcherProj!A:AA,15,false)</f>
        <v>61.3609</v>
      </c>
      <c r="P432" s="11" t="str">
        <f t="shared" si="1"/>
        <v>#N/A</v>
      </c>
    </row>
    <row r="433">
      <c r="A433" s="12" t="str">
        <f>PitcherProj!A370</f>
        <v>Ryan Thompson</v>
      </c>
      <c r="B433" s="11" t="str">
        <f>PitcherProj!B370</f>
        <v>ARI</v>
      </c>
      <c r="C433" s="13">
        <f>(D433*Settings!$E$8)+(E433*Settings!$E$3)+(F433*Settings!$E$12)+(G433*Settings!$E$10)+(H433*Settings!$E$6)+(I433*Settings!$E$7)+(J433*Settings!$E$11)+(K433*Settings!$E$4)+(L433*Settings!$E$13)+(M433*Settings!$E$14)+(N433*Settings!$E$5)+(O433*Settings!$E$9)</f>
        <v>111.9348</v>
      </c>
      <c r="D433" s="11">
        <f>VLOOKUP(A433,PitcherProj!A:Z,4,false)</f>
        <v>58</v>
      </c>
      <c r="E433" s="11">
        <f>VLOOKUP(A433,PitcherProj!A:Z,5,false)</f>
        <v>2.8744</v>
      </c>
      <c r="F433" s="11">
        <f>VLOOKUP(A433,PitcherProj!A:Z,6,false)</f>
        <v>2.8138</v>
      </c>
      <c r="G433" s="11">
        <f>VLOOKUP(A433,PitcherProj!A:Z,7,false)</f>
        <v>26.7319</v>
      </c>
      <c r="H433" s="11">
        <f>VLOOKUP(A433,PitcherProj!A:Z,8,false)</f>
        <v>48.4887</v>
      </c>
      <c r="I433" s="11">
        <f>VLOOKUP(A433,PitcherProj!A:Z,9,false)</f>
        <v>20.5426</v>
      </c>
      <c r="J433" s="11">
        <f>VLOOKUP(A433,PitcherProj!A:Z,10,false)</f>
        <v>2.7744</v>
      </c>
      <c r="K433" s="11">
        <f>VLOOKUP(A433,PitcherProj!A:Z,11,false)</f>
        <v>0</v>
      </c>
      <c r="L433" s="11">
        <f>VLOOKUP(A433,PitcherProj!A:Z,12,false)</f>
        <v>9.6919</v>
      </c>
      <c r="M433" s="11">
        <f>VLOOKUP(A433,PitcherProj!A:AA,13,false)</f>
        <v>6.16089</v>
      </c>
      <c r="N433" s="11">
        <f>VLOOKUP(A433,PitcherProj!A:AA,14,false)</f>
        <v>0</v>
      </c>
      <c r="O433" s="11">
        <f>VLOOKUP(A433,PitcherProj!A:AA,15,false)</f>
        <v>59.0875</v>
      </c>
      <c r="P433" s="11" t="str">
        <f t="shared" si="1"/>
        <v>#N/A</v>
      </c>
    </row>
    <row r="434">
      <c r="A434" s="12" t="str">
        <f>PitcherProj!A429</f>
        <v>Cionel Pérez</v>
      </c>
      <c r="B434" s="11" t="str">
        <f>PitcherProj!B429</f>
        <v>BAL</v>
      </c>
      <c r="C434" s="13">
        <f>(D434*Settings!$E$8)+(E434*Settings!$E$3)+(F434*Settings!$E$12)+(G434*Settings!$E$10)+(H434*Settings!$E$6)+(I434*Settings!$E$7)+(J434*Settings!$E$11)+(K434*Settings!$E$4)+(L434*Settings!$E$13)+(M434*Settings!$E$14)+(N434*Settings!$E$5)+(O434*Settings!$E$9)</f>
        <v>111.736</v>
      </c>
      <c r="D434" s="11">
        <f>VLOOKUP(A434,PitcherProj!A:Z,4,false)</f>
        <v>54</v>
      </c>
      <c r="E434" s="11">
        <f>VLOOKUP(A434,PitcherProj!A:Z,5,false)</f>
        <v>2.7695</v>
      </c>
      <c r="F434" s="11">
        <f>VLOOKUP(A434,PitcherProj!A:Z,6,false)</f>
        <v>2.5254</v>
      </c>
      <c r="G434" s="11">
        <f>VLOOKUP(A434,PitcherProj!A:Z,7,false)</f>
        <v>22.7834</v>
      </c>
      <c r="H434" s="11">
        <f>VLOOKUP(A434,PitcherProj!A:Z,8,false)</f>
        <v>51.844</v>
      </c>
      <c r="I434" s="11">
        <f>VLOOKUP(A434,PitcherProj!A:Z,9,false)</f>
        <v>24.2993</v>
      </c>
      <c r="J434" s="11">
        <f>VLOOKUP(A434,PitcherProj!A:Z,10,false)</f>
        <v>2.2053</v>
      </c>
      <c r="K434" s="11">
        <f>VLOOKUP(A434,PitcherProj!A:Z,11,false)</f>
        <v>0</v>
      </c>
      <c r="L434" s="11">
        <f>VLOOKUP(A434,PitcherProj!A:Z,12,false)</f>
        <v>6.8382</v>
      </c>
      <c r="M434" s="11">
        <f>VLOOKUP(A434,PitcherProj!A:AA,13,false)</f>
        <v>5.508</v>
      </c>
      <c r="N434" s="11">
        <f>VLOOKUP(A434,PitcherProj!A:AA,14,false)</f>
        <v>0</v>
      </c>
      <c r="O434" s="11">
        <f>VLOOKUP(A434,PitcherProj!A:AA,15,false)</f>
        <v>49.9843</v>
      </c>
      <c r="P434" s="11" t="str">
        <f t="shared" si="1"/>
        <v>#N/A</v>
      </c>
    </row>
    <row r="435">
      <c r="A435" s="12" t="str">
        <f>PitcherProj!A326</f>
        <v>Jake Latz</v>
      </c>
      <c r="B435" s="11" t="str">
        <f>PitcherProj!B326</f>
        <v>TEX</v>
      </c>
      <c r="C435" s="13">
        <f>(D435*Settings!$E$8)+(E435*Settings!$E$3)+(F435*Settings!$E$12)+(G435*Settings!$E$10)+(H435*Settings!$E$6)+(I435*Settings!$E$7)+(J435*Settings!$E$11)+(K435*Settings!$E$4)+(L435*Settings!$E$13)+(M435*Settings!$E$14)+(N435*Settings!$E$5)+(O435*Settings!$E$9)</f>
        <v>111.2896</v>
      </c>
      <c r="D435" s="11">
        <f>VLOOKUP(A435,PitcherProj!A:Z,4,false)</f>
        <v>52</v>
      </c>
      <c r="E435" s="11">
        <f>VLOOKUP(A435,PitcherProj!A:Z,5,false)</f>
        <v>2.6771</v>
      </c>
      <c r="F435" s="11">
        <f>VLOOKUP(A435,PitcherProj!A:Z,6,false)</f>
        <v>2.4217</v>
      </c>
      <c r="G435" s="11">
        <f>VLOOKUP(A435,PitcherProj!A:Z,7,false)</f>
        <v>22.8762</v>
      </c>
      <c r="H435" s="11">
        <f>VLOOKUP(A435,PitcherProj!A:Z,8,false)</f>
        <v>56.3061</v>
      </c>
      <c r="I435" s="11">
        <f>VLOOKUP(A435,PitcherProj!A:Z,9,false)</f>
        <v>21.4991</v>
      </c>
      <c r="J435" s="11">
        <f>VLOOKUP(A435,PitcherProj!A:Z,10,false)</f>
        <v>2.1293</v>
      </c>
      <c r="K435" s="11">
        <f>VLOOKUP(A435,PitcherProj!A:Z,11,false)</f>
        <v>0</v>
      </c>
      <c r="L435" s="11">
        <f>VLOOKUP(A435,PitcherProj!A:Z,12,false)</f>
        <v>4.1927</v>
      </c>
      <c r="M435" s="11">
        <f>VLOOKUP(A435,PitcherProj!A:AA,13,false)</f>
        <v>7.19333</v>
      </c>
      <c r="N435" s="11">
        <f>VLOOKUP(A435,PitcherProj!A:AA,14,false)</f>
        <v>0</v>
      </c>
      <c r="O435" s="11">
        <f>VLOOKUP(A435,PitcherProj!A:AA,15,false)</f>
        <v>46.1415</v>
      </c>
      <c r="P435" s="11" t="str">
        <f t="shared" si="1"/>
        <v>#N/A</v>
      </c>
    </row>
    <row r="436">
      <c r="A436" s="12" t="str">
        <f>PitcherProj!A329</f>
        <v>Nick Nastrini</v>
      </c>
      <c r="B436" s="11" t="str">
        <f>PitcherProj!B329</f>
        <v>CHW</v>
      </c>
      <c r="C436" s="13">
        <f>(D436*Settings!$E$8)+(E436*Settings!$E$3)+(F436*Settings!$E$12)+(G436*Settings!$E$10)+(H436*Settings!$E$6)+(I436*Settings!$E$7)+(J436*Settings!$E$11)+(K436*Settings!$E$4)+(L436*Settings!$E$13)+(M436*Settings!$E$14)+(N436*Settings!$E$5)+(O436*Settings!$E$9)</f>
        <v>110.6641</v>
      </c>
      <c r="D436" s="11">
        <f>VLOOKUP(A436,PitcherProj!A:Z,4,false)</f>
        <v>73.872</v>
      </c>
      <c r="E436" s="11">
        <f>VLOOKUP(A436,PitcherProj!A:Z,5,false)</f>
        <v>3.4928</v>
      </c>
      <c r="F436" s="11">
        <f>VLOOKUP(A436,PitcherProj!A:Z,6,false)</f>
        <v>5.4819</v>
      </c>
      <c r="G436" s="11">
        <f>VLOOKUP(A436,PitcherProj!A:Z,7,false)</f>
        <v>41.2809</v>
      </c>
      <c r="H436" s="11">
        <f>VLOOKUP(A436,PitcherProj!A:Z,8,false)</f>
        <v>66.2852</v>
      </c>
      <c r="I436" s="11">
        <f>VLOOKUP(A436,PitcherProj!A:Z,9,false)</f>
        <v>33.6952</v>
      </c>
      <c r="J436" s="11">
        <f>VLOOKUP(A436,PitcherProj!A:Z,10,false)</f>
        <v>3.6766</v>
      </c>
      <c r="K436" s="11">
        <f>VLOOKUP(A436,PitcherProj!A:Z,11,false)</f>
        <v>0</v>
      </c>
      <c r="L436" s="11">
        <f>VLOOKUP(A436,PitcherProj!A:Z,12,false)</f>
        <v>0</v>
      </c>
      <c r="M436" s="11">
        <f>VLOOKUP(A436,PitcherProj!A:AA,13,false)</f>
        <v>13.3872</v>
      </c>
      <c r="N436" s="11">
        <f>VLOOKUP(A436,PitcherProj!A:AA,14,false)</f>
        <v>4.8419</v>
      </c>
      <c r="O436" s="11">
        <f>VLOOKUP(A436,PitcherProj!A:AA,15,false)</f>
        <v>72.8475</v>
      </c>
      <c r="P436" s="11" t="str">
        <f t="shared" si="1"/>
        <v>#N/A</v>
      </c>
    </row>
    <row r="437">
      <c r="A437" s="12" t="str">
        <f>PitcherProj!A471</f>
        <v>Jose Cuas</v>
      </c>
      <c r="B437" s="11" t="str">
        <f>PitcherProj!B471</f>
        <v>CHC</v>
      </c>
      <c r="C437" s="13">
        <f>(D437*Settings!$E$8)+(E437*Settings!$E$3)+(F437*Settings!$E$12)+(G437*Settings!$E$10)+(H437*Settings!$E$6)+(I437*Settings!$E$7)+(J437*Settings!$E$11)+(K437*Settings!$E$4)+(L437*Settings!$E$13)+(M437*Settings!$E$14)+(N437*Settings!$E$5)+(O437*Settings!$E$9)</f>
        <v>110.4362</v>
      </c>
      <c r="D437" s="11">
        <f>VLOOKUP(A437,PitcherProj!A:Z,4,false)</f>
        <v>56</v>
      </c>
      <c r="E437" s="11">
        <f>VLOOKUP(A437,PitcherProj!A:Z,5,false)</f>
        <v>2.6884</v>
      </c>
      <c r="F437" s="11">
        <f>VLOOKUP(A437,PitcherProj!A:Z,6,false)</f>
        <v>2.8043</v>
      </c>
      <c r="G437" s="11">
        <f>VLOOKUP(A437,PitcherProj!A:Z,7,false)</f>
        <v>26.2549</v>
      </c>
      <c r="H437" s="11">
        <f>VLOOKUP(A437,PitcherProj!A:Z,8,false)</f>
        <v>53.0446</v>
      </c>
      <c r="I437" s="11">
        <f>VLOOKUP(A437,PitcherProj!A:Z,9,false)</f>
        <v>25.1418</v>
      </c>
      <c r="J437" s="11">
        <f>VLOOKUP(A437,PitcherProj!A:Z,10,false)</f>
        <v>3.5198</v>
      </c>
      <c r="K437" s="11">
        <f>VLOOKUP(A437,PitcherProj!A:Z,11,false)</f>
        <v>0</v>
      </c>
      <c r="L437" s="11">
        <f>VLOOKUP(A437,PitcherProj!A:Z,12,false)</f>
        <v>9.4662</v>
      </c>
      <c r="M437" s="11">
        <f>VLOOKUP(A437,PitcherProj!A:AA,13,false)</f>
        <v>6.496</v>
      </c>
      <c r="N437" s="11">
        <f>VLOOKUP(A437,PitcherProj!A:AA,14,false)</f>
        <v>0</v>
      </c>
      <c r="O437" s="11">
        <f>VLOOKUP(A437,PitcherProj!A:AA,15,false)</f>
        <v>53.3985</v>
      </c>
      <c r="P437" s="11" t="str">
        <f t="shared" si="1"/>
        <v>#N/A</v>
      </c>
    </row>
    <row r="438">
      <c r="A438" s="12" t="str">
        <f>PitcherProj!A407</f>
        <v>Miguel Díaz</v>
      </c>
      <c r="B438" s="11" t="str">
        <f>PitcherProj!B407</f>
        <v>DET</v>
      </c>
      <c r="C438" s="13">
        <f>(D438*Settings!$E$8)+(E438*Settings!$E$3)+(F438*Settings!$E$12)+(G438*Settings!$E$10)+(H438*Settings!$E$6)+(I438*Settings!$E$7)+(J438*Settings!$E$11)+(K438*Settings!$E$4)+(L438*Settings!$E$13)+(M438*Settings!$E$14)+(N438*Settings!$E$5)+(O438*Settings!$E$9)</f>
        <v>110.2731</v>
      </c>
      <c r="D438" s="11">
        <f>VLOOKUP(A438,PitcherProj!A:Z,4,false)</f>
        <v>57</v>
      </c>
      <c r="E438" s="11">
        <f>VLOOKUP(A438,PitcherProj!A:Z,5,false)</f>
        <v>2.7231</v>
      </c>
      <c r="F438" s="11">
        <f>VLOOKUP(A438,PitcherProj!A:Z,6,false)</f>
        <v>2.8679</v>
      </c>
      <c r="G438" s="11">
        <f>VLOOKUP(A438,PitcherProj!A:Z,7,false)</f>
        <v>26.2568</v>
      </c>
      <c r="H438" s="11">
        <f>VLOOKUP(A438,PitcherProj!A:Z,8,false)</f>
        <v>53.4243</v>
      </c>
      <c r="I438" s="11">
        <f>VLOOKUP(A438,PitcherProj!A:Z,9,false)</f>
        <v>23.7353</v>
      </c>
      <c r="J438" s="11">
        <f>VLOOKUP(A438,PitcherProj!A:Z,10,false)</f>
        <v>2.2946</v>
      </c>
      <c r="K438" s="11">
        <f>VLOOKUP(A438,PitcherProj!A:Z,11,false)</f>
        <v>0</v>
      </c>
      <c r="L438" s="11">
        <f>VLOOKUP(A438,PitcherProj!A:Z,12,false)</f>
        <v>7.0602</v>
      </c>
      <c r="M438" s="11">
        <f>VLOOKUP(A438,PitcherProj!A:AA,13,false)</f>
        <v>6.60567</v>
      </c>
      <c r="N438" s="11">
        <f>VLOOKUP(A438,PitcherProj!A:AA,14,false)</f>
        <v>0</v>
      </c>
      <c r="O438" s="11">
        <f>VLOOKUP(A438,PitcherProj!A:AA,15,false)</f>
        <v>54.7399</v>
      </c>
      <c r="P438" s="11" t="str">
        <f t="shared" si="1"/>
        <v>#N/A</v>
      </c>
    </row>
    <row r="439">
      <c r="A439" s="12" t="str">
        <f>PitcherProj!A424</f>
        <v>Beau Brieske</v>
      </c>
      <c r="B439" s="11" t="str">
        <f>PitcherProj!B424</f>
        <v>DET</v>
      </c>
      <c r="C439" s="13">
        <f>(D439*Settings!$E$8)+(E439*Settings!$E$3)+(F439*Settings!$E$12)+(G439*Settings!$E$10)+(H439*Settings!$E$6)+(I439*Settings!$E$7)+(J439*Settings!$E$11)+(K439*Settings!$E$4)+(L439*Settings!$E$13)+(M439*Settings!$E$14)+(N439*Settings!$E$5)+(O439*Settings!$E$9)</f>
        <v>109.7253</v>
      </c>
      <c r="D439" s="11">
        <f>VLOOKUP(A439,PitcherProj!A:Z,4,false)</f>
        <v>56</v>
      </c>
      <c r="E439" s="11">
        <f>VLOOKUP(A439,PitcherProj!A:Z,5,false)</f>
        <v>2.6892</v>
      </c>
      <c r="F439" s="11">
        <f>VLOOKUP(A439,PitcherProj!A:Z,6,false)</f>
        <v>2.8035</v>
      </c>
      <c r="G439" s="11">
        <f>VLOOKUP(A439,PitcherProj!A:Z,7,false)</f>
        <v>25.8014</v>
      </c>
      <c r="H439" s="11">
        <f>VLOOKUP(A439,PitcherProj!A:Z,8,false)</f>
        <v>52.5612</v>
      </c>
      <c r="I439" s="11">
        <f>VLOOKUP(A439,PitcherProj!A:Z,9,false)</f>
        <v>17.2785</v>
      </c>
      <c r="J439" s="11">
        <f>VLOOKUP(A439,PitcherProj!A:Z,10,false)</f>
        <v>2.1071</v>
      </c>
      <c r="K439" s="11">
        <f>VLOOKUP(A439,PitcherProj!A:Z,11,false)</f>
        <v>0</v>
      </c>
      <c r="L439" s="11">
        <f>VLOOKUP(A439,PitcherProj!A:Z,12,false)</f>
        <v>4.6243</v>
      </c>
      <c r="M439" s="11">
        <f>VLOOKUP(A439,PitcherProj!A:AA,13,false)</f>
        <v>7.80267</v>
      </c>
      <c r="N439" s="11">
        <f>VLOOKUP(A439,PitcherProj!A:AA,14,false)</f>
        <v>0</v>
      </c>
      <c r="O439" s="11">
        <f>VLOOKUP(A439,PitcherProj!A:AA,15,false)</f>
        <v>54.1316</v>
      </c>
      <c r="P439" s="11" t="str">
        <f t="shared" si="1"/>
        <v>#N/A</v>
      </c>
    </row>
    <row r="440">
      <c r="A440" s="12" t="str">
        <f>PitcherProj!A403</f>
        <v>Grant Anderson</v>
      </c>
      <c r="B440" s="11" t="str">
        <f>PitcherProj!B403</f>
        <v>TEX</v>
      </c>
      <c r="C440" s="13">
        <f>(D440*Settings!$E$8)+(E440*Settings!$E$3)+(F440*Settings!$E$12)+(G440*Settings!$E$10)+(H440*Settings!$E$6)+(I440*Settings!$E$7)+(J440*Settings!$E$11)+(K440*Settings!$E$4)+(L440*Settings!$E$13)+(M440*Settings!$E$14)+(N440*Settings!$E$5)+(O440*Settings!$E$9)</f>
        <v>109.7168</v>
      </c>
      <c r="D440" s="11">
        <f>VLOOKUP(A440,PitcherProj!A:Z,4,false)</f>
        <v>57</v>
      </c>
      <c r="E440" s="11">
        <f>VLOOKUP(A440,PitcherProj!A:Z,5,false)</f>
        <v>2.8182</v>
      </c>
      <c r="F440" s="11">
        <f>VLOOKUP(A440,PitcherProj!A:Z,6,false)</f>
        <v>2.772</v>
      </c>
      <c r="G440" s="11">
        <f>VLOOKUP(A440,PitcherProj!A:Z,7,false)</f>
        <v>27.2917</v>
      </c>
      <c r="H440" s="11">
        <f>VLOOKUP(A440,PitcherProj!A:Z,8,false)</f>
        <v>54.073</v>
      </c>
      <c r="I440" s="11">
        <f>VLOOKUP(A440,PitcherProj!A:Z,9,false)</f>
        <v>22.6729</v>
      </c>
      <c r="J440" s="11">
        <f>VLOOKUP(A440,PitcherProj!A:Z,10,false)</f>
        <v>3.003</v>
      </c>
      <c r="K440" s="11">
        <f>VLOOKUP(A440,PitcherProj!A:Z,11,false)</f>
        <v>0</v>
      </c>
      <c r="L440" s="11">
        <f>VLOOKUP(A440,PitcherProj!A:Z,12,false)</f>
        <v>6.8938</v>
      </c>
      <c r="M440" s="11">
        <f>VLOOKUP(A440,PitcherProj!A:AA,13,false)</f>
        <v>7.83433</v>
      </c>
      <c r="N440" s="11">
        <f>VLOOKUP(A440,PitcherProj!A:AA,14,false)</f>
        <v>0</v>
      </c>
      <c r="O440" s="11">
        <f>VLOOKUP(A440,PitcherProj!A:AA,15,false)</f>
        <v>54.6595</v>
      </c>
      <c r="P440" s="11" t="str">
        <f t="shared" si="1"/>
        <v>#N/A</v>
      </c>
    </row>
    <row r="441">
      <c r="A441" s="12" t="str">
        <f>PitcherProj!A381</f>
        <v>José Cisnero</v>
      </c>
      <c r="B441" s="11" t="str">
        <f>PitcherProj!B381</f>
        <v>LAA</v>
      </c>
      <c r="C441" s="13">
        <f>(D441*Settings!$E$8)+(E441*Settings!$E$3)+(F441*Settings!$E$12)+(G441*Settings!$E$10)+(H441*Settings!$E$6)+(I441*Settings!$E$7)+(J441*Settings!$E$11)+(K441*Settings!$E$4)+(L441*Settings!$E$13)+(M441*Settings!$E$14)+(N441*Settings!$E$5)+(O441*Settings!$E$9)</f>
        <v>109.6593</v>
      </c>
      <c r="D441" s="11">
        <f>VLOOKUP(A441,PitcherProj!A:Z,4,false)</f>
        <v>54</v>
      </c>
      <c r="E441" s="11">
        <f>VLOOKUP(A441,PitcherProj!A:Z,5,false)</f>
        <v>2.6519</v>
      </c>
      <c r="F441" s="11">
        <f>VLOOKUP(A441,PitcherProj!A:Z,6,false)</f>
        <v>2.6442</v>
      </c>
      <c r="G441" s="11">
        <f>VLOOKUP(A441,PitcherProj!A:Z,7,false)</f>
        <v>25.3014</v>
      </c>
      <c r="H441" s="11">
        <f>VLOOKUP(A441,PitcherProj!A:Z,8,false)</f>
        <v>56.2347</v>
      </c>
      <c r="I441" s="11">
        <f>VLOOKUP(A441,PitcherProj!A:Z,9,false)</f>
        <v>25.1396</v>
      </c>
      <c r="J441" s="11">
        <f>VLOOKUP(A441,PitcherProj!A:Z,10,false)</f>
        <v>2.8451</v>
      </c>
      <c r="K441" s="11">
        <f>VLOOKUP(A441,PitcherProj!A:Z,11,false)</f>
        <v>0</v>
      </c>
      <c r="L441" s="11">
        <f>VLOOKUP(A441,PitcherProj!A:Z,12,false)</f>
        <v>6.9473</v>
      </c>
      <c r="M441" s="11">
        <f>VLOOKUP(A441,PitcherProj!A:AA,13,false)</f>
        <v>7.086</v>
      </c>
      <c r="N441" s="11">
        <f>VLOOKUP(A441,PitcherProj!A:AA,14,false)</f>
        <v>0</v>
      </c>
      <c r="O441" s="11">
        <f>VLOOKUP(A441,PitcherProj!A:AA,15,false)</f>
        <v>49.2094</v>
      </c>
      <c r="P441" s="11" t="str">
        <f t="shared" si="1"/>
        <v>#N/A</v>
      </c>
    </row>
    <row r="442">
      <c r="A442" s="12" t="str">
        <f>PitcherProj!A283</f>
        <v>Jackson Rutledge</v>
      </c>
      <c r="B442" s="11" t="str">
        <f>PitcherProj!B283</f>
        <v>WSN</v>
      </c>
      <c r="C442" s="13">
        <f>(D442*Settings!$E$8)+(E442*Settings!$E$3)+(F442*Settings!$E$12)+(G442*Settings!$E$10)+(H442*Settings!$E$6)+(I442*Settings!$E$7)+(J442*Settings!$E$11)+(K442*Settings!$E$4)+(L442*Settings!$E$13)+(M442*Settings!$E$14)+(N442*Settings!$E$5)+(O442*Settings!$E$9)</f>
        <v>109.2371</v>
      </c>
      <c r="D442" s="11">
        <f>VLOOKUP(A442,PitcherProj!A:Z,4,false)</f>
        <v>97.3091</v>
      </c>
      <c r="E442" s="11">
        <f>VLOOKUP(A442,PitcherProj!A:Z,5,false)</f>
        <v>4.2522</v>
      </c>
      <c r="F442" s="11">
        <f>VLOOKUP(A442,PitcherProj!A:Z,6,false)</f>
        <v>7.5109</v>
      </c>
      <c r="G442" s="11">
        <f>VLOOKUP(A442,PitcherProj!A:Z,7,false)</f>
        <v>57.9352</v>
      </c>
      <c r="H442" s="11">
        <f>VLOOKUP(A442,PitcherProj!A:Z,8,false)</f>
        <v>69.3228</v>
      </c>
      <c r="I442" s="11">
        <f>VLOOKUP(A442,PitcherProj!A:Z,9,false)</f>
        <v>40.5422</v>
      </c>
      <c r="J442" s="11">
        <f>VLOOKUP(A442,PitcherProj!A:Z,10,false)</f>
        <v>6.0203</v>
      </c>
      <c r="K442" s="11">
        <f>VLOOKUP(A442,PitcherProj!A:Z,11,false)</f>
        <v>0</v>
      </c>
      <c r="L442" s="11">
        <f>VLOOKUP(A442,PitcherProj!A:Z,12,false)</f>
        <v>0.5944</v>
      </c>
      <c r="M442" s="11">
        <f>VLOOKUP(A442,PitcherProj!A:AA,13,false)</f>
        <v>16.575</v>
      </c>
      <c r="N442" s="11">
        <f>VLOOKUP(A442,PitcherProj!A:AA,14,false)</f>
        <v>5.2246</v>
      </c>
      <c r="O442" s="11">
        <f>VLOOKUP(A442,PitcherProj!A:AA,15,false)</f>
        <v>105.171</v>
      </c>
      <c r="P442" s="11" t="str">
        <f t="shared" si="1"/>
        <v>#N/A</v>
      </c>
    </row>
    <row r="443">
      <c r="A443" s="12" t="str">
        <f>PitcherProj!A302</f>
        <v>Zach Plesac</v>
      </c>
      <c r="B443" s="11" t="str">
        <f>PitcherProj!B302</f>
        <v>LAA</v>
      </c>
      <c r="C443" s="13">
        <f>(D443*Settings!$E$8)+(E443*Settings!$E$3)+(F443*Settings!$E$12)+(G443*Settings!$E$10)+(H443*Settings!$E$6)+(I443*Settings!$E$7)+(J443*Settings!$E$11)+(K443*Settings!$E$4)+(L443*Settings!$E$13)+(M443*Settings!$E$14)+(N443*Settings!$E$5)+(O443*Settings!$E$9)</f>
        <v>108.4806</v>
      </c>
      <c r="D443" s="11">
        <f>VLOOKUP(A443,PitcherProj!A:Z,4,false)</f>
        <v>81.8122</v>
      </c>
      <c r="E443" s="11">
        <f>VLOOKUP(A443,PitcherProj!A:Z,5,false)</f>
        <v>4.1362</v>
      </c>
      <c r="F443" s="11">
        <f>VLOOKUP(A443,PitcherProj!A:Z,6,false)</f>
        <v>5.4633</v>
      </c>
      <c r="G443" s="11">
        <f>VLOOKUP(A443,PitcherProj!A:Z,7,false)</f>
        <v>45.806</v>
      </c>
      <c r="H443" s="11">
        <f>VLOOKUP(A443,PitcherProj!A:Z,8,false)</f>
        <v>57.2738</v>
      </c>
      <c r="I443" s="11">
        <f>VLOOKUP(A443,PitcherProj!A:Z,9,false)</f>
        <v>25.2439</v>
      </c>
      <c r="J443" s="11">
        <f>VLOOKUP(A443,PitcherProj!A:Z,10,false)</f>
        <v>3.08</v>
      </c>
      <c r="K443" s="11">
        <f>VLOOKUP(A443,PitcherProj!A:Z,11,false)</f>
        <v>0</v>
      </c>
      <c r="L443" s="11">
        <f>VLOOKUP(A443,PitcherProj!A:Z,12,false)</f>
        <v>0.6433</v>
      </c>
      <c r="M443" s="11">
        <f>VLOOKUP(A443,PitcherProj!A:AA,13,false)</f>
        <v>14.5171</v>
      </c>
      <c r="N443" s="11">
        <f>VLOOKUP(A443,PitcherProj!A:AA,14,false)</f>
        <v>3.7224</v>
      </c>
      <c r="O443" s="11">
        <f>VLOOKUP(A443,PitcherProj!A:AA,15,false)</f>
        <v>91.0388</v>
      </c>
      <c r="P443" s="11" t="str">
        <f t="shared" si="1"/>
        <v>#N/A</v>
      </c>
    </row>
    <row r="444">
      <c r="A444" s="12" t="str">
        <f>PitcherProj!A354</f>
        <v>Yency Almonte</v>
      </c>
      <c r="B444" s="11" t="str">
        <f>PitcherProj!B354</f>
        <v>CHC</v>
      </c>
      <c r="C444" s="13">
        <f>(D444*Settings!$E$8)+(E444*Settings!$E$3)+(F444*Settings!$E$12)+(G444*Settings!$E$10)+(H444*Settings!$E$6)+(I444*Settings!$E$7)+(J444*Settings!$E$11)+(K444*Settings!$E$4)+(L444*Settings!$E$13)+(M444*Settings!$E$14)+(N444*Settings!$E$5)+(O444*Settings!$E$9)</f>
        <v>107.8432</v>
      </c>
      <c r="D444" s="11">
        <f>VLOOKUP(A444,PitcherProj!A:Z,4,false)</f>
        <v>52</v>
      </c>
      <c r="E444" s="11">
        <f>VLOOKUP(A444,PitcherProj!A:Z,5,false)</f>
        <v>2.5474</v>
      </c>
      <c r="F444" s="11">
        <f>VLOOKUP(A444,PitcherProj!A:Z,6,false)</f>
        <v>2.5526</v>
      </c>
      <c r="G444" s="11">
        <f>VLOOKUP(A444,PitcherProj!A:Z,7,false)</f>
        <v>23.4775</v>
      </c>
      <c r="H444" s="11">
        <f>VLOOKUP(A444,PitcherProj!A:Z,8,false)</f>
        <v>53.2314</v>
      </c>
      <c r="I444" s="11">
        <f>VLOOKUP(A444,PitcherProj!A:Z,9,false)</f>
        <v>21.4915</v>
      </c>
      <c r="J444" s="11">
        <f>VLOOKUP(A444,PitcherProj!A:Z,10,false)</f>
        <v>2.9156</v>
      </c>
      <c r="K444" s="11">
        <f>VLOOKUP(A444,PitcherProj!A:Z,11,false)</f>
        <v>0</v>
      </c>
      <c r="L444" s="11">
        <f>VLOOKUP(A444,PitcherProj!A:Z,12,false)</f>
        <v>6.3928</v>
      </c>
      <c r="M444" s="11">
        <f>VLOOKUP(A444,PitcherProj!A:AA,13,false)</f>
        <v>6.30356</v>
      </c>
      <c r="N444" s="11">
        <f>VLOOKUP(A444,PitcherProj!A:AA,14,false)</f>
        <v>0</v>
      </c>
      <c r="O444" s="11">
        <f>VLOOKUP(A444,PitcherProj!A:AA,15,false)</f>
        <v>47.8909</v>
      </c>
      <c r="P444" s="11" t="str">
        <f t="shared" si="1"/>
        <v>#N/A</v>
      </c>
    </row>
    <row r="445">
      <c r="A445" s="12" t="str">
        <f>PitcherProj!A520</f>
        <v>Erik Miller</v>
      </c>
      <c r="B445" s="11" t="str">
        <f>PitcherProj!B520</f>
        <v>SFG</v>
      </c>
      <c r="C445" s="13">
        <f>(D445*Settings!$E$8)+(E445*Settings!$E$3)+(F445*Settings!$E$12)+(G445*Settings!$E$10)+(H445*Settings!$E$6)+(I445*Settings!$E$7)+(J445*Settings!$E$11)+(K445*Settings!$E$4)+(L445*Settings!$E$13)+(M445*Settings!$E$14)+(N445*Settings!$E$5)+(O445*Settings!$E$9)</f>
        <v>107.6599</v>
      </c>
      <c r="D445" s="11">
        <f>VLOOKUP(A445,PitcherProj!A:Z,4,false)</f>
        <v>54</v>
      </c>
      <c r="E445" s="11">
        <f>VLOOKUP(A445,PitcherProj!A:Z,5,false)</f>
        <v>2.5854</v>
      </c>
      <c r="F445" s="11">
        <f>VLOOKUP(A445,PitcherProj!A:Z,6,false)</f>
        <v>2.7112</v>
      </c>
      <c r="G445" s="11">
        <f>VLOOKUP(A445,PitcherProj!A:Z,7,false)</f>
        <v>24.7015</v>
      </c>
      <c r="H445" s="11">
        <f>VLOOKUP(A445,PitcherProj!A:Z,8,false)</f>
        <v>56.7909</v>
      </c>
      <c r="I445" s="11">
        <f>VLOOKUP(A445,PitcherProj!A:Z,9,false)</f>
        <v>29.3439</v>
      </c>
      <c r="J445" s="11">
        <f>VLOOKUP(A445,PitcherProj!A:Z,10,false)</f>
        <v>2.2866</v>
      </c>
      <c r="K445" s="11">
        <f>VLOOKUP(A445,PitcherProj!A:Z,11,false)</f>
        <v>0</v>
      </c>
      <c r="L445" s="11">
        <f>VLOOKUP(A445,PitcherProj!A:Z,12,false)</f>
        <v>6.5844</v>
      </c>
      <c r="M445" s="11">
        <f>VLOOKUP(A445,PitcherProj!A:AA,13,false)</f>
        <v>6.342</v>
      </c>
      <c r="N445" s="11">
        <f>VLOOKUP(A445,PitcherProj!A:AA,14,false)</f>
        <v>0</v>
      </c>
      <c r="O445" s="11">
        <f>VLOOKUP(A445,PitcherProj!A:AA,15,false)</f>
        <v>48.0597</v>
      </c>
      <c r="P445" s="11" t="str">
        <f t="shared" si="1"/>
        <v>#N/A</v>
      </c>
    </row>
    <row r="446">
      <c r="A446" s="12" t="str">
        <f>PitcherProj!A472</f>
        <v>Phil Bickford</v>
      </c>
      <c r="B446" s="11" t="str">
        <f>PitcherProj!B472</f>
        <v>NYM</v>
      </c>
      <c r="C446" s="13">
        <f>(D446*Settings!$E$8)+(E446*Settings!$E$3)+(F446*Settings!$E$12)+(G446*Settings!$E$10)+(H446*Settings!$E$6)+(I446*Settings!$E$7)+(J446*Settings!$E$11)+(K446*Settings!$E$4)+(L446*Settings!$E$13)+(M446*Settings!$E$14)+(N446*Settings!$E$5)+(O446*Settings!$E$9)</f>
        <v>107.5126</v>
      </c>
      <c r="D446" s="11">
        <f>VLOOKUP(A446,PitcherProj!A:Z,4,false)</f>
        <v>55</v>
      </c>
      <c r="E446" s="11">
        <f>VLOOKUP(A446,PitcherProj!A:Z,5,false)</f>
        <v>2.6667</v>
      </c>
      <c r="F446" s="11">
        <f>VLOOKUP(A446,PitcherProj!A:Z,6,false)</f>
        <v>2.7278</v>
      </c>
      <c r="G446" s="11">
        <f>VLOOKUP(A446,PitcherProj!A:Z,7,false)</f>
        <v>26.5769</v>
      </c>
      <c r="H446" s="11">
        <f>VLOOKUP(A446,PitcherProj!A:Z,8,false)</f>
        <v>57.4196</v>
      </c>
      <c r="I446" s="11">
        <f>VLOOKUP(A446,PitcherProj!A:Z,9,false)</f>
        <v>23.1555</v>
      </c>
      <c r="J446" s="11">
        <f>VLOOKUP(A446,PitcherProj!A:Z,10,false)</f>
        <v>2.578</v>
      </c>
      <c r="K446" s="11">
        <f>VLOOKUP(A446,PitcherProj!A:Z,11,false)</f>
        <v>0</v>
      </c>
      <c r="L446" s="11">
        <f>VLOOKUP(A446,PitcherProj!A:Z,12,false)</f>
        <v>4.5308</v>
      </c>
      <c r="M446" s="11">
        <f>VLOOKUP(A446,PitcherProj!A:AA,13,false)</f>
        <v>8.14</v>
      </c>
      <c r="N446" s="11">
        <f>VLOOKUP(A446,PitcherProj!A:AA,14,false)</f>
        <v>0</v>
      </c>
      <c r="O446" s="11">
        <f>VLOOKUP(A446,PitcherProj!A:AA,15,false)</f>
        <v>50.2314</v>
      </c>
      <c r="P446" s="11" t="str">
        <f t="shared" si="1"/>
        <v>#N/A</v>
      </c>
    </row>
    <row r="447">
      <c r="A447" s="12" t="str">
        <f>PitcherProj!A537</f>
        <v>Daniel Bard</v>
      </c>
      <c r="B447" s="11" t="str">
        <f>PitcherProj!B537</f>
        <v>COL</v>
      </c>
      <c r="C447" s="13">
        <f>(D447*Settings!$E$8)+(E447*Settings!$E$3)+(F447*Settings!$E$12)+(G447*Settings!$E$10)+(H447*Settings!$E$6)+(I447*Settings!$E$7)+(J447*Settings!$E$11)+(K447*Settings!$E$4)+(L447*Settings!$E$13)+(M447*Settings!$E$14)+(N447*Settings!$E$5)+(O447*Settings!$E$9)</f>
        <v>107.2705</v>
      </c>
      <c r="D447" s="11">
        <f>VLOOKUP(A447,PitcherProj!A:Z,4,false)</f>
        <v>63</v>
      </c>
      <c r="E447" s="11">
        <f>VLOOKUP(A447,PitcherProj!A:Z,5,false)</f>
        <v>2.6866</v>
      </c>
      <c r="F447" s="11">
        <f>VLOOKUP(A447,PitcherProj!A:Z,6,false)</f>
        <v>3.4943</v>
      </c>
      <c r="G447" s="11">
        <f>VLOOKUP(A447,PitcherProj!A:Z,7,false)</f>
        <v>37.9238</v>
      </c>
      <c r="H447" s="11">
        <f>VLOOKUP(A447,PitcherProj!A:Z,8,false)</f>
        <v>58.2082</v>
      </c>
      <c r="I447" s="11">
        <f>VLOOKUP(A447,PitcherProj!A:Z,9,false)</f>
        <v>37.1521</v>
      </c>
      <c r="J447" s="11">
        <f>VLOOKUP(A447,PitcherProj!A:Z,10,false)</f>
        <v>4.1156</v>
      </c>
      <c r="K447" s="11">
        <f>VLOOKUP(A447,PitcherProj!A:Z,11,false)</f>
        <v>2.882</v>
      </c>
      <c r="L447" s="11">
        <f>VLOOKUP(A447,PitcherProj!A:Z,12,false)</f>
        <v>12.4921</v>
      </c>
      <c r="M447" s="11">
        <f>VLOOKUP(A447,PitcherProj!A:AA,13,false)</f>
        <v>9.555</v>
      </c>
      <c r="N447" s="11">
        <f>VLOOKUP(A447,PitcherProj!A:AA,14,false)</f>
        <v>0</v>
      </c>
      <c r="O447" s="11">
        <f>VLOOKUP(A447,PitcherProj!A:AA,15,false)</f>
        <v>65.1667</v>
      </c>
      <c r="P447" s="11" t="str">
        <f t="shared" si="1"/>
        <v>#N/A</v>
      </c>
    </row>
    <row r="448">
      <c r="A448" s="12" t="str">
        <f>PitcherProj!A508</f>
        <v>Tyler Matzek</v>
      </c>
      <c r="B448" s="11" t="str">
        <f>PitcherProj!B508</f>
        <v>ATL</v>
      </c>
      <c r="C448" s="13">
        <f>(D448*Settings!$E$8)+(E448*Settings!$E$3)+(F448*Settings!$E$12)+(G448*Settings!$E$10)+(H448*Settings!$E$6)+(I448*Settings!$E$7)+(J448*Settings!$E$11)+(K448*Settings!$E$4)+(L448*Settings!$E$13)+(M448*Settings!$E$14)+(N448*Settings!$E$5)+(O448*Settings!$E$9)</f>
        <v>106.9826</v>
      </c>
      <c r="D448" s="11">
        <f>VLOOKUP(A448,PitcherProj!A:Z,4,false)</f>
        <v>54</v>
      </c>
      <c r="E448" s="11">
        <f>VLOOKUP(A448,PitcherProj!A:Z,5,false)</f>
        <v>2.8048</v>
      </c>
      <c r="F448" s="11">
        <f>VLOOKUP(A448,PitcherProj!A:Z,6,false)</f>
        <v>2.4898</v>
      </c>
      <c r="G448" s="11">
        <f>VLOOKUP(A448,PitcherProj!A:Z,7,false)</f>
        <v>26.2991</v>
      </c>
      <c r="H448" s="11">
        <f>VLOOKUP(A448,PitcherProj!A:Z,8,false)</f>
        <v>56.3936</v>
      </c>
      <c r="I448" s="11">
        <f>VLOOKUP(A448,PitcherProj!A:Z,9,false)</f>
        <v>26.4519</v>
      </c>
      <c r="J448" s="11">
        <f>VLOOKUP(A448,PitcherProj!A:Z,10,false)</f>
        <v>2.3334</v>
      </c>
      <c r="K448" s="11">
        <f>VLOOKUP(A448,PitcherProj!A:Z,11,false)</f>
        <v>0</v>
      </c>
      <c r="L448" s="11">
        <f>VLOOKUP(A448,PitcherProj!A:Z,12,false)</f>
        <v>6.8891</v>
      </c>
      <c r="M448" s="11">
        <f>VLOOKUP(A448,PitcherProj!A:AA,13,false)</f>
        <v>7.44</v>
      </c>
      <c r="N448" s="11">
        <f>VLOOKUP(A448,PitcherProj!A:AA,14,false)</f>
        <v>0</v>
      </c>
      <c r="O448" s="11">
        <f>VLOOKUP(A448,PitcherProj!A:AA,15,false)</f>
        <v>50.3603</v>
      </c>
      <c r="P448" s="11" t="str">
        <f t="shared" si="1"/>
        <v>#N/A</v>
      </c>
    </row>
    <row r="449">
      <c r="A449" s="12" t="str">
        <f>PitcherProj!A313</f>
        <v>Jake Odorizzi</v>
      </c>
      <c r="B449" s="11" t="str">
        <f>PitcherProj!B313</f>
        <v/>
      </c>
      <c r="C449" s="13">
        <f>(D449*Settings!$E$8)+(E449*Settings!$E$3)+(F449*Settings!$E$12)+(G449*Settings!$E$10)+(H449*Settings!$E$6)+(I449*Settings!$E$7)+(J449*Settings!$E$11)+(K449*Settings!$E$4)+(L449*Settings!$E$13)+(M449*Settings!$E$14)+(N449*Settings!$E$5)+(O449*Settings!$E$9)</f>
        <v>106.8741</v>
      </c>
      <c r="D449" s="11">
        <f>VLOOKUP(A449,PitcherProj!A:Z,4,false)</f>
        <v>69.9588</v>
      </c>
      <c r="E449" s="11">
        <f>VLOOKUP(A449,PitcherProj!A:Z,5,false)</f>
        <v>3.8608</v>
      </c>
      <c r="F449" s="11">
        <f>VLOOKUP(A449,PitcherProj!A:Z,6,false)</f>
        <v>4.8637</v>
      </c>
      <c r="G449" s="11">
        <f>VLOOKUP(A449,PitcherProj!A:Z,7,false)</f>
        <v>38.2799</v>
      </c>
      <c r="H449" s="11">
        <f>VLOOKUP(A449,PitcherProj!A:Z,8,false)</f>
        <v>55.71</v>
      </c>
      <c r="I449" s="11">
        <f>VLOOKUP(A449,PitcherProj!A:Z,9,false)</f>
        <v>23.4821</v>
      </c>
      <c r="J449" s="11">
        <f>VLOOKUP(A449,PitcherProj!A:Z,10,false)</f>
        <v>2.844</v>
      </c>
      <c r="K449" s="11">
        <f>VLOOKUP(A449,PitcherProj!A:Z,11,false)</f>
        <v>0</v>
      </c>
      <c r="L449" s="11">
        <f>VLOOKUP(A449,PitcherProj!A:Z,12,false)</f>
        <v>0</v>
      </c>
      <c r="M449" s="11">
        <f>VLOOKUP(A449,PitcherProj!A:AA,13,false)</f>
        <v>12.1884</v>
      </c>
      <c r="N449" s="11">
        <f>VLOOKUP(A449,PitcherProj!A:AA,14,false)</f>
        <v>4.3549</v>
      </c>
      <c r="O449" s="11">
        <f>VLOOKUP(A449,PitcherProj!A:AA,15,false)</f>
        <v>73.604</v>
      </c>
      <c r="P449" s="11" t="str">
        <f t="shared" si="1"/>
        <v>#N/A</v>
      </c>
    </row>
    <row r="450">
      <c r="A450" s="12" t="str">
        <f>PitcherProj!A389</f>
        <v>Ray Kerr</v>
      </c>
      <c r="B450" s="11" t="str">
        <f>PitcherProj!B389</f>
        <v>ATL</v>
      </c>
      <c r="C450" s="13">
        <f>(D450*Settings!$E$8)+(E450*Settings!$E$3)+(F450*Settings!$E$12)+(G450*Settings!$E$10)+(H450*Settings!$E$6)+(I450*Settings!$E$7)+(J450*Settings!$E$11)+(K450*Settings!$E$4)+(L450*Settings!$E$13)+(M450*Settings!$E$14)+(N450*Settings!$E$5)+(O450*Settings!$E$9)</f>
        <v>106.8732</v>
      </c>
      <c r="D450" s="11">
        <f>VLOOKUP(A450,PitcherProj!A:Z,4,false)</f>
        <v>48</v>
      </c>
      <c r="E450" s="11">
        <f>VLOOKUP(A450,PitcherProj!A:Z,5,false)</f>
        <v>2.6305</v>
      </c>
      <c r="F450" s="11">
        <f>VLOOKUP(A450,PitcherProj!A:Z,6,false)</f>
        <v>2.0739</v>
      </c>
      <c r="G450" s="11">
        <f>VLOOKUP(A450,PitcherProj!A:Z,7,false)</f>
        <v>20.4954</v>
      </c>
      <c r="H450" s="11">
        <f>VLOOKUP(A450,PitcherProj!A:Z,8,false)</f>
        <v>54.9679</v>
      </c>
      <c r="I450" s="11">
        <f>VLOOKUP(A450,PitcherProj!A:Z,9,false)</f>
        <v>22.2177</v>
      </c>
      <c r="J450" s="11">
        <f>VLOOKUP(A450,PitcherProj!A:Z,10,false)</f>
        <v>1.9357</v>
      </c>
      <c r="K450" s="11">
        <f>VLOOKUP(A450,PitcherProj!A:Z,11,false)</f>
        <v>0</v>
      </c>
      <c r="L450" s="11">
        <f>VLOOKUP(A450,PitcherProj!A:Z,12,false)</f>
        <v>4.0824</v>
      </c>
      <c r="M450" s="11">
        <f>VLOOKUP(A450,PitcherProj!A:AA,13,false)</f>
        <v>5.70667</v>
      </c>
      <c r="N450" s="11">
        <f>VLOOKUP(A450,PitcherProj!A:AA,14,false)</f>
        <v>0</v>
      </c>
      <c r="O450" s="11">
        <f>VLOOKUP(A450,PitcherProj!A:AA,15,false)</f>
        <v>42.0461</v>
      </c>
      <c r="P450" s="11" t="str">
        <f t="shared" si="1"/>
        <v>#N/A</v>
      </c>
    </row>
    <row r="451">
      <c r="A451" s="12" t="str">
        <f>PitcherProj!A374</f>
        <v>Jose Hernandez</v>
      </c>
      <c r="B451" s="11" t="str">
        <f>PitcherProj!B374</f>
        <v>PIT</v>
      </c>
      <c r="C451" s="13">
        <f>(D451*Settings!$E$8)+(E451*Settings!$E$3)+(F451*Settings!$E$12)+(G451*Settings!$E$10)+(H451*Settings!$E$6)+(I451*Settings!$E$7)+(J451*Settings!$E$11)+(K451*Settings!$E$4)+(L451*Settings!$E$13)+(M451*Settings!$E$14)+(N451*Settings!$E$5)+(O451*Settings!$E$9)</f>
        <v>106.2165</v>
      </c>
      <c r="D451" s="11">
        <f>VLOOKUP(A451,PitcherProj!A:Z,4,false)</f>
        <v>52</v>
      </c>
      <c r="E451" s="11">
        <f>VLOOKUP(A451,PitcherProj!A:Z,5,false)</f>
        <v>2.5521</v>
      </c>
      <c r="F451" s="11">
        <f>VLOOKUP(A451,PitcherProj!A:Z,6,false)</f>
        <v>2.5479</v>
      </c>
      <c r="G451" s="11">
        <f>VLOOKUP(A451,PitcherProj!A:Z,7,false)</f>
        <v>23.6456</v>
      </c>
      <c r="H451" s="11">
        <f>VLOOKUP(A451,PitcherProj!A:Z,8,false)</f>
        <v>52.9457</v>
      </c>
      <c r="I451" s="11">
        <f>VLOOKUP(A451,PitcherProj!A:Z,9,false)</f>
        <v>23.4518</v>
      </c>
      <c r="J451" s="11">
        <f>VLOOKUP(A451,PitcherProj!A:Z,10,false)</f>
        <v>2.2107</v>
      </c>
      <c r="K451" s="11">
        <f>VLOOKUP(A451,PitcherProj!A:Z,11,false)</f>
        <v>0</v>
      </c>
      <c r="L451" s="11">
        <f>VLOOKUP(A451,PitcherProj!A:Z,12,false)</f>
        <v>6.3563</v>
      </c>
      <c r="M451" s="11">
        <f>VLOOKUP(A451,PitcherProj!A:AA,13,false)</f>
        <v>6.448</v>
      </c>
      <c r="N451" s="11">
        <f>VLOOKUP(A451,PitcherProj!A:AA,14,false)</f>
        <v>0</v>
      </c>
      <c r="O451" s="11">
        <f>VLOOKUP(A451,PitcherProj!A:AA,15,false)</f>
        <v>47.6049</v>
      </c>
      <c r="P451" s="11" t="str">
        <f t="shared" si="1"/>
        <v>#N/A</v>
      </c>
    </row>
    <row r="452">
      <c r="A452" s="12" t="str">
        <f>PitcherProj!A311</f>
        <v>Julio Teheran</v>
      </c>
      <c r="B452" s="11" t="str">
        <f>PitcherProj!B311</f>
        <v/>
      </c>
      <c r="C452" s="13">
        <f>(D452*Settings!$E$8)+(E452*Settings!$E$3)+(F452*Settings!$E$12)+(G452*Settings!$E$10)+(H452*Settings!$E$6)+(I452*Settings!$E$7)+(J452*Settings!$E$11)+(K452*Settings!$E$4)+(L452*Settings!$E$13)+(M452*Settings!$E$14)+(N452*Settings!$E$5)+(O452*Settings!$E$9)</f>
        <v>106.1055</v>
      </c>
      <c r="D452" s="11">
        <f>VLOOKUP(A452,PitcherProj!A:Z,4,false)</f>
        <v>73.8179</v>
      </c>
      <c r="E452" s="11">
        <f>VLOOKUP(A452,PitcherProj!A:Z,5,false)</f>
        <v>3.8676</v>
      </c>
      <c r="F452" s="11">
        <f>VLOOKUP(A452,PitcherProj!A:Z,6,false)</f>
        <v>5.0864</v>
      </c>
      <c r="G452" s="11">
        <f>VLOOKUP(A452,PitcherProj!A:Z,7,false)</f>
        <v>40.9372</v>
      </c>
      <c r="H452" s="11">
        <f>VLOOKUP(A452,PitcherProj!A:Z,8,false)</f>
        <v>54.2221</v>
      </c>
      <c r="I452" s="11">
        <f>VLOOKUP(A452,PitcherProj!A:Z,9,false)</f>
        <v>21.8896</v>
      </c>
      <c r="J452" s="11">
        <f>VLOOKUP(A452,PitcherProj!A:Z,10,false)</f>
        <v>3.9496</v>
      </c>
      <c r="K452" s="11">
        <f>VLOOKUP(A452,PitcherProj!A:Z,11,false)</f>
        <v>0</v>
      </c>
      <c r="L452" s="11">
        <f>VLOOKUP(A452,PitcherProj!A:Z,12,false)</f>
        <v>0</v>
      </c>
      <c r="M452" s="11">
        <f>VLOOKUP(A452,PitcherProj!A:AA,13,false)</f>
        <v>12.5819</v>
      </c>
      <c r="N452" s="11">
        <f>VLOOKUP(A452,PitcherProj!A:AA,14,false)</f>
        <v>4.8876</v>
      </c>
      <c r="O452" s="11">
        <f>VLOOKUP(A452,PitcherProj!A:AA,15,false)</f>
        <v>80.5983</v>
      </c>
      <c r="P452" s="11" t="str">
        <f t="shared" si="1"/>
        <v>#N/A</v>
      </c>
    </row>
    <row r="453">
      <c r="A453" s="12" t="str">
        <f>PitcherProj!A451</f>
        <v>Buck Farmer</v>
      </c>
      <c r="B453" s="11" t="str">
        <f>PitcherProj!B451</f>
        <v>CIN</v>
      </c>
      <c r="C453" s="13">
        <f>(D453*Settings!$E$8)+(E453*Settings!$E$3)+(F453*Settings!$E$12)+(G453*Settings!$E$10)+(H453*Settings!$E$6)+(I453*Settings!$E$7)+(J453*Settings!$E$11)+(K453*Settings!$E$4)+(L453*Settings!$E$13)+(M453*Settings!$E$14)+(N453*Settings!$E$5)+(O453*Settings!$E$9)</f>
        <v>105.9886</v>
      </c>
      <c r="D453" s="11">
        <f>VLOOKUP(A453,PitcherProj!A:Z,4,false)</f>
        <v>60</v>
      </c>
      <c r="E453" s="11">
        <f>VLOOKUP(A453,PitcherProj!A:Z,5,false)</f>
        <v>2.7939</v>
      </c>
      <c r="F453" s="11">
        <f>VLOOKUP(A453,PitcherProj!A:Z,6,false)</f>
        <v>3.0917</v>
      </c>
      <c r="G453" s="11">
        <f>VLOOKUP(A453,PitcherProj!A:Z,7,false)</f>
        <v>31.9951</v>
      </c>
      <c r="H453" s="11">
        <f>VLOOKUP(A453,PitcherProj!A:Z,8,false)</f>
        <v>58.9263</v>
      </c>
      <c r="I453" s="11">
        <f>VLOOKUP(A453,PitcherProj!A:Z,9,false)</f>
        <v>26.4702</v>
      </c>
      <c r="J453" s="11">
        <f>VLOOKUP(A453,PitcherProj!A:Z,10,false)</f>
        <v>2.7753</v>
      </c>
      <c r="K453" s="11">
        <f>VLOOKUP(A453,PitcherProj!A:Z,11,false)</f>
        <v>0</v>
      </c>
      <c r="L453" s="11">
        <f>VLOOKUP(A453,PitcherProj!A:Z,12,false)</f>
        <v>6.9601</v>
      </c>
      <c r="M453" s="11">
        <f>VLOOKUP(A453,PitcherProj!A:AA,13,false)</f>
        <v>10.2333</v>
      </c>
      <c r="N453" s="11">
        <f>VLOOKUP(A453,PitcherProj!A:AA,14,false)</f>
        <v>0</v>
      </c>
      <c r="O453" s="11">
        <f>VLOOKUP(A453,PitcherProj!A:AA,15,false)</f>
        <v>58.3166</v>
      </c>
      <c r="P453" s="11" t="str">
        <f t="shared" si="1"/>
        <v>#N/A</v>
      </c>
    </row>
    <row r="454">
      <c r="A454" s="12" t="str">
        <f>PitcherProj!A503</f>
        <v>Seth Martinez</v>
      </c>
      <c r="B454" s="11" t="str">
        <f>PitcherProj!B503</f>
        <v>HOU</v>
      </c>
      <c r="C454" s="13">
        <f>(D454*Settings!$E$8)+(E454*Settings!$E$3)+(F454*Settings!$E$12)+(G454*Settings!$E$10)+(H454*Settings!$E$6)+(I454*Settings!$E$7)+(J454*Settings!$E$11)+(K454*Settings!$E$4)+(L454*Settings!$E$13)+(M454*Settings!$E$14)+(N454*Settings!$E$5)+(O454*Settings!$E$9)</f>
        <v>105.5833</v>
      </c>
      <c r="D454" s="11">
        <f>VLOOKUP(A454,PitcherProj!A:Z,4,false)</f>
        <v>54</v>
      </c>
      <c r="E454" s="11">
        <f>VLOOKUP(A454,PitcherProj!A:Z,5,false)</f>
        <v>2.7331</v>
      </c>
      <c r="F454" s="11">
        <f>VLOOKUP(A454,PitcherProj!A:Z,6,false)</f>
        <v>2.5622</v>
      </c>
      <c r="G454" s="11">
        <f>VLOOKUP(A454,PitcherProj!A:Z,7,false)</f>
        <v>26.0351</v>
      </c>
      <c r="H454" s="11">
        <f>VLOOKUP(A454,PitcherProj!A:Z,8,false)</f>
        <v>51.7974</v>
      </c>
      <c r="I454" s="11">
        <f>VLOOKUP(A454,PitcherProj!A:Z,9,false)</f>
        <v>21.7869</v>
      </c>
      <c r="J454" s="11">
        <f>VLOOKUP(A454,PitcherProj!A:Z,10,false)</f>
        <v>2.8171</v>
      </c>
      <c r="K454" s="11">
        <f>VLOOKUP(A454,PitcherProj!A:Z,11,false)</f>
        <v>0</v>
      </c>
      <c r="L454" s="11">
        <f>VLOOKUP(A454,PitcherProj!A:Z,12,false)</f>
        <v>7.0413</v>
      </c>
      <c r="M454" s="11">
        <f>VLOOKUP(A454,PitcherProj!A:AA,13,false)</f>
        <v>7.572</v>
      </c>
      <c r="N454" s="11">
        <f>VLOOKUP(A454,PitcherProj!A:AA,14,false)</f>
        <v>0</v>
      </c>
      <c r="O454" s="11">
        <f>VLOOKUP(A454,PitcherProj!A:AA,15,false)</f>
        <v>51.6014</v>
      </c>
      <c r="P454" s="11" t="str">
        <f t="shared" si="1"/>
        <v>#N/A</v>
      </c>
    </row>
    <row r="455">
      <c r="A455" s="12" t="str">
        <f>PitcherProj!A394</f>
        <v>Joe Mantiply</v>
      </c>
      <c r="B455" s="11" t="str">
        <f>PitcherProj!B394</f>
        <v>ARI</v>
      </c>
      <c r="C455" s="13">
        <f>(D455*Settings!$E$8)+(E455*Settings!$E$3)+(F455*Settings!$E$12)+(G455*Settings!$E$10)+(H455*Settings!$E$6)+(I455*Settings!$E$7)+(J455*Settings!$E$11)+(K455*Settings!$E$4)+(L455*Settings!$E$13)+(M455*Settings!$E$14)+(N455*Settings!$E$5)+(O455*Settings!$E$9)</f>
        <v>105.5386</v>
      </c>
      <c r="D455" s="11">
        <f>VLOOKUP(A455,PitcherProj!A:Z,4,false)</f>
        <v>54</v>
      </c>
      <c r="E455" s="11">
        <f>VLOOKUP(A455,PitcherProj!A:Z,5,false)</f>
        <v>2.7476</v>
      </c>
      <c r="F455" s="11">
        <f>VLOOKUP(A455,PitcherProj!A:Z,6,false)</f>
        <v>2.5475</v>
      </c>
      <c r="G455" s="11">
        <f>VLOOKUP(A455,PitcherProj!A:Z,7,false)</f>
        <v>23.5089</v>
      </c>
      <c r="H455" s="11">
        <f>VLOOKUP(A455,PitcherProj!A:Z,8,false)</f>
        <v>44.8483</v>
      </c>
      <c r="I455" s="11">
        <f>VLOOKUP(A455,PitcherProj!A:Z,9,false)</f>
        <v>16.4626</v>
      </c>
      <c r="J455" s="11">
        <f>VLOOKUP(A455,PitcherProj!A:Z,10,false)</f>
        <v>2.1255</v>
      </c>
      <c r="K455" s="11">
        <f>VLOOKUP(A455,PitcherProj!A:Z,11,false)</f>
        <v>0</v>
      </c>
      <c r="L455" s="11">
        <f>VLOOKUP(A455,PitcherProj!A:Z,12,false)</f>
        <v>6.5625</v>
      </c>
      <c r="M455" s="11">
        <f>VLOOKUP(A455,PitcherProj!A:AA,13,false)</f>
        <v>5.838</v>
      </c>
      <c r="N455" s="11">
        <f>VLOOKUP(A455,PitcherProj!A:AA,14,false)</f>
        <v>0</v>
      </c>
      <c r="O455" s="11">
        <f>VLOOKUP(A455,PitcherProj!A:AA,15,false)</f>
        <v>54.9243</v>
      </c>
      <c r="P455" s="11" t="str">
        <f t="shared" si="1"/>
        <v>#N/A</v>
      </c>
    </row>
    <row r="456">
      <c r="A456" s="12" t="str">
        <f>PitcherProj!A455</f>
        <v>Brandon Bielak</v>
      </c>
      <c r="B456" s="11" t="str">
        <f>PitcherProj!B455</f>
        <v>HOU</v>
      </c>
      <c r="C456" s="13">
        <f>(D456*Settings!$E$8)+(E456*Settings!$E$3)+(F456*Settings!$E$12)+(G456*Settings!$E$10)+(H456*Settings!$E$6)+(I456*Settings!$E$7)+(J456*Settings!$E$11)+(K456*Settings!$E$4)+(L456*Settings!$E$13)+(M456*Settings!$E$14)+(N456*Settings!$E$5)+(O456*Settings!$E$9)</f>
        <v>105.3199</v>
      </c>
      <c r="D456" s="11">
        <f>VLOOKUP(A456,PitcherProj!A:Z,4,false)</f>
        <v>57.0868</v>
      </c>
      <c r="E456" s="11">
        <f>VLOOKUP(A456,PitcherProj!A:Z,5,false)</f>
        <v>3.0152</v>
      </c>
      <c r="F456" s="11">
        <f>VLOOKUP(A456,PitcherProj!A:Z,6,false)</f>
        <v>2.7997</v>
      </c>
      <c r="G456" s="11">
        <f>VLOOKUP(A456,PitcherProj!A:Z,7,false)</f>
        <v>26.9044</v>
      </c>
      <c r="H456" s="11">
        <f>VLOOKUP(A456,PitcherProj!A:Z,8,false)</f>
        <v>50.6039</v>
      </c>
      <c r="I456" s="11">
        <f>VLOOKUP(A456,PitcherProj!A:Z,9,false)</f>
        <v>20.0824</v>
      </c>
      <c r="J456" s="11">
        <f>VLOOKUP(A456,PitcherProj!A:Z,10,false)</f>
        <v>2.8316</v>
      </c>
      <c r="K456" s="11">
        <f>VLOOKUP(A456,PitcherProj!A:Z,11,false)</f>
        <v>0</v>
      </c>
      <c r="L456" s="11">
        <f>VLOOKUP(A456,PitcherProj!A:Z,12,false)</f>
        <v>4.1726</v>
      </c>
      <c r="M456" s="11">
        <f>VLOOKUP(A456,PitcherProj!A:AA,13,false)</f>
        <v>7.2754</v>
      </c>
      <c r="N456" s="11">
        <f>VLOOKUP(A456,PitcherProj!A:AA,14,false)</f>
        <v>0.6159</v>
      </c>
      <c r="O456" s="11">
        <f>VLOOKUP(A456,PitcherProj!A:AA,15,false)</f>
        <v>56.6914</v>
      </c>
      <c r="P456" s="11" t="str">
        <f t="shared" si="1"/>
        <v>#N/A</v>
      </c>
    </row>
    <row r="457">
      <c r="A457" s="12" t="str">
        <f>PitcherProj!A327</f>
        <v>Ken Waldichuk</v>
      </c>
      <c r="B457" s="11" t="str">
        <f>PitcherProj!B327</f>
        <v>OAK</v>
      </c>
      <c r="C457" s="13">
        <f>(D457*Settings!$E$8)+(E457*Settings!$E$3)+(F457*Settings!$E$12)+(G457*Settings!$E$10)+(H457*Settings!$E$6)+(I457*Settings!$E$7)+(J457*Settings!$E$11)+(K457*Settings!$E$4)+(L457*Settings!$E$13)+(M457*Settings!$E$14)+(N457*Settings!$E$5)+(O457*Settings!$E$9)</f>
        <v>104.2475</v>
      </c>
      <c r="D457" s="11">
        <f>VLOOKUP(A457,PitcherProj!A:Z,4,false)</f>
        <v>57.0765</v>
      </c>
      <c r="E457" s="11">
        <f>VLOOKUP(A457,PitcherProj!A:Z,5,false)</f>
        <v>3.0062</v>
      </c>
      <c r="F457" s="11">
        <f>VLOOKUP(A457,PitcherProj!A:Z,6,false)</f>
        <v>3.785</v>
      </c>
      <c r="G457" s="11">
        <f>VLOOKUP(A457,PitcherProj!A:Z,7,false)</f>
        <v>27.0701</v>
      </c>
      <c r="H457" s="11">
        <f>VLOOKUP(A457,PitcherProj!A:Z,8,false)</f>
        <v>54.2415</v>
      </c>
      <c r="I457" s="11">
        <f>VLOOKUP(A457,PitcherProj!A:Z,9,false)</f>
        <v>24.7067</v>
      </c>
      <c r="J457" s="11">
        <f>VLOOKUP(A457,PitcherProj!A:Z,10,false)</f>
        <v>3.2318</v>
      </c>
      <c r="K457" s="11">
        <f>VLOOKUP(A457,PitcherProj!A:Z,11,false)</f>
        <v>0</v>
      </c>
      <c r="L457" s="11">
        <f>VLOOKUP(A457,PitcherProj!A:Z,12,false)</f>
        <v>0.5768</v>
      </c>
      <c r="M457" s="11">
        <f>VLOOKUP(A457,PitcherProj!A:AA,13,false)</f>
        <v>7.7624</v>
      </c>
      <c r="N457" s="11">
        <f>VLOOKUP(A457,PitcherProj!A:AA,14,false)</f>
        <v>3.0419</v>
      </c>
      <c r="O457" s="11">
        <f>VLOOKUP(A457,PitcherProj!A:AA,15,false)</f>
        <v>53.1001</v>
      </c>
      <c r="P457" s="11" t="str">
        <f t="shared" si="1"/>
        <v>#N/A</v>
      </c>
    </row>
    <row r="458">
      <c r="A458" s="12" t="str">
        <f>PitcherProj!A522</f>
        <v>Tyler Alexander</v>
      </c>
      <c r="B458" s="11" t="str">
        <f>PitcherProj!B522</f>
        <v>TBR</v>
      </c>
      <c r="C458" s="13">
        <f>(D458*Settings!$E$8)+(E458*Settings!$E$3)+(F458*Settings!$E$12)+(G458*Settings!$E$10)+(H458*Settings!$E$6)+(I458*Settings!$E$7)+(J458*Settings!$E$11)+(K458*Settings!$E$4)+(L458*Settings!$E$13)+(M458*Settings!$E$14)+(N458*Settings!$E$5)+(O458*Settings!$E$9)</f>
        <v>104.0053</v>
      </c>
      <c r="D458" s="11">
        <f>VLOOKUP(A458,PitcherProj!A:Z,4,false)</f>
        <v>56.7515</v>
      </c>
      <c r="E458" s="11">
        <f>VLOOKUP(A458,PitcherProj!A:Z,5,false)</f>
        <v>2.8195</v>
      </c>
      <c r="F458" s="11">
        <f>VLOOKUP(A458,PitcherProj!A:Z,6,false)</f>
        <v>2.9793</v>
      </c>
      <c r="G458" s="11">
        <f>VLOOKUP(A458,PitcherProj!A:Z,7,false)</f>
        <v>27.6722</v>
      </c>
      <c r="H458" s="11">
        <f>VLOOKUP(A458,PitcherProj!A:Z,8,false)</f>
        <v>49.1081</v>
      </c>
      <c r="I458" s="11">
        <f>VLOOKUP(A458,PitcherProj!A:Z,9,false)</f>
        <v>14.3303</v>
      </c>
      <c r="J458" s="11">
        <f>VLOOKUP(A458,PitcherProj!A:Z,10,false)</f>
        <v>2.3327</v>
      </c>
      <c r="K458" s="11">
        <f>VLOOKUP(A458,PitcherProj!A:Z,11,false)</f>
        <v>0</v>
      </c>
      <c r="L458" s="11">
        <f>VLOOKUP(A458,PitcherProj!A:Z,12,false)</f>
        <v>3.9767</v>
      </c>
      <c r="M458" s="11">
        <f>VLOOKUP(A458,PitcherProj!A:AA,13,false)</f>
        <v>9.06763</v>
      </c>
      <c r="N458" s="11">
        <f>VLOOKUP(A458,PitcherProj!A:AA,14,false)</f>
        <v>0.5446</v>
      </c>
      <c r="O458" s="11">
        <f>VLOOKUP(A458,PitcherProj!A:AA,15,false)</f>
        <v>58.0967</v>
      </c>
      <c r="P458" s="11" t="str">
        <f t="shared" si="1"/>
        <v>#N/A</v>
      </c>
    </row>
    <row r="459">
      <c r="A459" s="12" t="str">
        <f>PitcherProj!A526</f>
        <v>Tim Hill</v>
      </c>
      <c r="B459" s="11" t="str">
        <f>PitcherProj!B526</f>
        <v>CHW</v>
      </c>
      <c r="C459" s="13">
        <f>(D459*Settings!$E$8)+(E459*Settings!$E$3)+(F459*Settings!$E$12)+(G459*Settings!$E$10)+(H459*Settings!$E$6)+(I459*Settings!$E$7)+(J459*Settings!$E$11)+(K459*Settings!$E$4)+(L459*Settings!$E$13)+(M459*Settings!$E$14)+(N459*Settings!$E$5)+(O459*Settings!$E$9)</f>
        <v>103.9498</v>
      </c>
      <c r="D459" s="11">
        <f>VLOOKUP(A459,PitcherProj!A:Z,4,false)</f>
        <v>61</v>
      </c>
      <c r="E459" s="11">
        <f>VLOOKUP(A459,PitcherProj!A:Z,5,false)</f>
        <v>2.7469</v>
      </c>
      <c r="F459" s="11">
        <f>VLOOKUP(A459,PitcherProj!A:Z,6,false)</f>
        <v>3.2373</v>
      </c>
      <c r="G459" s="11">
        <f>VLOOKUP(A459,PitcherProj!A:Z,7,false)</f>
        <v>29.8367</v>
      </c>
      <c r="H459" s="11">
        <f>VLOOKUP(A459,PitcherProj!A:Z,8,false)</f>
        <v>40.3608</v>
      </c>
      <c r="I459" s="11">
        <f>VLOOKUP(A459,PitcherProj!A:Z,9,false)</f>
        <v>22.4721</v>
      </c>
      <c r="J459" s="11">
        <f>VLOOKUP(A459,PitcherProj!A:Z,10,false)</f>
        <v>3.7619</v>
      </c>
      <c r="K459" s="11">
        <f>VLOOKUP(A459,PitcherProj!A:Z,11,false)</f>
        <v>0.998</v>
      </c>
      <c r="L459" s="11">
        <f>VLOOKUP(A459,PitcherProj!A:Z,12,false)</f>
        <v>11.4294</v>
      </c>
      <c r="M459" s="11">
        <f>VLOOKUP(A459,PitcherProj!A:AA,13,false)</f>
        <v>7.61822</v>
      </c>
      <c r="N459" s="11">
        <f>VLOOKUP(A459,PitcherProj!A:AA,14,false)</f>
        <v>0</v>
      </c>
      <c r="O459" s="11">
        <f>VLOOKUP(A459,PitcherProj!A:AA,15,false)</f>
        <v>65.375</v>
      </c>
      <c r="P459" s="11" t="str">
        <f t="shared" si="1"/>
        <v>#N/A</v>
      </c>
    </row>
    <row r="460">
      <c r="A460" s="12" t="str">
        <f>PitcherProj!A453</f>
        <v>Tom Cosgrove</v>
      </c>
      <c r="B460" s="11" t="str">
        <f>PitcherProj!B453</f>
        <v>SDP</v>
      </c>
      <c r="C460" s="13">
        <f>(D460*Settings!$E$8)+(E460*Settings!$E$3)+(F460*Settings!$E$12)+(G460*Settings!$E$10)+(H460*Settings!$E$6)+(I460*Settings!$E$7)+(J460*Settings!$E$11)+(K460*Settings!$E$4)+(L460*Settings!$E$13)+(M460*Settings!$E$14)+(N460*Settings!$E$5)+(O460*Settings!$E$9)</f>
        <v>101.7847</v>
      </c>
      <c r="D460" s="11">
        <f>VLOOKUP(A460,PitcherProj!A:Z,4,false)</f>
        <v>52</v>
      </c>
      <c r="E460" s="11">
        <f>VLOOKUP(A460,PitcherProj!A:Z,5,false)</f>
        <v>2.5269</v>
      </c>
      <c r="F460" s="11">
        <f>VLOOKUP(A460,PitcherProj!A:Z,6,false)</f>
        <v>2.5733</v>
      </c>
      <c r="G460" s="11">
        <f>VLOOKUP(A460,PitcherProj!A:Z,7,false)</f>
        <v>23.9376</v>
      </c>
      <c r="H460" s="11">
        <f>VLOOKUP(A460,PitcherProj!A:Z,8,false)</f>
        <v>50.0264</v>
      </c>
      <c r="I460" s="11">
        <f>VLOOKUP(A460,PitcherProj!A:Z,9,false)</f>
        <v>22.6174</v>
      </c>
      <c r="J460" s="11">
        <f>VLOOKUP(A460,PitcherProj!A:Z,10,false)</f>
        <v>2.8671</v>
      </c>
      <c r="K460" s="11">
        <f>VLOOKUP(A460,PitcherProj!A:Z,11,false)</f>
        <v>0</v>
      </c>
      <c r="L460" s="11">
        <f>VLOOKUP(A460,PitcherProj!A:Z,12,false)</f>
        <v>6.1053</v>
      </c>
      <c r="M460" s="11">
        <f>VLOOKUP(A460,PitcherProj!A:AA,13,false)</f>
        <v>6.91022</v>
      </c>
      <c r="N460" s="11">
        <f>VLOOKUP(A460,PitcherProj!A:AA,14,false)</f>
        <v>0</v>
      </c>
      <c r="O460" s="11">
        <f>VLOOKUP(A460,PitcherProj!A:AA,15,false)</f>
        <v>48.0072</v>
      </c>
      <c r="P460" s="11" t="str">
        <f t="shared" si="1"/>
        <v>#N/A</v>
      </c>
    </row>
    <row r="461">
      <c r="A461" s="12" t="str">
        <f>PitcherProj!A421</f>
        <v>Cody Morris</v>
      </c>
      <c r="B461" s="11" t="str">
        <f>PitcherProj!B421</f>
        <v>NYY</v>
      </c>
      <c r="C461" s="13">
        <f>(D461*Settings!$E$8)+(E461*Settings!$E$3)+(F461*Settings!$E$12)+(G461*Settings!$E$10)+(H461*Settings!$E$6)+(I461*Settings!$E$7)+(J461*Settings!$E$11)+(K461*Settings!$E$4)+(L461*Settings!$E$13)+(M461*Settings!$E$14)+(N461*Settings!$E$5)+(O461*Settings!$E$9)</f>
        <v>101.6685</v>
      </c>
      <c r="D461" s="11">
        <f>VLOOKUP(A461,PitcherProj!A:Z,4,false)</f>
        <v>48</v>
      </c>
      <c r="E461" s="11">
        <f>VLOOKUP(A461,PitcherProj!A:Z,5,false)</f>
        <v>2.5472</v>
      </c>
      <c r="F461" s="11">
        <f>VLOOKUP(A461,PitcherProj!A:Z,6,false)</f>
        <v>2.1584</v>
      </c>
      <c r="G461" s="11">
        <f>VLOOKUP(A461,PitcherProj!A:Z,7,false)</f>
        <v>20.3981</v>
      </c>
      <c r="H461" s="11">
        <f>VLOOKUP(A461,PitcherProj!A:Z,8,false)</f>
        <v>54.2192</v>
      </c>
      <c r="I461" s="11">
        <f>VLOOKUP(A461,PitcherProj!A:Z,9,false)</f>
        <v>20.3126</v>
      </c>
      <c r="J461" s="11">
        <f>VLOOKUP(A461,PitcherProj!A:Z,10,false)</f>
        <v>1.9641</v>
      </c>
      <c r="K461" s="11">
        <f>VLOOKUP(A461,PitcherProj!A:Z,11,false)</f>
        <v>0</v>
      </c>
      <c r="L461" s="11">
        <f>VLOOKUP(A461,PitcherProj!A:Z,12,false)</f>
        <v>0.6544</v>
      </c>
      <c r="M461" s="11">
        <f>VLOOKUP(A461,PitcherProj!A:AA,13,false)</f>
        <v>6.224</v>
      </c>
      <c r="N461" s="11">
        <f>VLOOKUP(A461,PitcherProj!A:AA,14,false)</f>
        <v>0</v>
      </c>
      <c r="O461" s="11">
        <f>VLOOKUP(A461,PitcherProj!A:AA,15,false)</f>
        <v>41.0474</v>
      </c>
      <c r="P461" s="11" t="str">
        <f t="shared" si="1"/>
        <v>#N/A</v>
      </c>
    </row>
    <row r="462">
      <c r="A462" s="12" t="str">
        <f>PitcherProj!A301</f>
        <v>José Suarez</v>
      </c>
      <c r="B462" s="11" t="str">
        <f>PitcherProj!B301</f>
        <v>LAA</v>
      </c>
      <c r="C462" s="13">
        <f>(D462*Settings!$E$8)+(E462*Settings!$E$3)+(F462*Settings!$E$12)+(G462*Settings!$E$10)+(H462*Settings!$E$6)+(I462*Settings!$E$7)+(J462*Settings!$E$11)+(K462*Settings!$E$4)+(L462*Settings!$E$13)+(M462*Settings!$E$14)+(N462*Settings!$E$5)+(O462*Settings!$E$9)</f>
        <v>101.28</v>
      </c>
      <c r="D462" s="11">
        <f>VLOOKUP(A462,PitcherProj!A:Z,4,false)</f>
        <v>57.2933</v>
      </c>
      <c r="E462" s="11">
        <f>VLOOKUP(A462,PitcherProj!A:Z,5,false)</f>
        <v>2.9718</v>
      </c>
      <c r="F462" s="11">
        <f>VLOOKUP(A462,PitcherProj!A:Z,6,false)</f>
        <v>3.1197</v>
      </c>
      <c r="G462" s="11">
        <f>VLOOKUP(A462,PitcherProj!A:Z,7,false)</f>
        <v>27.5243</v>
      </c>
      <c r="H462" s="11">
        <f>VLOOKUP(A462,PitcherProj!A:Z,8,false)</f>
        <v>53.556</v>
      </c>
      <c r="I462" s="11">
        <f>VLOOKUP(A462,PitcherProj!A:Z,9,false)</f>
        <v>21.2291</v>
      </c>
      <c r="J462" s="11">
        <f>VLOOKUP(A462,PitcherProj!A:Z,10,false)</f>
        <v>2.4483</v>
      </c>
      <c r="K462" s="11">
        <f>VLOOKUP(A462,PitcherProj!A:Z,11,false)</f>
        <v>0</v>
      </c>
      <c r="L462" s="11">
        <f>VLOOKUP(A462,PitcherProj!A:Z,12,false)</f>
        <v>0.6433</v>
      </c>
      <c r="M462" s="11">
        <f>VLOOKUP(A462,PitcherProj!A:AA,13,false)</f>
        <v>8.68948</v>
      </c>
      <c r="N462" s="11">
        <f>VLOOKUP(A462,PitcherProj!A:AA,14,false)</f>
        <v>1.0893</v>
      </c>
      <c r="O462" s="11">
        <f>VLOOKUP(A462,PitcherProj!A:AA,15,false)</f>
        <v>55.4843</v>
      </c>
      <c r="P462" s="11" t="str">
        <f t="shared" si="1"/>
        <v>#N/A</v>
      </c>
    </row>
    <row r="463">
      <c r="A463" s="12" t="str">
        <f>PitcherProj!A519</f>
        <v>Mauricio Llovera</v>
      </c>
      <c r="B463" s="11" t="str">
        <f>PitcherProj!B519</f>
        <v>SEA</v>
      </c>
      <c r="C463" s="13">
        <f>(D463*Settings!$E$8)+(E463*Settings!$E$3)+(F463*Settings!$E$12)+(G463*Settings!$E$10)+(H463*Settings!$E$6)+(I463*Settings!$E$7)+(J463*Settings!$E$11)+(K463*Settings!$E$4)+(L463*Settings!$E$13)+(M463*Settings!$E$14)+(N463*Settings!$E$5)+(O463*Settings!$E$9)</f>
        <v>100.7988</v>
      </c>
      <c r="D463" s="11">
        <f>VLOOKUP(A463,PitcherProj!A:Z,4,false)</f>
        <v>53</v>
      </c>
      <c r="E463" s="11">
        <f>VLOOKUP(A463,PitcherProj!A:Z,5,false)</f>
        <v>2.5668</v>
      </c>
      <c r="F463" s="11">
        <f>VLOOKUP(A463,PitcherProj!A:Z,6,false)</f>
        <v>2.6315</v>
      </c>
      <c r="G463" s="11">
        <f>VLOOKUP(A463,PitcherProj!A:Z,7,false)</f>
        <v>24.6642</v>
      </c>
      <c r="H463" s="11">
        <f>VLOOKUP(A463,PitcherProj!A:Z,8,false)</f>
        <v>49.9093</v>
      </c>
      <c r="I463" s="11">
        <f>VLOOKUP(A463,PitcherProj!A:Z,9,false)</f>
        <v>19.6557</v>
      </c>
      <c r="J463" s="11">
        <f>VLOOKUP(A463,PitcherProj!A:Z,10,false)</f>
        <v>2.7957</v>
      </c>
      <c r="K463" s="11">
        <f>VLOOKUP(A463,PitcherProj!A:Z,11,false)</f>
        <v>0</v>
      </c>
      <c r="L463" s="11">
        <f>VLOOKUP(A463,PitcherProj!A:Z,12,false)</f>
        <v>4.5337</v>
      </c>
      <c r="M463" s="11">
        <f>VLOOKUP(A463,PitcherProj!A:AA,13,false)</f>
        <v>7.24922</v>
      </c>
      <c r="N463" s="11">
        <f>VLOOKUP(A463,PitcherProj!A:AA,14,false)</f>
        <v>0</v>
      </c>
      <c r="O463" s="11">
        <f>VLOOKUP(A463,PitcherProj!A:AA,15,false)</f>
        <v>50.3376</v>
      </c>
      <c r="P463" s="11" t="str">
        <f t="shared" si="1"/>
        <v>#N/A</v>
      </c>
    </row>
    <row r="464">
      <c r="A464" s="12" t="str">
        <f>PitcherProj!A264</f>
        <v>Robbie Ray</v>
      </c>
      <c r="B464" s="11" t="str">
        <f>PitcherProj!B264</f>
        <v>SFG</v>
      </c>
      <c r="C464" s="13">
        <f>(D464*Settings!$E$8)+(E464*Settings!$E$3)+(F464*Settings!$E$12)+(G464*Settings!$E$10)+(H464*Settings!$E$6)+(I464*Settings!$E$7)+(J464*Settings!$E$11)+(K464*Settings!$E$4)+(L464*Settings!$E$13)+(M464*Settings!$E$14)+(N464*Settings!$E$5)+(O464*Settings!$E$9)</f>
        <v>100.1577</v>
      </c>
      <c r="D464" s="11">
        <f>VLOOKUP(A464,PitcherProj!A:Z,4,false)</f>
        <v>43.3024</v>
      </c>
      <c r="E464" s="11">
        <f>VLOOKUP(A464,PitcherProj!A:Z,5,false)</f>
        <v>2.5206</v>
      </c>
      <c r="F464" s="11">
        <f>VLOOKUP(A464,PitcherProj!A:Z,6,false)</f>
        <v>2.5554</v>
      </c>
      <c r="G464" s="11">
        <f>VLOOKUP(A464,PitcherProj!A:Z,7,false)</f>
        <v>19.0707</v>
      </c>
      <c r="H464" s="11">
        <f>VLOOKUP(A464,PitcherProj!A:Z,8,false)</f>
        <v>47.6378</v>
      </c>
      <c r="I464" s="11">
        <f>VLOOKUP(A464,PitcherProj!A:Z,9,false)</f>
        <v>14.2861</v>
      </c>
      <c r="J464" s="11">
        <f>VLOOKUP(A464,PitcherProj!A:Z,10,false)</f>
        <v>1.5827</v>
      </c>
      <c r="K464" s="11">
        <f>VLOOKUP(A464,PitcherProj!A:Z,11,false)</f>
        <v>0</v>
      </c>
      <c r="L464" s="11">
        <f>VLOOKUP(A464,PitcherProj!A:Z,12,false)</f>
        <v>0.6097</v>
      </c>
      <c r="M464" s="11">
        <f>VLOOKUP(A464,PitcherProj!A:AA,13,false)</f>
        <v>6.24998</v>
      </c>
      <c r="N464" s="11">
        <f>VLOOKUP(A464,PitcherProj!A:AA,14,false)</f>
        <v>3.164</v>
      </c>
      <c r="O464" s="11">
        <f>VLOOKUP(A464,PitcherProj!A:AA,15,false)</f>
        <v>39.0253</v>
      </c>
      <c r="P464" s="11" t="str">
        <f t="shared" si="1"/>
        <v>#N/A</v>
      </c>
    </row>
    <row r="465">
      <c r="A465" s="12" t="str">
        <f>PitcherProj!A276</f>
        <v>Will Warren</v>
      </c>
      <c r="B465" s="11" t="str">
        <f>PitcherProj!B276</f>
        <v>NYY</v>
      </c>
      <c r="C465" s="13">
        <f>(D465*Settings!$E$8)+(E465*Settings!$E$3)+(F465*Settings!$E$12)+(G465*Settings!$E$10)+(H465*Settings!$E$6)+(I465*Settings!$E$7)+(J465*Settings!$E$11)+(K465*Settings!$E$4)+(L465*Settings!$E$13)+(M465*Settings!$E$14)+(N465*Settings!$E$5)+(O465*Settings!$E$9)</f>
        <v>100.1482</v>
      </c>
      <c r="D465" s="11">
        <f>VLOOKUP(A465,PitcherProj!A:Z,4,false)</f>
        <v>53.936</v>
      </c>
      <c r="E465" s="11">
        <f>VLOOKUP(A465,PitcherProj!A:Z,5,false)</f>
        <v>3.1979</v>
      </c>
      <c r="F465" s="11">
        <f>VLOOKUP(A465,PitcherProj!A:Z,6,false)</f>
        <v>2.9306</v>
      </c>
      <c r="G465" s="11">
        <f>VLOOKUP(A465,PitcherProj!A:Z,7,false)</f>
        <v>25.035</v>
      </c>
      <c r="H465" s="11">
        <f>VLOOKUP(A465,PitcherProj!A:Z,8,false)</f>
        <v>46.6456</v>
      </c>
      <c r="I465" s="11">
        <f>VLOOKUP(A465,PitcherProj!A:Z,9,false)</f>
        <v>19.3037</v>
      </c>
      <c r="J465" s="11">
        <f>VLOOKUP(A465,PitcherProj!A:Z,10,false)</f>
        <v>2.5134</v>
      </c>
      <c r="K465" s="11">
        <f>VLOOKUP(A465,PitcherProj!A:Z,11,false)</f>
        <v>0</v>
      </c>
      <c r="L465" s="11">
        <f>VLOOKUP(A465,PitcherProj!A:Z,12,false)</f>
        <v>0.6544</v>
      </c>
      <c r="M465" s="11">
        <f>VLOOKUP(A465,PitcherProj!A:AA,13,false)</f>
        <v>6.83789</v>
      </c>
      <c r="N465" s="11">
        <f>VLOOKUP(A465,PitcherProj!A:AA,14,false)</f>
        <v>2.8792</v>
      </c>
      <c r="O465" s="11">
        <f>VLOOKUP(A465,PitcherProj!A:AA,15,false)</f>
        <v>53.5624</v>
      </c>
      <c r="P465" s="11" t="str">
        <f t="shared" si="1"/>
        <v>#N/A</v>
      </c>
    </row>
    <row r="466">
      <c r="A466" s="12" t="str">
        <f>PitcherProj!A231</f>
        <v>Ricky Tiedemann</v>
      </c>
      <c r="B466" s="11" t="str">
        <f>PitcherProj!B231</f>
        <v>TOR</v>
      </c>
      <c r="C466" s="13">
        <f>(D466*Settings!$E$8)+(E466*Settings!$E$3)+(F466*Settings!$E$12)+(G466*Settings!$E$10)+(H466*Settings!$E$6)+(I466*Settings!$E$7)+(J466*Settings!$E$11)+(K466*Settings!$E$4)+(L466*Settings!$E$13)+(M466*Settings!$E$14)+(N466*Settings!$E$5)+(O466*Settings!$E$9)</f>
        <v>99.7502</v>
      </c>
      <c r="D466" s="11">
        <f>VLOOKUP(A466,PitcherProj!A:Z,4,false)</f>
        <v>44.936</v>
      </c>
      <c r="E466" s="11">
        <f>VLOOKUP(A466,PitcherProj!A:Z,5,false)</f>
        <v>2.7715</v>
      </c>
      <c r="F466" s="11">
        <f>VLOOKUP(A466,PitcherProj!A:Z,6,false)</f>
        <v>2.4724</v>
      </c>
      <c r="G466" s="11">
        <f>VLOOKUP(A466,PitcherProj!A:Z,7,false)</f>
        <v>19.4307</v>
      </c>
      <c r="H466" s="11">
        <f>VLOOKUP(A466,PitcherProj!A:Z,8,false)</f>
        <v>47.7411</v>
      </c>
      <c r="I466" s="11">
        <f>VLOOKUP(A466,PitcherProj!A:Z,9,false)</f>
        <v>18.9498</v>
      </c>
      <c r="J466" s="11">
        <f>VLOOKUP(A466,PitcherProj!A:Z,10,false)</f>
        <v>2.2442</v>
      </c>
      <c r="K466" s="11">
        <f>VLOOKUP(A466,PitcherProj!A:Z,11,false)</f>
        <v>0</v>
      </c>
      <c r="L466" s="11">
        <f>VLOOKUP(A466,PitcherProj!A:Z,12,false)</f>
        <v>0.6507</v>
      </c>
      <c r="M466" s="11">
        <f>VLOOKUP(A466,PitcherProj!A:AA,13,false)</f>
        <v>5.64696</v>
      </c>
      <c r="N466" s="11">
        <f>VLOOKUP(A466,PitcherProj!A:AA,14,false)</f>
        <v>3.1507</v>
      </c>
      <c r="O466" s="11">
        <f>VLOOKUP(A466,PitcherProj!A:AA,15,false)</f>
        <v>39.9373</v>
      </c>
      <c r="P466" s="11" t="str">
        <f t="shared" si="1"/>
        <v>#N/A</v>
      </c>
    </row>
    <row r="467">
      <c r="A467" s="12" t="str">
        <f>PitcherProj!A359</f>
        <v>Daniel Palencia</v>
      </c>
      <c r="B467" s="11" t="str">
        <f>PitcherProj!B359</f>
        <v>CHC</v>
      </c>
      <c r="C467" s="13">
        <f>(D467*Settings!$E$8)+(E467*Settings!$E$3)+(F467*Settings!$E$12)+(G467*Settings!$E$10)+(H467*Settings!$E$6)+(I467*Settings!$E$7)+(J467*Settings!$E$11)+(K467*Settings!$E$4)+(L467*Settings!$E$13)+(M467*Settings!$E$14)+(N467*Settings!$E$5)+(O467*Settings!$E$9)</f>
        <v>99.3596</v>
      </c>
      <c r="D467" s="11">
        <f>VLOOKUP(A467,PitcherProj!A:Z,4,false)</f>
        <v>48</v>
      </c>
      <c r="E467" s="11">
        <f>VLOOKUP(A467,PitcherProj!A:Z,5,false)</f>
        <v>2.3632</v>
      </c>
      <c r="F467" s="11">
        <f>VLOOKUP(A467,PitcherProj!A:Z,6,false)</f>
        <v>2.3444</v>
      </c>
      <c r="G467" s="11">
        <f>VLOOKUP(A467,PitcherProj!A:Z,7,false)</f>
        <v>21.5427</v>
      </c>
      <c r="H467" s="11">
        <f>VLOOKUP(A467,PitcherProj!A:Z,8,false)</f>
        <v>52.3483</v>
      </c>
      <c r="I467" s="11">
        <f>VLOOKUP(A467,PitcherProj!A:Z,9,false)</f>
        <v>22.0158</v>
      </c>
      <c r="J467" s="11">
        <f>VLOOKUP(A467,PitcherProj!A:Z,10,false)</f>
        <v>2.538</v>
      </c>
      <c r="K467" s="11">
        <f>VLOOKUP(A467,PitcherProj!A:Z,11,false)</f>
        <v>0</v>
      </c>
      <c r="L467" s="11">
        <f>VLOOKUP(A467,PitcherProj!A:Z,12,false)</f>
        <v>3.934</v>
      </c>
      <c r="M467" s="11">
        <f>VLOOKUP(A467,PitcherProj!A:AA,13,false)</f>
        <v>6.01067</v>
      </c>
      <c r="N467" s="11">
        <f>VLOOKUP(A467,PitcherProj!A:AA,14,false)</f>
        <v>0</v>
      </c>
      <c r="O467" s="11">
        <f>VLOOKUP(A467,PitcherProj!A:AA,15,false)</f>
        <v>42.0003</v>
      </c>
      <c r="P467" s="11" t="str">
        <f t="shared" si="1"/>
        <v>#N/A</v>
      </c>
    </row>
    <row r="468">
      <c r="A468" s="12" t="str">
        <f>PitcherProj!A493</f>
        <v>Nick Mears</v>
      </c>
      <c r="B468" s="11" t="str">
        <f>PitcherProj!B493</f>
        <v>COL</v>
      </c>
      <c r="C468" s="13">
        <f>(D468*Settings!$E$8)+(E468*Settings!$E$3)+(F468*Settings!$E$12)+(G468*Settings!$E$10)+(H468*Settings!$E$6)+(I468*Settings!$E$7)+(J468*Settings!$E$11)+(K468*Settings!$E$4)+(L468*Settings!$E$13)+(M468*Settings!$E$14)+(N468*Settings!$E$5)+(O468*Settings!$E$9)</f>
        <v>98.4499</v>
      </c>
      <c r="D468" s="11">
        <f>VLOOKUP(A468,PitcherProj!A:Z,4,false)</f>
        <v>60</v>
      </c>
      <c r="E468" s="11">
        <f>VLOOKUP(A468,PitcherProj!A:Z,5,false)</f>
        <v>2.6214</v>
      </c>
      <c r="F468" s="11">
        <f>VLOOKUP(A468,PitcherProj!A:Z,6,false)</f>
        <v>3.265</v>
      </c>
      <c r="G468" s="11">
        <f>VLOOKUP(A468,PitcherProj!A:Z,7,false)</f>
        <v>34.5902</v>
      </c>
      <c r="H468" s="11">
        <f>VLOOKUP(A468,PitcherProj!A:Z,8,false)</f>
        <v>59.7836</v>
      </c>
      <c r="I468" s="11">
        <f>VLOOKUP(A468,PitcherProj!A:Z,9,false)</f>
        <v>33.4417</v>
      </c>
      <c r="J468" s="11">
        <f>VLOOKUP(A468,PitcherProj!A:Z,10,false)</f>
        <v>2.6764</v>
      </c>
      <c r="K468" s="11">
        <f>VLOOKUP(A468,PitcherProj!A:Z,11,false)</f>
        <v>0</v>
      </c>
      <c r="L468" s="11">
        <f>VLOOKUP(A468,PitcherProj!A:Z,12,false)</f>
        <v>10.405</v>
      </c>
      <c r="M468" s="11">
        <f>VLOOKUP(A468,PitcherProj!A:AA,13,false)</f>
        <v>9.25333</v>
      </c>
      <c r="N468" s="11">
        <f>VLOOKUP(A468,PitcherProj!A:AA,14,false)</f>
        <v>0</v>
      </c>
      <c r="O468" s="11">
        <f>VLOOKUP(A468,PitcherProj!A:AA,15,false)</f>
        <v>60.1572</v>
      </c>
      <c r="P468" s="11" t="str">
        <f t="shared" si="1"/>
        <v>#N/A</v>
      </c>
    </row>
    <row r="469">
      <c r="A469" s="12" t="str">
        <f>PitcherProj!A449</f>
        <v>Chris Murphy</v>
      </c>
      <c r="B469" s="11" t="str">
        <f>PitcherProj!B449</f>
        <v>BOS</v>
      </c>
      <c r="C469" s="13">
        <f>(D469*Settings!$E$8)+(E469*Settings!$E$3)+(F469*Settings!$E$12)+(G469*Settings!$E$10)+(H469*Settings!$E$6)+(I469*Settings!$E$7)+(J469*Settings!$E$11)+(K469*Settings!$E$4)+(L469*Settings!$E$13)+(M469*Settings!$E$14)+(N469*Settings!$E$5)+(O469*Settings!$E$9)</f>
        <v>97.9807</v>
      </c>
      <c r="D469" s="11">
        <f>VLOOKUP(A469,PitcherProj!A:Z,4,false)</f>
        <v>67.17</v>
      </c>
      <c r="E469" s="11">
        <f>VLOOKUP(A469,PitcherProj!A:Z,5,false)</f>
        <v>3.4796</v>
      </c>
      <c r="F469" s="11">
        <f>VLOOKUP(A469,PitcherProj!A:Z,6,false)</f>
        <v>4.1766</v>
      </c>
      <c r="G469" s="11">
        <f>VLOOKUP(A469,PitcherProj!A:Z,7,false)</f>
        <v>36.3031</v>
      </c>
      <c r="H469" s="11">
        <f>VLOOKUP(A469,PitcherProj!A:Z,8,false)</f>
        <v>56.0871</v>
      </c>
      <c r="I469" s="11">
        <f>VLOOKUP(A469,PitcherProj!A:Z,9,false)</f>
        <v>28.9175</v>
      </c>
      <c r="J469" s="11">
        <f>VLOOKUP(A469,PitcherProj!A:Z,10,false)</f>
        <v>3.3279</v>
      </c>
      <c r="K469" s="11">
        <f>VLOOKUP(A469,PitcherProj!A:Z,11,false)</f>
        <v>0</v>
      </c>
      <c r="L469" s="11">
        <f>VLOOKUP(A469,PitcherProj!A:Z,12,false)</f>
        <v>0.6206</v>
      </c>
      <c r="M469" s="11">
        <f>VLOOKUP(A469,PitcherProj!A:AA,13,false)</f>
        <v>9.73219</v>
      </c>
      <c r="N469" s="11">
        <f>VLOOKUP(A469,PitcherProj!A:AA,14,false)</f>
        <v>2.9768</v>
      </c>
      <c r="O469" s="11">
        <f>VLOOKUP(A469,PitcherProj!A:AA,15,false)</f>
        <v>69.8046</v>
      </c>
      <c r="P469" s="11" t="str">
        <f t="shared" si="1"/>
        <v>#N/A</v>
      </c>
    </row>
    <row r="470">
      <c r="A470" s="12" t="str">
        <f>PitcherProj!A393</f>
        <v>Ryan Yarbrough</v>
      </c>
      <c r="B470" s="11" t="str">
        <f>PitcherProj!B393</f>
        <v>LAD</v>
      </c>
      <c r="C470" s="13">
        <f>(D470*Settings!$E$8)+(E470*Settings!$E$3)+(F470*Settings!$E$12)+(G470*Settings!$E$10)+(H470*Settings!$E$6)+(I470*Settings!$E$7)+(J470*Settings!$E$11)+(K470*Settings!$E$4)+(L470*Settings!$E$13)+(M470*Settings!$E$14)+(N470*Settings!$E$5)+(O470*Settings!$E$9)</f>
        <v>97.8639</v>
      </c>
      <c r="D470" s="11">
        <f>VLOOKUP(A470,PitcherProj!A:Z,4,false)</f>
        <v>57.8362</v>
      </c>
      <c r="E470" s="11">
        <f>VLOOKUP(A470,PitcherProj!A:Z,5,false)</f>
        <v>3.1167</v>
      </c>
      <c r="F470" s="11">
        <f>VLOOKUP(A470,PitcherProj!A:Z,6,false)</f>
        <v>3.0029</v>
      </c>
      <c r="G470" s="11">
        <f>VLOOKUP(A470,PitcherProj!A:Z,7,false)</f>
        <v>28.7882</v>
      </c>
      <c r="H470" s="11">
        <f>VLOOKUP(A470,PitcherProj!A:Z,8,false)</f>
        <v>47.3678</v>
      </c>
      <c r="I470" s="11">
        <f>VLOOKUP(A470,PitcherProj!A:Z,9,false)</f>
        <v>12.6491</v>
      </c>
      <c r="J470" s="11">
        <f>VLOOKUP(A470,PitcherProj!A:Z,10,false)</f>
        <v>3.6902</v>
      </c>
      <c r="K470" s="11">
        <f>VLOOKUP(A470,PitcherProj!A:Z,11,false)</f>
        <v>0</v>
      </c>
      <c r="L470" s="11">
        <f>VLOOKUP(A470,PitcherProj!A:Z,12,false)</f>
        <v>0.6518</v>
      </c>
      <c r="M470" s="11">
        <f>VLOOKUP(A470,PitcherProj!A:AA,13,false)</f>
        <v>9.92855</v>
      </c>
      <c r="N470" s="11">
        <f>VLOOKUP(A470,PitcherProj!A:AA,14,false)</f>
        <v>1.1257</v>
      </c>
      <c r="O470" s="11">
        <f>VLOOKUP(A470,PitcherProj!A:AA,15,false)</f>
        <v>60.3523</v>
      </c>
      <c r="P470" s="11" t="str">
        <f t="shared" si="1"/>
        <v>#N/A</v>
      </c>
    </row>
    <row r="471">
      <c r="A471" s="12" t="str">
        <f>PitcherProj!A382</f>
        <v>Huascar Brazoban</v>
      </c>
      <c r="B471" s="11" t="str">
        <f>PitcherProj!B382</f>
        <v>MIA</v>
      </c>
      <c r="C471" s="13">
        <f>(D471*Settings!$E$8)+(E471*Settings!$E$3)+(F471*Settings!$E$12)+(G471*Settings!$E$10)+(H471*Settings!$E$6)+(I471*Settings!$E$7)+(J471*Settings!$E$11)+(K471*Settings!$E$4)+(L471*Settings!$E$13)+(M471*Settings!$E$14)+(N471*Settings!$E$5)+(O471*Settings!$E$9)</f>
        <v>97.6613</v>
      </c>
      <c r="D471" s="11">
        <f>VLOOKUP(A471,PitcherProj!A:Z,4,false)</f>
        <v>48</v>
      </c>
      <c r="E471" s="11">
        <f>VLOOKUP(A471,PitcherProj!A:Z,5,false)</f>
        <v>2.3545</v>
      </c>
      <c r="F471" s="11">
        <f>VLOOKUP(A471,PitcherProj!A:Z,6,false)</f>
        <v>2.3531</v>
      </c>
      <c r="G471" s="11">
        <f>VLOOKUP(A471,PitcherProj!A:Z,7,false)</f>
        <v>21.1491</v>
      </c>
      <c r="H471" s="11">
        <f>VLOOKUP(A471,PitcherProj!A:Z,8,false)</f>
        <v>51.06</v>
      </c>
      <c r="I471" s="11">
        <f>VLOOKUP(A471,PitcherProj!A:Z,9,false)</f>
        <v>22.4154</v>
      </c>
      <c r="J471" s="11">
        <f>VLOOKUP(A471,PitcherProj!A:Z,10,false)</f>
        <v>2.2046</v>
      </c>
      <c r="K471" s="11">
        <f>VLOOKUP(A471,PitcherProj!A:Z,11,false)</f>
        <v>0</v>
      </c>
      <c r="L471" s="11">
        <f>VLOOKUP(A471,PitcherProj!A:Z,12,false)</f>
        <v>3.8898</v>
      </c>
      <c r="M471" s="11">
        <f>VLOOKUP(A471,PitcherProj!A:AA,13,false)</f>
        <v>5.12533</v>
      </c>
      <c r="N471" s="11">
        <f>VLOOKUP(A471,PitcherProj!A:AA,14,false)</f>
        <v>0</v>
      </c>
      <c r="O471" s="11">
        <f>VLOOKUP(A471,PitcherProj!A:AA,15,false)</f>
        <v>42.9733</v>
      </c>
      <c r="P471" s="11" t="str">
        <f t="shared" si="1"/>
        <v>#N/A</v>
      </c>
    </row>
    <row r="472">
      <c r="A472" s="12" t="str">
        <f>PitcherProj!A485</f>
        <v>Cade Smith</v>
      </c>
      <c r="B472" s="11" t="str">
        <f>PitcherProj!B485</f>
        <v>CLE</v>
      </c>
      <c r="C472" s="13">
        <f>(D472*Settings!$E$8)+(E472*Settings!$E$3)+(F472*Settings!$E$12)+(G472*Settings!$E$10)+(H472*Settings!$E$6)+(I472*Settings!$E$7)+(J472*Settings!$E$11)+(K472*Settings!$E$4)+(L472*Settings!$E$13)+(M472*Settings!$E$14)+(N472*Settings!$E$5)+(O472*Settings!$E$9)</f>
        <v>97.6239</v>
      </c>
      <c r="D472" s="11">
        <f>VLOOKUP(A472,PitcherProj!A:Z,4,false)</f>
        <v>48</v>
      </c>
      <c r="E472" s="11">
        <f>VLOOKUP(A472,PitcherProj!A:Z,5,false)</f>
        <v>2.345</v>
      </c>
      <c r="F472" s="11">
        <f>VLOOKUP(A472,PitcherProj!A:Z,6,false)</f>
        <v>2.3627</v>
      </c>
      <c r="G472" s="11">
        <f>VLOOKUP(A472,PitcherProj!A:Z,7,false)</f>
        <v>21.8323</v>
      </c>
      <c r="H472" s="11">
        <f>VLOOKUP(A472,PitcherProj!A:Z,8,false)</f>
        <v>51.4629</v>
      </c>
      <c r="I472" s="11">
        <f>VLOOKUP(A472,PitcherProj!A:Z,9,false)</f>
        <v>22.0588</v>
      </c>
      <c r="J472" s="11">
        <f>VLOOKUP(A472,PitcherProj!A:Z,10,false)</f>
        <v>2.6005</v>
      </c>
      <c r="K472" s="11">
        <f>VLOOKUP(A472,PitcherProj!A:Z,11,false)</f>
        <v>0</v>
      </c>
      <c r="L472" s="11">
        <f>VLOOKUP(A472,PitcherProj!A:Z,12,false)</f>
        <v>4.2324</v>
      </c>
      <c r="M472" s="11">
        <f>VLOOKUP(A472,PitcherProj!A:AA,13,false)</f>
        <v>6.144</v>
      </c>
      <c r="N472" s="11">
        <f>VLOOKUP(A472,PitcherProj!A:AA,14,false)</f>
        <v>0</v>
      </c>
      <c r="O472" s="11">
        <f>VLOOKUP(A472,PitcherProj!A:AA,15,false)</f>
        <v>42.6168</v>
      </c>
      <c r="P472" s="11" t="str">
        <f t="shared" si="1"/>
        <v>#N/A</v>
      </c>
    </row>
    <row r="473">
      <c r="A473" s="12" t="str">
        <f>PitcherProj!A466</f>
        <v>Jorge Alcala</v>
      </c>
      <c r="B473" s="11" t="str">
        <f>PitcherProj!B466</f>
        <v>MIN</v>
      </c>
      <c r="C473" s="13">
        <f>(D473*Settings!$E$8)+(E473*Settings!$E$3)+(F473*Settings!$E$12)+(G473*Settings!$E$10)+(H473*Settings!$E$6)+(I473*Settings!$E$7)+(J473*Settings!$E$11)+(K473*Settings!$E$4)+(L473*Settings!$E$13)+(M473*Settings!$E$14)+(N473*Settings!$E$5)+(O473*Settings!$E$9)</f>
        <v>97.0645</v>
      </c>
      <c r="D473" s="11">
        <f>VLOOKUP(A473,PitcherProj!A:Z,4,false)</f>
        <v>48</v>
      </c>
      <c r="E473" s="11">
        <f>VLOOKUP(A473,PitcherProj!A:Z,5,false)</f>
        <v>2.3686</v>
      </c>
      <c r="F473" s="11">
        <f>VLOOKUP(A473,PitcherProj!A:Z,6,false)</f>
        <v>2.3389</v>
      </c>
      <c r="G473" s="11">
        <f>VLOOKUP(A473,PitcherProj!A:Z,7,false)</f>
        <v>21.954</v>
      </c>
      <c r="H473" s="11">
        <f>VLOOKUP(A473,PitcherProj!A:Z,8,false)</f>
        <v>49.5423</v>
      </c>
      <c r="I473" s="11">
        <f>VLOOKUP(A473,PitcherProj!A:Z,9,false)</f>
        <v>18.7874</v>
      </c>
      <c r="J473" s="11">
        <f>VLOOKUP(A473,PitcherProj!A:Z,10,false)</f>
        <v>1.9631</v>
      </c>
      <c r="K473" s="11">
        <f>VLOOKUP(A473,PitcherProj!A:Z,11,false)</f>
        <v>0</v>
      </c>
      <c r="L473" s="11">
        <f>VLOOKUP(A473,PitcherProj!A:Z,12,false)</f>
        <v>3.9308</v>
      </c>
      <c r="M473" s="11">
        <f>VLOOKUP(A473,PitcherProj!A:AA,13,false)</f>
        <v>6.256</v>
      </c>
      <c r="N473" s="11">
        <f>VLOOKUP(A473,PitcherProj!A:AA,14,false)</f>
        <v>0</v>
      </c>
      <c r="O473" s="11">
        <f>VLOOKUP(A473,PitcherProj!A:AA,15,false)</f>
        <v>44.5072</v>
      </c>
      <c r="P473" s="11" t="str">
        <f t="shared" si="1"/>
        <v>#N/A</v>
      </c>
    </row>
    <row r="474">
      <c r="A474" s="12" t="str">
        <f>PitcherProj!A384</f>
        <v>Joey Wentz</v>
      </c>
      <c r="B474" s="11" t="str">
        <f>PitcherProj!B384</f>
        <v>DET</v>
      </c>
      <c r="C474" s="13">
        <f>(D474*Settings!$E$8)+(E474*Settings!$E$3)+(F474*Settings!$E$12)+(G474*Settings!$E$10)+(H474*Settings!$E$6)+(I474*Settings!$E$7)+(J474*Settings!$E$11)+(K474*Settings!$E$4)+(L474*Settings!$E$13)+(M474*Settings!$E$14)+(N474*Settings!$E$5)+(O474*Settings!$E$9)</f>
        <v>96.8434</v>
      </c>
      <c r="D474" s="11">
        <f>VLOOKUP(A474,PitcherProj!A:Z,4,false)</f>
        <v>52.4152</v>
      </c>
      <c r="E474" s="11">
        <f>VLOOKUP(A474,PitcherProj!A:Z,5,false)</f>
        <v>2.6019</v>
      </c>
      <c r="F474" s="11">
        <f>VLOOKUP(A474,PitcherProj!A:Z,6,false)</f>
        <v>2.7853</v>
      </c>
      <c r="G474" s="11">
        <f>VLOOKUP(A474,PitcherProj!A:Z,7,false)</f>
        <v>24.2846</v>
      </c>
      <c r="H474" s="11">
        <f>VLOOKUP(A474,PitcherProj!A:Z,8,false)</f>
        <v>51.48</v>
      </c>
      <c r="I474" s="11">
        <f>VLOOKUP(A474,PitcherProj!A:Z,9,false)</f>
        <v>19.5671</v>
      </c>
      <c r="J474" s="11">
        <f>VLOOKUP(A474,PitcherProj!A:Z,10,false)</f>
        <v>1.6573</v>
      </c>
      <c r="K474" s="11">
        <f>VLOOKUP(A474,PitcherProj!A:Z,11,false)</f>
        <v>0</v>
      </c>
      <c r="L474" s="11">
        <f>VLOOKUP(A474,PitcherProj!A:Z,12,false)</f>
        <v>0.6193</v>
      </c>
      <c r="M474" s="11">
        <f>VLOOKUP(A474,PitcherProj!A:AA,13,false)</f>
        <v>7.25077</v>
      </c>
      <c r="N474" s="11">
        <f>VLOOKUP(A474,PitcherProj!A:AA,14,false)</f>
        <v>0.5216</v>
      </c>
      <c r="O474" s="11">
        <f>VLOOKUP(A474,PitcherProj!A:AA,15,false)</f>
        <v>49.5456</v>
      </c>
      <c r="P474" s="11" t="str">
        <f t="shared" si="1"/>
        <v>#N/A</v>
      </c>
    </row>
    <row r="475">
      <c r="A475" s="12" t="str">
        <f>PitcherProj!A338</f>
        <v>Luke Little</v>
      </c>
      <c r="B475" s="11" t="str">
        <f>PitcherProj!B338</f>
        <v>CHC</v>
      </c>
      <c r="C475" s="13">
        <f>(D475*Settings!$E$8)+(E475*Settings!$E$3)+(F475*Settings!$E$12)+(G475*Settings!$E$10)+(H475*Settings!$E$6)+(I475*Settings!$E$7)+(J475*Settings!$E$11)+(K475*Settings!$E$4)+(L475*Settings!$E$13)+(M475*Settings!$E$14)+(N475*Settings!$E$5)+(O475*Settings!$E$9)</f>
        <v>96.7931</v>
      </c>
      <c r="D475" s="11">
        <f>VLOOKUP(A475,PitcherProj!A:Z,4,false)</f>
        <v>44</v>
      </c>
      <c r="E475" s="11">
        <f>VLOOKUP(A475,PitcherProj!A:Z,5,false)</f>
        <v>2.3067</v>
      </c>
      <c r="F475" s="11">
        <f>VLOOKUP(A475,PitcherProj!A:Z,6,false)</f>
        <v>2.0071</v>
      </c>
      <c r="G475" s="11">
        <f>VLOOKUP(A475,PitcherProj!A:Z,7,false)</f>
        <v>16.9848</v>
      </c>
      <c r="H475" s="11">
        <f>VLOOKUP(A475,PitcherProj!A:Z,8,false)</f>
        <v>53.511</v>
      </c>
      <c r="I475" s="11">
        <f>VLOOKUP(A475,PitcherProj!A:Z,9,false)</f>
        <v>23.4012</v>
      </c>
      <c r="J475" s="11">
        <f>VLOOKUP(A475,PitcherProj!A:Z,10,false)</f>
        <v>2.9354</v>
      </c>
      <c r="K475" s="11">
        <f>VLOOKUP(A475,PitcherProj!A:Z,11,false)</f>
        <v>0</v>
      </c>
      <c r="L475" s="11">
        <f>VLOOKUP(A475,PitcherProj!A:Z,12,false)</f>
        <v>0.6147</v>
      </c>
      <c r="M475" s="11">
        <f>VLOOKUP(A475,PitcherProj!A:AA,13,false)</f>
        <v>4.19467</v>
      </c>
      <c r="N475" s="11">
        <f>VLOOKUP(A475,PitcherProj!A:AA,14,false)</f>
        <v>0</v>
      </c>
      <c r="O475" s="11">
        <f>VLOOKUP(A475,PitcherProj!A:AA,15,false)</f>
        <v>35.1533</v>
      </c>
      <c r="P475" s="11" t="str">
        <f t="shared" si="1"/>
        <v>#N/A</v>
      </c>
    </row>
    <row r="476">
      <c r="A476" s="12" t="str">
        <f>PitcherProj!A401</f>
        <v>John King</v>
      </c>
      <c r="B476" s="11" t="str">
        <f>PitcherProj!B401</f>
        <v>STL</v>
      </c>
      <c r="C476" s="13">
        <f>(D476*Settings!$E$8)+(E476*Settings!$E$3)+(F476*Settings!$E$12)+(G476*Settings!$E$10)+(H476*Settings!$E$6)+(I476*Settings!$E$7)+(J476*Settings!$E$11)+(K476*Settings!$E$4)+(L476*Settings!$E$13)+(M476*Settings!$E$14)+(N476*Settings!$E$5)+(O476*Settings!$E$9)</f>
        <v>96.7252</v>
      </c>
      <c r="D476" s="11">
        <f>VLOOKUP(A476,PitcherProj!A:Z,4,false)</f>
        <v>54</v>
      </c>
      <c r="E476" s="11">
        <f>VLOOKUP(A476,PitcherProj!A:Z,5,false)</f>
        <v>2.7962</v>
      </c>
      <c r="F476" s="11">
        <f>VLOOKUP(A476,PitcherProj!A:Z,6,false)</f>
        <v>2.4984</v>
      </c>
      <c r="G476" s="11">
        <f>VLOOKUP(A476,PitcherProj!A:Z,7,false)</f>
        <v>22.9279</v>
      </c>
      <c r="H476" s="11">
        <f>VLOOKUP(A476,PitcherProj!A:Z,8,false)</f>
        <v>37.716</v>
      </c>
      <c r="I476" s="11">
        <f>VLOOKUP(A476,PitcherProj!A:Z,9,false)</f>
        <v>18.205</v>
      </c>
      <c r="J476" s="11">
        <f>VLOOKUP(A476,PitcherProj!A:Z,10,false)</f>
        <v>2.2245</v>
      </c>
      <c r="K476" s="11">
        <f>VLOOKUP(A476,PitcherProj!A:Z,11,false)</f>
        <v>0</v>
      </c>
      <c r="L476" s="11">
        <f>VLOOKUP(A476,PitcherProj!A:Z,12,false)</f>
        <v>6.7762</v>
      </c>
      <c r="M476" s="11">
        <f>VLOOKUP(A476,PitcherProj!A:AA,13,false)</f>
        <v>4.794</v>
      </c>
      <c r="N476" s="11">
        <f>VLOOKUP(A476,PitcherProj!A:AA,14,false)</f>
        <v>0</v>
      </c>
      <c r="O476" s="11">
        <f>VLOOKUP(A476,PitcherProj!A:AA,15,false)</f>
        <v>56.7437</v>
      </c>
      <c r="P476" s="11" t="str">
        <f t="shared" si="1"/>
        <v>#N/A</v>
      </c>
    </row>
    <row r="477">
      <c r="A477" s="12" t="str">
        <f>PitcherProj!A321</f>
        <v>Josh Taylor</v>
      </c>
      <c r="B477" s="11" t="str">
        <f>PitcherProj!B321</f>
        <v>KCR</v>
      </c>
      <c r="C477" s="13">
        <f>(D477*Settings!$E$8)+(E477*Settings!$E$3)+(F477*Settings!$E$12)+(G477*Settings!$E$10)+(H477*Settings!$E$6)+(I477*Settings!$E$7)+(J477*Settings!$E$11)+(K477*Settings!$E$4)+(L477*Settings!$E$13)+(M477*Settings!$E$14)+(N477*Settings!$E$5)+(O477*Settings!$E$9)</f>
        <v>96.453</v>
      </c>
      <c r="D477" s="11">
        <f>VLOOKUP(A477,PitcherProj!A:Z,4,false)</f>
        <v>48</v>
      </c>
      <c r="E477" s="11">
        <f>VLOOKUP(A477,PitcherProj!A:Z,5,false)</f>
        <v>2.4048</v>
      </c>
      <c r="F477" s="11">
        <f>VLOOKUP(A477,PitcherProj!A:Z,6,false)</f>
        <v>2.3024</v>
      </c>
      <c r="G477" s="11">
        <f>VLOOKUP(A477,PitcherProj!A:Z,7,false)</f>
        <v>20.9949</v>
      </c>
      <c r="H477" s="11">
        <f>VLOOKUP(A477,PitcherProj!A:Z,8,false)</f>
        <v>47.7272</v>
      </c>
      <c r="I477" s="11">
        <f>VLOOKUP(A477,PitcherProj!A:Z,9,false)</f>
        <v>19.5259</v>
      </c>
      <c r="J477" s="11">
        <f>VLOOKUP(A477,PitcherProj!A:Z,10,false)</f>
        <v>2.031</v>
      </c>
      <c r="K477" s="11">
        <f>VLOOKUP(A477,PitcherProj!A:Z,11,false)</f>
        <v>0</v>
      </c>
      <c r="L477" s="11">
        <f>VLOOKUP(A477,PitcherProj!A:Z,12,false)</f>
        <v>4.0202</v>
      </c>
      <c r="M477" s="11">
        <f>VLOOKUP(A477,PitcherProj!A:AA,13,false)</f>
        <v>5.44</v>
      </c>
      <c r="N477" s="11">
        <f>VLOOKUP(A477,PitcherProj!A:AA,14,false)</f>
        <v>0</v>
      </c>
      <c r="O477" s="11">
        <f>VLOOKUP(A477,PitcherProj!A:AA,15,false)</f>
        <v>44.8847</v>
      </c>
      <c r="P477" s="11" t="str">
        <f t="shared" si="1"/>
        <v>#N/A</v>
      </c>
    </row>
    <row r="478">
      <c r="A478" s="12" t="str">
        <f>PitcherProj!A387</f>
        <v>Joely Rodríguez</v>
      </c>
      <c r="B478" s="11" t="str">
        <f>PitcherProj!B387</f>
        <v/>
      </c>
      <c r="C478" s="13">
        <f>(D478*Settings!$E$8)+(E478*Settings!$E$3)+(F478*Settings!$E$12)+(G478*Settings!$E$10)+(H478*Settings!$E$6)+(I478*Settings!$E$7)+(J478*Settings!$E$11)+(K478*Settings!$E$4)+(L478*Settings!$E$13)+(M478*Settings!$E$14)+(N478*Settings!$E$5)+(O478*Settings!$E$9)</f>
        <v>96.3684</v>
      </c>
      <c r="D478" s="11">
        <f>VLOOKUP(A478,PitcherProj!A:Z,4,false)</f>
        <v>54</v>
      </c>
      <c r="E478" s="11">
        <f>VLOOKUP(A478,PitcherProj!A:Z,5,false)</f>
        <v>2.7387</v>
      </c>
      <c r="F478" s="11">
        <f>VLOOKUP(A478,PitcherProj!A:Z,6,false)</f>
        <v>2.5566</v>
      </c>
      <c r="G478" s="11">
        <f>VLOOKUP(A478,PitcherProj!A:Z,7,false)</f>
        <v>23.1342</v>
      </c>
      <c r="H478" s="11">
        <f>VLOOKUP(A478,PitcherProj!A:Z,8,false)</f>
        <v>50.537</v>
      </c>
      <c r="I478" s="11">
        <f>VLOOKUP(A478,PitcherProj!A:Z,9,false)</f>
        <v>22.9285</v>
      </c>
      <c r="J478" s="11">
        <f>VLOOKUP(A478,PitcherProj!A:Z,10,false)</f>
        <v>1.9152</v>
      </c>
      <c r="K478" s="11">
        <f>VLOOKUP(A478,PitcherProj!A:Z,11,false)</f>
        <v>0</v>
      </c>
      <c r="L478" s="11">
        <f>VLOOKUP(A478,PitcherProj!A:Z,12,false)</f>
        <v>0</v>
      </c>
      <c r="M478" s="11">
        <f>VLOOKUP(A478,PitcherProj!A:AA,13,false)</f>
        <v>5.514</v>
      </c>
      <c r="N478" s="11">
        <f>VLOOKUP(A478,PitcherProj!A:AA,14,false)</f>
        <v>0</v>
      </c>
      <c r="O478" s="11">
        <f>VLOOKUP(A478,PitcherProj!A:AA,15,false)</f>
        <v>51.0802</v>
      </c>
      <c r="P478" s="11" t="str">
        <f t="shared" si="1"/>
        <v>#N/A</v>
      </c>
    </row>
    <row r="479">
      <c r="A479" s="12" t="str">
        <f>PitcherProj!A298</f>
        <v>Drew Rucinski</v>
      </c>
      <c r="B479" s="11" t="str">
        <f>PitcherProj!B298</f>
        <v/>
      </c>
      <c r="C479" s="13">
        <f>(D479*Settings!$E$8)+(E479*Settings!$E$3)+(F479*Settings!$E$12)+(G479*Settings!$E$10)+(H479*Settings!$E$6)+(I479*Settings!$E$7)+(J479*Settings!$E$11)+(K479*Settings!$E$4)+(L479*Settings!$E$13)+(M479*Settings!$E$14)+(N479*Settings!$E$5)+(O479*Settings!$E$9)</f>
        <v>96.3683</v>
      </c>
      <c r="D479" s="11">
        <f>VLOOKUP(A479,PitcherProj!A:Z,4,false)</f>
        <v>63.4009</v>
      </c>
      <c r="E479" s="11">
        <f>VLOOKUP(A479,PitcherProj!A:Z,5,false)</f>
        <v>3.4292</v>
      </c>
      <c r="F479" s="11">
        <f>VLOOKUP(A479,PitcherProj!A:Z,6,false)</f>
        <v>4.3326</v>
      </c>
      <c r="G479" s="11">
        <f>VLOOKUP(A479,PitcherProj!A:Z,7,false)</f>
        <v>34.4013</v>
      </c>
      <c r="H479" s="11">
        <f>VLOOKUP(A479,PitcherProj!A:Z,8,false)</f>
        <v>49.8706</v>
      </c>
      <c r="I479" s="11">
        <f>VLOOKUP(A479,PitcherProj!A:Z,9,false)</f>
        <v>20.9895</v>
      </c>
      <c r="J479" s="11">
        <f>VLOOKUP(A479,PitcherProj!A:Z,10,false)</f>
        <v>3.0617</v>
      </c>
      <c r="K479" s="11">
        <f>VLOOKUP(A479,PitcherProj!A:Z,11,false)</f>
        <v>0</v>
      </c>
      <c r="L479" s="11">
        <f>VLOOKUP(A479,PitcherProj!A:Z,12,false)</f>
        <v>0</v>
      </c>
      <c r="M479" s="11">
        <f>VLOOKUP(A479,PitcherProj!A:AA,13,false)</f>
        <v>10.0455</v>
      </c>
      <c r="N479" s="11">
        <f>VLOOKUP(A479,PitcherProj!A:AA,14,false)</f>
        <v>4.2175</v>
      </c>
      <c r="O479" s="11">
        <f>VLOOKUP(A479,PitcherProj!A:AA,15,false)</f>
        <v>67.6519</v>
      </c>
      <c r="P479" s="11" t="str">
        <f t="shared" si="1"/>
        <v>#N/A</v>
      </c>
    </row>
    <row r="480">
      <c r="A480" s="12" t="str">
        <f>PitcherProj!A236</f>
        <v>Sixto Sánchez</v>
      </c>
      <c r="B480" s="11" t="str">
        <f>PitcherProj!B236</f>
        <v>MIA</v>
      </c>
      <c r="C480" s="13">
        <f>(D480*Settings!$E$8)+(E480*Settings!$E$3)+(F480*Settings!$E$12)+(G480*Settings!$E$10)+(H480*Settings!$E$6)+(I480*Settings!$E$7)+(J480*Settings!$E$11)+(K480*Settings!$E$4)+(L480*Settings!$E$13)+(M480*Settings!$E$14)+(N480*Settings!$E$5)+(O480*Settings!$E$9)</f>
        <v>96.3339</v>
      </c>
      <c r="D480" s="11">
        <f>VLOOKUP(A480,PitcherProj!A:Z,4,false)</f>
        <v>44.234</v>
      </c>
      <c r="E480" s="11">
        <f>VLOOKUP(A480,PitcherProj!A:Z,5,false)</f>
        <v>2.3655</v>
      </c>
      <c r="F480" s="11">
        <f>VLOOKUP(A480,PitcherProj!A:Z,6,false)</f>
        <v>2.1824</v>
      </c>
      <c r="G480" s="11">
        <f>VLOOKUP(A480,PitcherProj!A:Z,7,false)</f>
        <v>17.8753</v>
      </c>
      <c r="H480" s="11">
        <f>VLOOKUP(A480,PitcherProj!A:Z,8,false)</f>
        <v>47.5103</v>
      </c>
      <c r="I480" s="11">
        <f>VLOOKUP(A480,PitcherProj!A:Z,9,false)</f>
        <v>15.0324</v>
      </c>
      <c r="J480" s="11">
        <f>VLOOKUP(A480,PitcherProj!A:Z,10,false)</f>
        <v>2.0778</v>
      </c>
      <c r="K480" s="11">
        <f>VLOOKUP(A480,PitcherProj!A:Z,11,false)</f>
        <v>0</v>
      </c>
      <c r="L480" s="11">
        <f>VLOOKUP(A480,PitcherProj!A:Z,12,false)</f>
        <v>0.6078</v>
      </c>
      <c r="M480" s="11">
        <f>VLOOKUP(A480,PitcherProj!A:AA,13,false)</f>
        <v>4.71338</v>
      </c>
      <c r="N480" s="11">
        <f>VLOOKUP(A480,PitcherProj!A:AA,14,false)</f>
        <v>0.7891</v>
      </c>
      <c r="O480" s="11">
        <f>VLOOKUP(A480,PitcherProj!A:AA,15,false)</f>
        <v>39.8808</v>
      </c>
      <c r="P480" s="11" t="str">
        <f t="shared" si="1"/>
        <v>#N/A</v>
      </c>
    </row>
    <row r="481">
      <c r="A481" s="12" t="str">
        <f>PitcherProj!A515</f>
        <v>George Soriano</v>
      </c>
      <c r="B481" s="11" t="str">
        <f>PitcherProj!B515</f>
        <v>MIA</v>
      </c>
      <c r="C481" s="13">
        <f>(D481*Settings!$E$8)+(E481*Settings!$E$3)+(F481*Settings!$E$12)+(G481*Settings!$E$10)+(H481*Settings!$E$6)+(I481*Settings!$E$7)+(J481*Settings!$E$11)+(K481*Settings!$E$4)+(L481*Settings!$E$13)+(M481*Settings!$E$14)+(N481*Settings!$E$5)+(O481*Settings!$E$9)</f>
        <v>95.9166</v>
      </c>
      <c r="D481" s="11">
        <f>VLOOKUP(A481,PitcherProj!A:Z,4,false)</f>
        <v>54</v>
      </c>
      <c r="E481" s="11">
        <f>VLOOKUP(A481,PitcherProj!A:Z,5,false)</f>
        <v>2.4994</v>
      </c>
      <c r="F481" s="11">
        <f>VLOOKUP(A481,PitcherProj!A:Z,6,false)</f>
        <v>2.7978</v>
      </c>
      <c r="G481" s="11">
        <f>VLOOKUP(A481,PitcherProj!A:Z,7,false)</f>
        <v>27.0307</v>
      </c>
      <c r="H481" s="11">
        <f>VLOOKUP(A481,PitcherProj!A:Z,8,false)</f>
        <v>49.6911</v>
      </c>
      <c r="I481" s="11">
        <f>VLOOKUP(A481,PitcherProj!A:Z,9,false)</f>
        <v>23.5134</v>
      </c>
      <c r="J481" s="11">
        <f>VLOOKUP(A481,PitcherProj!A:Z,10,false)</f>
        <v>3.3918</v>
      </c>
      <c r="K481" s="11">
        <f>VLOOKUP(A481,PitcherProj!A:Z,11,false)</f>
        <v>0</v>
      </c>
      <c r="L481" s="11">
        <f>VLOOKUP(A481,PitcherProj!A:Z,12,false)</f>
        <v>6.5641</v>
      </c>
      <c r="M481" s="11">
        <f>VLOOKUP(A481,PitcherProj!A:AA,13,false)</f>
        <v>7.368</v>
      </c>
      <c r="N481" s="11">
        <f>VLOOKUP(A481,PitcherProj!A:AA,14,false)</f>
        <v>0</v>
      </c>
      <c r="O481" s="11">
        <f>VLOOKUP(A481,PitcherProj!A:AA,15,false)</f>
        <v>52.0397</v>
      </c>
      <c r="P481" s="11" t="str">
        <f t="shared" si="1"/>
        <v>#N/A</v>
      </c>
    </row>
    <row r="482">
      <c r="A482" s="12" t="str">
        <f>PitcherProj!A214</f>
        <v>Dakota Hudson</v>
      </c>
      <c r="B482" s="11" t="str">
        <f>PitcherProj!B214</f>
        <v>COL</v>
      </c>
      <c r="C482" s="13">
        <f>(D482*Settings!$E$8)+(E482*Settings!$E$3)+(F482*Settings!$E$12)+(G482*Settings!$E$10)+(H482*Settings!$E$6)+(I482*Settings!$E$7)+(J482*Settings!$E$11)+(K482*Settings!$E$4)+(L482*Settings!$E$13)+(M482*Settings!$E$14)+(N482*Settings!$E$5)+(O482*Settings!$E$9)</f>
        <v>95.8331</v>
      </c>
      <c r="D482" s="11">
        <f>VLOOKUP(A482,PitcherProj!A:Z,4,false)</f>
        <v>136.029</v>
      </c>
      <c r="E482" s="11">
        <f>VLOOKUP(A482,PitcherProj!A:Z,5,false)</f>
        <v>5.859</v>
      </c>
      <c r="F482" s="11">
        <f>VLOOKUP(A482,PitcherProj!A:Z,6,false)</f>
        <v>10.6667</v>
      </c>
      <c r="G482" s="11">
        <f>VLOOKUP(A482,PitcherProj!A:Z,7,false)</f>
        <v>87.1393</v>
      </c>
      <c r="H482" s="11">
        <f>VLOOKUP(A482,PitcherProj!A:Z,8,false)</f>
        <v>77.7887</v>
      </c>
      <c r="I482" s="11">
        <f>VLOOKUP(A482,PitcherProj!A:Z,9,false)</f>
        <v>55.4675</v>
      </c>
      <c r="J482" s="11">
        <f>VLOOKUP(A482,PitcherProj!A:Z,10,false)</f>
        <v>7.4023</v>
      </c>
      <c r="K482" s="11">
        <f>VLOOKUP(A482,PitcherProj!A:Z,11,false)</f>
        <v>0</v>
      </c>
      <c r="L482" s="11">
        <f>VLOOKUP(A482,PitcherProj!A:Z,12,false)</f>
        <v>0.5574</v>
      </c>
      <c r="M482" s="11">
        <f>VLOOKUP(A482,PitcherProj!A:AA,13,false)</f>
        <v>20.238</v>
      </c>
      <c r="N482" s="11">
        <f>VLOOKUP(A482,PitcherProj!A:AA,14,false)</f>
        <v>5.9737</v>
      </c>
      <c r="O482" s="11">
        <f>VLOOKUP(A482,PitcherProj!A:AA,15,false)</f>
        <v>169.225</v>
      </c>
      <c r="P482" s="11" t="str">
        <f t="shared" si="1"/>
        <v>#N/A</v>
      </c>
    </row>
    <row r="483">
      <c r="A483" s="12" t="str">
        <f>PitcherProj!A367</f>
        <v>Ryan Weathers</v>
      </c>
      <c r="B483" s="11" t="str">
        <f>PitcherProj!B367</f>
        <v>MIA</v>
      </c>
      <c r="C483" s="13">
        <f>(D483*Settings!$E$8)+(E483*Settings!$E$3)+(F483*Settings!$E$12)+(G483*Settings!$E$10)+(H483*Settings!$E$6)+(I483*Settings!$E$7)+(J483*Settings!$E$11)+(K483*Settings!$E$4)+(L483*Settings!$E$13)+(M483*Settings!$E$14)+(N483*Settings!$E$5)+(O483*Settings!$E$9)</f>
        <v>95.5436</v>
      </c>
      <c r="D483" s="11">
        <f>VLOOKUP(A483,PitcherProj!A:Z,4,false)</f>
        <v>55.005</v>
      </c>
      <c r="E483" s="11">
        <f>VLOOKUP(A483,PitcherProj!A:Z,5,false)</f>
        <v>2.8158</v>
      </c>
      <c r="F483" s="11">
        <f>VLOOKUP(A483,PitcherProj!A:Z,6,false)</f>
        <v>3.064</v>
      </c>
      <c r="G483" s="11">
        <f>VLOOKUP(A483,PitcherProj!A:Z,7,false)</f>
        <v>25.6735</v>
      </c>
      <c r="H483" s="11">
        <f>VLOOKUP(A483,PitcherProj!A:Z,8,false)</f>
        <v>49.6632</v>
      </c>
      <c r="I483" s="11">
        <f>VLOOKUP(A483,PitcherProj!A:Z,9,false)</f>
        <v>20.9174</v>
      </c>
      <c r="J483" s="11">
        <f>VLOOKUP(A483,PitcherProj!A:Z,10,false)</f>
        <v>1.9745</v>
      </c>
      <c r="K483" s="11">
        <f>VLOOKUP(A483,PitcherProj!A:Z,11,false)</f>
        <v>0</v>
      </c>
      <c r="L483" s="11">
        <f>VLOOKUP(A483,PitcherProj!A:Z,12,false)</f>
        <v>0.6078</v>
      </c>
      <c r="M483" s="11">
        <f>VLOOKUP(A483,PitcherProj!A:AA,13,false)</f>
        <v>7.53569</v>
      </c>
      <c r="N483" s="11">
        <f>VLOOKUP(A483,PitcherProj!A:AA,14,false)</f>
        <v>1.0934</v>
      </c>
      <c r="O483" s="11">
        <f>VLOOKUP(A483,PitcherProj!A:AA,15,false)</f>
        <v>54.2785</v>
      </c>
      <c r="P483" s="11" t="str">
        <f t="shared" si="1"/>
        <v>#N/A</v>
      </c>
    </row>
    <row r="484">
      <c r="A484" s="12" t="str">
        <f>PitcherProj!A317</f>
        <v>Alex Faedo</v>
      </c>
      <c r="B484" s="11" t="str">
        <f>PitcherProj!B317</f>
        <v>DET</v>
      </c>
      <c r="C484" s="13">
        <f>(D484*Settings!$E$8)+(E484*Settings!$E$3)+(F484*Settings!$E$12)+(G484*Settings!$E$10)+(H484*Settings!$E$6)+(I484*Settings!$E$7)+(J484*Settings!$E$11)+(K484*Settings!$E$4)+(L484*Settings!$E$13)+(M484*Settings!$E$14)+(N484*Settings!$E$5)+(O484*Settings!$E$9)</f>
        <v>95.2724</v>
      </c>
      <c r="D484" s="11">
        <f>VLOOKUP(A484,PitcherProj!A:Z,4,false)</f>
        <v>48</v>
      </c>
      <c r="E484" s="11">
        <f>VLOOKUP(A484,PitcherProj!A:Z,5,false)</f>
        <v>2.3447</v>
      </c>
      <c r="F484" s="11">
        <f>VLOOKUP(A484,PitcherProj!A:Z,6,false)</f>
        <v>2.3631</v>
      </c>
      <c r="G484" s="11">
        <f>VLOOKUP(A484,PitcherProj!A:Z,7,false)</f>
        <v>21.4214</v>
      </c>
      <c r="H484" s="11">
        <f>VLOOKUP(A484,PitcherProj!A:Z,8,false)</f>
        <v>49.0971</v>
      </c>
      <c r="I484" s="11">
        <f>VLOOKUP(A484,PitcherProj!A:Z,9,false)</f>
        <v>14.4012</v>
      </c>
      <c r="J484" s="11">
        <f>VLOOKUP(A484,PitcherProj!A:Z,10,false)</f>
        <v>1.7028</v>
      </c>
      <c r="K484" s="11">
        <f>VLOOKUP(A484,PitcherProj!A:Z,11,false)</f>
        <v>0</v>
      </c>
      <c r="L484" s="11">
        <f>VLOOKUP(A484,PitcherProj!A:Z,12,false)</f>
        <v>0.6193</v>
      </c>
      <c r="M484" s="11">
        <f>VLOOKUP(A484,PitcherProj!A:AA,13,false)</f>
        <v>6.608</v>
      </c>
      <c r="N484" s="11">
        <f>VLOOKUP(A484,PitcherProj!A:AA,14,false)</f>
        <v>0</v>
      </c>
      <c r="O484" s="11">
        <f>VLOOKUP(A484,PitcherProj!A:AA,15,false)</f>
        <v>44.7507</v>
      </c>
      <c r="P484" s="11" t="str">
        <f t="shared" si="1"/>
        <v>#N/A</v>
      </c>
    </row>
    <row r="485">
      <c r="A485" s="12" t="str">
        <f>PitcherProj!A491</f>
        <v>Austin Voth</v>
      </c>
      <c r="B485" s="11" t="str">
        <f>PitcherProj!B491</f>
        <v>SEA</v>
      </c>
      <c r="C485" s="13">
        <f>(D485*Settings!$E$8)+(E485*Settings!$E$3)+(F485*Settings!$E$12)+(G485*Settings!$E$10)+(H485*Settings!$E$6)+(I485*Settings!$E$7)+(J485*Settings!$E$11)+(K485*Settings!$E$4)+(L485*Settings!$E$13)+(M485*Settings!$E$14)+(N485*Settings!$E$5)+(O485*Settings!$E$9)</f>
        <v>95.2264</v>
      </c>
      <c r="D485" s="11">
        <f>VLOOKUP(A485,PitcherProj!A:Z,4,false)</f>
        <v>52.8615</v>
      </c>
      <c r="E485" s="11">
        <f>VLOOKUP(A485,PitcherProj!A:Z,5,false)</f>
        <v>2.6282</v>
      </c>
      <c r="F485" s="11">
        <f>VLOOKUP(A485,PitcherProj!A:Z,6,false)</f>
        <v>2.785</v>
      </c>
      <c r="G485" s="11">
        <f>VLOOKUP(A485,PitcherProj!A:Z,7,false)</f>
        <v>25.0501</v>
      </c>
      <c r="H485" s="11">
        <f>VLOOKUP(A485,PitcherProj!A:Z,8,false)</f>
        <v>49.9235</v>
      </c>
      <c r="I485" s="11">
        <f>VLOOKUP(A485,PitcherProj!A:Z,9,false)</f>
        <v>17.837</v>
      </c>
      <c r="J485" s="11">
        <f>VLOOKUP(A485,PitcherProj!A:Z,10,false)</f>
        <v>2.2314</v>
      </c>
      <c r="K485" s="11">
        <f>VLOOKUP(A485,PitcherProj!A:Z,11,false)</f>
        <v>0</v>
      </c>
      <c r="L485" s="11">
        <f>VLOOKUP(A485,PitcherProj!A:Z,12,false)</f>
        <v>0.6416</v>
      </c>
      <c r="M485" s="11">
        <f>VLOOKUP(A485,PitcherProj!A:AA,13,false)</f>
        <v>8.3345</v>
      </c>
      <c r="N485" s="11">
        <f>VLOOKUP(A485,PitcherProj!A:AA,14,false)</f>
        <v>0.5719</v>
      </c>
      <c r="O485" s="11">
        <f>VLOOKUP(A485,PitcherProj!A:AA,15,false)</f>
        <v>50.8979</v>
      </c>
      <c r="P485" s="11" t="str">
        <f t="shared" si="1"/>
        <v>#N/A</v>
      </c>
    </row>
    <row r="486">
      <c r="A486" s="12" t="str">
        <f>PitcherProj!A533</f>
        <v>Ron Marinaccio</v>
      </c>
      <c r="B486" s="11" t="str">
        <f>PitcherProj!B533</f>
        <v>NYY</v>
      </c>
      <c r="C486" s="13">
        <f>(D486*Settings!$E$8)+(E486*Settings!$E$3)+(F486*Settings!$E$12)+(G486*Settings!$E$10)+(H486*Settings!$E$6)+(I486*Settings!$E$7)+(J486*Settings!$E$11)+(K486*Settings!$E$4)+(L486*Settings!$E$13)+(M486*Settings!$E$14)+(N486*Settings!$E$5)+(O486*Settings!$E$9)</f>
        <v>95.0174</v>
      </c>
      <c r="D486" s="11">
        <f>VLOOKUP(A486,PitcherProj!A:Z,4,false)</f>
        <v>50</v>
      </c>
      <c r="E486" s="11">
        <f>VLOOKUP(A486,PitcherProj!A:Z,5,false)</f>
        <v>2.4837</v>
      </c>
      <c r="F486" s="11">
        <f>VLOOKUP(A486,PitcherProj!A:Z,6,false)</f>
        <v>2.4198</v>
      </c>
      <c r="G486" s="11">
        <f>VLOOKUP(A486,PitcherProj!A:Z,7,false)</f>
        <v>24.6971</v>
      </c>
      <c r="H486" s="11">
        <f>VLOOKUP(A486,PitcherProj!A:Z,8,false)</f>
        <v>54.0795</v>
      </c>
      <c r="I486" s="11">
        <f>VLOOKUP(A486,PitcherProj!A:Z,9,false)</f>
        <v>26.1768</v>
      </c>
      <c r="J486" s="11">
        <f>VLOOKUP(A486,PitcherProj!A:Z,10,false)</f>
        <v>3.2477</v>
      </c>
      <c r="K486" s="11">
        <f>VLOOKUP(A486,PitcherProj!A:Z,11,false)</f>
        <v>0</v>
      </c>
      <c r="L486" s="11">
        <f>VLOOKUP(A486,PitcherProj!A:Z,12,false)</f>
        <v>4.3628</v>
      </c>
      <c r="M486" s="11">
        <f>VLOOKUP(A486,PitcherProj!A:AA,13,false)</f>
        <v>7.23333</v>
      </c>
      <c r="N486" s="11">
        <f>VLOOKUP(A486,PitcherProj!A:AA,14,false)</f>
        <v>0</v>
      </c>
      <c r="O486" s="11">
        <f>VLOOKUP(A486,PitcherProj!A:AA,15,false)</f>
        <v>44.1281</v>
      </c>
      <c r="P486" s="11" t="str">
        <f t="shared" si="1"/>
        <v>#N/A</v>
      </c>
    </row>
    <row r="487">
      <c r="A487" s="12" t="str">
        <f>PitcherProj!A378</f>
        <v>Kyle Nelson</v>
      </c>
      <c r="B487" s="11" t="str">
        <f>PitcherProj!B378</f>
        <v>ARI</v>
      </c>
      <c r="C487" s="13">
        <f>(D487*Settings!$E$8)+(E487*Settings!$E$3)+(F487*Settings!$E$12)+(G487*Settings!$E$10)+(H487*Settings!$E$6)+(I487*Settings!$E$7)+(J487*Settings!$E$11)+(K487*Settings!$E$4)+(L487*Settings!$E$13)+(M487*Settings!$E$14)+(N487*Settings!$E$5)+(O487*Settings!$E$9)</f>
        <v>94.5607</v>
      </c>
      <c r="D487" s="11">
        <f>VLOOKUP(A487,PitcherProj!A:Z,4,false)</f>
        <v>48</v>
      </c>
      <c r="E487" s="11">
        <f>VLOOKUP(A487,PitcherProj!A:Z,5,false)</f>
        <v>2.4069</v>
      </c>
      <c r="F487" s="11">
        <f>VLOOKUP(A487,PitcherProj!A:Z,6,false)</f>
        <v>2.3003</v>
      </c>
      <c r="G487" s="11">
        <f>VLOOKUP(A487,PitcherProj!A:Z,7,false)</f>
        <v>21.8355</v>
      </c>
      <c r="H487" s="11">
        <f>VLOOKUP(A487,PitcherProj!A:Z,8,false)</f>
        <v>47.8996</v>
      </c>
      <c r="I487" s="11">
        <f>VLOOKUP(A487,PitcherProj!A:Z,9,false)</f>
        <v>19.6701</v>
      </c>
      <c r="J487" s="11">
        <f>VLOOKUP(A487,PitcherProj!A:Z,10,false)</f>
        <v>2.0872</v>
      </c>
      <c r="K487" s="11">
        <f>VLOOKUP(A487,PitcherProj!A:Z,11,false)</f>
        <v>0</v>
      </c>
      <c r="L487" s="11">
        <f>VLOOKUP(A487,PitcherProj!A:Z,12,false)</f>
        <v>3.8889</v>
      </c>
      <c r="M487" s="11">
        <f>VLOOKUP(A487,PitcherProj!A:AA,13,false)</f>
        <v>5.95733</v>
      </c>
      <c r="N487" s="11">
        <f>VLOOKUP(A487,PitcherProj!A:AA,14,false)</f>
        <v>0</v>
      </c>
      <c r="O487" s="11">
        <f>VLOOKUP(A487,PitcherProj!A:AA,15,false)</f>
        <v>44.822</v>
      </c>
      <c r="P487" s="11" t="str">
        <f t="shared" si="1"/>
        <v>#N/A</v>
      </c>
    </row>
    <row r="488">
      <c r="A488" s="12" t="str">
        <f>PitcherProj!A502</f>
        <v>Steven Cruz</v>
      </c>
      <c r="B488" s="11" t="str">
        <f>PitcherProj!B502</f>
        <v>KCR</v>
      </c>
      <c r="C488" s="13">
        <f>(D488*Settings!$E$8)+(E488*Settings!$E$3)+(F488*Settings!$E$12)+(G488*Settings!$E$10)+(H488*Settings!$E$6)+(I488*Settings!$E$7)+(J488*Settings!$E$11)+(K488*Settings!$E$4)+(L488*Settings!$E$13)+(M488*Settings!$E$14)+(N488*Settings!$E$5)+(O488*Settings!$E$9)</f>
        <v>94.5182</v>
      </c>
      <c r="D488" s="11">
        <f>VLOOKUP(A488,PitcherProj!A:Z,4,false)</f>
        <v>54</v>
      </c>
      <c r="E488" s="11">
        <f>VLOOKUP(A488,PitcherProj!A:Z,5,false)</f>
        <v>2.522</v>
      </c>
      <c r="F488" s="11">
        <f>VLOOKUP(A488,PitcherProj!A:Z,6,false)</f>
        <v>2.7751</v>
      </c>
      <c r="G488" s="11">
        <f>VLOOKUP(A488,PitcherProj!A:Z,7,false)</f>
        <v>27.4202</v>
      </c>
      <c r="H488" s="11">
        <f>VLOOKUP(A488,PitcherProj!A:Z,8,false)</f>
        <v>52.9846</v>
      </c>
      <c r="I488" s="11">
        <f>VLOOKUP(A488,PitcherProj!A:Z,9,false)</f>
        <v>30.0304</v>
      </c>
      <c r="J488" s="11">
        <f>VLOOKUP(A488,PitcherProj!A:Z,10,false)</f>
        <v>2.7375</v>
      </c>
      <c r="K488" s="11">
        <f>VLOOKUP(A488,PitcherProj!A:Z,11,false)</f>
        <v>0</v>
      </c>
      <c r="L488" s="11">
        <f>VLOOKUP(A488,PitcherProj!A:Z,12,false)</f>
        <v>6.7841</v>
      </c>
      <c r="M488" s="11">
        <f>VLOOKUP(A488,PitcherProj!A:AA,13,false)</f>
        <v>6.636</v>
      </c>
      <c r="N488" s="11">
        <f>VLOOKUP(A488,PitcherProj!A:AA,14,false)</f>
        <v>0</v>
      </c>
      <c r="O488" s="11">
        <f>VLOOKUP(A488,PitcherProj!A:AA,15,false)</f>
        <v>50.711</v>
      </c>
      <c r="P488" s="11" t="str">
        <f t="shared" si="1"/>
        <v>#N/A</v>
      </c>
    </row>
    <row r="489">
      <c r="A489" s="12" t="str">
        <f>PitcherProj!A459</f>
        <v>Ben Lively</v>
      </c>
      <c r="B489" s="11" t="str">
        <f>PitcherProj!B459</f>
        <v>CLE</v>
      </c>
      <c r="C489" s="13">
        <f>(D489*Settings!$E$8)+(E489*Settings!$E$3)+(F489*Settings!$E$12)+(G489*Settings!$E$10)+(H489*Settings!$E$6)+(I489*Settings!$E$7)+(J489*Settings!$E$11)+(K489*Settings!$E$4)+(L489*Settings!$E$13)+(M489*Settings!$E$14)+(N489*Settings!$E$5)+(O489*Settings!$E$9)</f>
        <v>94.4089</v>
      </c>
      <c r="D489" s="11">
        <f>VLOOKUP(A489,PitcherProj!A:Z,4,false)</f>
        <v>53.1488</v>
      </c>
      <c r="E489" s="11">
        <f>VLOOKUP(A489,PitcherProj!A:Z,5,false)</f>
        <v>2.6229</v>
      </c>
      <c r="F489" s="11">
        <f>VLOOKUP(A489,PitcherProj!A:Z,6,false)</f>
        <v>2.8071</v>
      </c>
      <c r="G489" s="11">
        <f>VLOOKUP(A489,PitcherProj!A:Z,7,false)</f>
        <v>25.1523</v>
      </c>
      <c r="H489" s="11">
        <f>VLOOKUP(A489,PitcherProj!A:Z,8,false)</f>
        <v>47.3947</v>
      </c>
      <c r="I489" s="11">
        <f>VLOOKUP(A489,PitcherProj!A:Z,9,false)</f>
        <v>14.3808</v>
      </c>
      <c r="J489" s="11">
        <f>VLOOKUP(A489,PitcherProj!A:Z,10,false)</f>
        <v>2.4746</v>
      </c>
      <c r="K489" s="11">
        <f>VLOOKUP(A489,PitcherProj!A:Z,11,false)</f>
        <v>0</v>
      </c>
      <c r="L489" s="11">
        <f>VLOOKUP(A489,PitcherProj!A:Z,12,false)</f>
        <v>0.6613</v>
      </c>
      <c r="M489" s="11">
        <f>VLOOKUP(A489,PitcherProj!A:AA,13,false)</f>
        <v>7.97232</v>
      </c>
      <c r="N489" s="11">
        <f>VLOOKUP(A489,PitcherProj!A:AA,14,false)</f>
        <v>0.6311</v>
      </c>
      <c r="O489" s="11">
        <f>VLOOKUP(A489,PitcherProj!A:AA,15,false)</f>
        <v>53.1813</v>
      </c>
      <c r="P489" s="11" t="str">
        <f t="shared" si="1"/>
        <v>#N/A</v>
      </c>
    </row>
    <row r="490">
      <c r="A490" s="12" t="str">
        <f>PitcherProj!A365</f>
        <v>Nate Pearson</v>
      </c>
      <c r="B490" s="11" t="str">
        <f>PitcherProj!B365</f>
        <v>TOR</v>
      </c>
      <c r="C490" s="13">
        <f>(D490*Settings!$E$8)+(E490*Settings!$E$3)+(F490*Settings!$E$12)+(G490*Settings!$E$10)+(H490*Settings!$E$6)+(I490*Settings!$E$7)+(J490*Settings!$E$11)+(K490*Settings!$E$4)+(L490*Settings!$E$13)+(M490*Settings!$E$14)+(N490*Settings!$E$5)+(O490*Settings!$E$9)</f>
        <v>94.22</v>
      </c>
      <c r="D490" s="11">
        <f>VLOOKUP(A490,PitcherProj!A:Z,4,false)</f>
        <v>46</v>
      </c>
      <c r="E490" s="11">
        <f>VLOOKUP(A490,PitcherProj!A:Z,5,false)</f>
        <v>2.3341</v>
      </c>
      <c r="F490" s="11">
        <f>VLOOKUP(A490,PitcherProj!A:Z,6,false)</f>
        <v>2.1767</v>
      </c>
      <c r="G490" s="11">
        <f>VLOOKUP(A490,PitcherProj!A:Z,7,false)</f>
        <v>20.3761</v>
      </c>
      <c r="H490" s="11">
        <f>VLOOKUP(A490,PitcherProj!A:Z,8,false)</f>
        <v>52.2148</v>
      </c>
      <c r="I490" s="11">
        <f>VLOOKUP(A490,PitcherProj!A:Z,9,false)</f>
        <v>20.7986</v>
      </c>
      <c r="J490" s="11">
        <f>VLOOKUP(A490,PitcherProj!A:Z,10,false)</f>
        <v>2.0386</v>
      </c>
      <c r="K490" s="11">
        <f>VLOOKUP(A490,PitcherProj!A:Z,11,false)</f>
        <v>0</v>
      </c>
      <c r="L490" s="11">
        <f>VLOOKUP(A490,PitcherProj!A:Z,12,false)</f>
        <v>0.6507</v>
      </c>
      <c r="M490" s="11">
        <f>VLOOKUP(A490,PitcherProj!A:AA,13,false)</f>
        <v>6.24578</v>
      </c>
      <c r="N490" s="11">
        <f>VLOOKUP(A490,PitcherProj!A:AA,14,false)</f>
        <v>0</v>
      </c>
      <c r="O490" s="11">
        <f>VLOOKUP(A490,PitcherProj!A:AA,15,false)</f>
        <v>38.8472</v>
      </c>
      <c r="P490" s="11" t="str">
        <f t="shared" si="1"/>
        <v>#N/A</v>
      </c>
    </row>
    <row r="491">
      <c r="A491" s="12" t="str">
        <f>PitcherProj!A539</f>
        <v>J.P. Feyereisen</v>
      </c>
      <c r="B491" s="11" t="str">
        <f>PitcherProj!B539</f>
        <v>LAD</v>
      </c>
      <c r="C491" s="13">
        <f>(D491*Settings!$E$8)+(E491*Settings!$E$3)+(F491*Settings!$E$12)+(G491*Settings!$E$10)+(H491*Settings!$E$6)+(I491*Settings!$E$7)+(J491*Settings!$E$11)+(K491*Settings!$E$4)+(L491*Settings!$E$13)+(M491*Settings!$E$14)+(N491*Settings!$E$5)+(O491*Settings!$E$9)</f>
        <v>93.4751</v>
      </c>
      <c r="D491" s="11">
        <f>VLOOKUP(A491,PitcherProj!A:Z,4,false)</f>
        <v>54</v>
      </c>
      <c r="E491" s="11">
        <f>VLOOKUP(A491,PitcherProj!A:Z,5,false)</f>
        <v>2.6186</v>
      </c>
      <c r="F491" s="11">
        <f>VLOOKUP(A491,PitcherProj!A:Z,6,false)</f>
        <v>2.6777</v>
      </c>
      <c r="G491" s="11">
        <f>VLOOKUP(A491,PitcherProj!A:Z,7,false)</f>
        <v>29.1104</v>
      </c>
      <c r="H491" s="11">
        <f>VLOOKUP(A491,PitcherProj!A:Z,8,false)</f>
        <v>48.9687</v>
      </c>
      <c r="I491" s="11">
        <f>VLOOKUP(A491,PitcherProj!A:Z,9,false)</f>
        <v>22.6232</v>
      </c>
      <c r="J491" s="11">
        <f>VLOOKUP(A491,PitcherProj!A:Z,10,false)</f>
        <v>2.0883</v>
      </c>
      <c r="K491" s="11">
        <f>VLOOKUP(A491,PitcherProj!A:Z,11,false)</f>
        <v>0</v>
      </c>
      <c r="L491" s="11">
        <f>VLOOKUP(A491,PitcherProj!A:Z,12,false)</f>
        <v>7.0391</v>
      </c>
      <c r="M491" s="11">
        <f>VLOOKUP(A491,PitcherProj!A:AA,13,false)</f>
        <v>9.39</v>
      </c>
      <c r="N491" s="11">
        <f>VLOOKUP(A491,PitcherProj!A:AA,14,false)</f>
        <v>0</v>
      </c>
      <c r="O491" s="11">
        <f>VLOOKUP(A491,PitcherProj!A:AA,15,false)</f>
        <v>53.6994</v>
      </c>
      <c r="P491" s="11" t="str">
        <f t="shared" si="1"/>
        <v>#N/A</v>
      </c>
    </row>
    <row r="492">
      <c r="A492" s="12" t="str">
        <f>PitcherProj!A478</f>
        <v>Mike Baumann</v>
      </c>
      <c r="B492" s="11" t="str">
        <f>PitcherProj!B478</f>
        <v>BAL</v>
      </c>
      <c r="C492" s="13">
        <f>(D492*Settings!$E$8)+(E492*Settings!$E$3)+(F492*Settings!$E$12)+(G492*Settings!$E$10)+(H492*Settings!$E$6)+(I492*Settings!$E$7)+(J492*Settings!$E$11)+(K492*Settings!$E$4)+(L492*Settings!$E$13)+(M492*Settings!$E$14)+(N492*Settings!$E$5)+(O492*Settings!$E$9)</f>
        <v>93.4505</v>
      </c>
      <c r="D492" s="11">
        <f>VLOOKUP(A492,PitcherProj!A:Z,4,false)</f>
        <v>48</v>
      </c>
      <c r="E492" s="11">
        <f>VLOOKUP(A492,PitcherProj!A:Z,5,false)</f>
        <v>2.3943</v>
      </c>
      <c r="F492" s="11">
        <f>VLOOKUP(A492,PitcherProj!A:Z,6,false)</f>
        <v>2.313</v>
      </c>
      <c r="G492" s="11">
        <f>VLOOKUP(A492,PitcherProj!A:Z,7,false)</f>
        <v>21.7138</v>
      </c>
      <c r="H492" s="11">
        <f>VLOOKUP(A492,PitcherProj!A:Z,8,false)</f>
        <v>46.5488</v>
      </c>
      <c r="I492" s="11">
        <f>VLOOKUP(A492,PitcherProj!A:Z,9,false)</f>
        <v>19.9285</v>
      </c>
      <c r="J492" s="11">
        <f>VLOOKUP(A492,PitcherProj!A:Z,10,false)</f>
        <v>1.8871</v>
      </c>
      <c r="K492" s="11">
        <f>VLOOKUP(A492,PitcherProj!A:Z,11,false)</f>
        <v>0</v>
      </c>
      <c r="L492" s="11">
        <f>VLOOKUP(A492,PitcherProj!A:Z,12,false)</f>
        <v>4.0523</v>
      </c>
      <c r="M492" s="11">
        <f>VLOOKUP(A492,PitcherProj!A:AA,13,false)</f>
        <v>5.904</v>
      </c>
      <c r="N492" s="11">
        <f>VLOOKUP(A492,PitcherProj!A:AA,14,false)</f>
        <v>0</v>
      </c>
      <c r="O492" s="11">
        <f>VLOOKUP(A492,PitcherProj!A:AA,15,false)</f>
        <v>44.9922</v>
      </c>
      <c r="P492" s="11" t="str">
        <f t="shared" si="1"/>
        <v>#N/A</v>
      </c>
    </row>
    <row r="493">
      <c r="A493" s="12" t="str">
        <f>PitcherProj!A441</f>
        <v>Riley O'Brien</v>
      </c>
      <c r="B493" s="11" t="str">
        <f>PitcherProj!B441</f>
        <v>STL</v>
      </c>
      <c r="C493" s="13">
        <f>(D493*Settings!$E$8)+(E493*Settings!$E$3)+(F493*Settings!$E$12)+(G493*Settings!$E$10)+(H493*Settings!$E$6)+(I493*Settings!$E$7)+(J493*Settings!$E$11)+(K493*Settings!$E$4)+(L493*Settings!$E$13)+(M493*Settings!$E$14)+(N493*Settings!$E$5)+(O493*Settings!$E$9)</f>
        <v>93.4095</v>
      </c>
      <c r="D493" s="11">
        <f>VLOOKUP(A493,PitcherProj!A:Z,4,false)</f>
        <v>50</v>
      </c>
      <c r="E493" s="11">
        <f>VLOOKUP(A493,PitcherProj!A:Z,5,false)</f>
        <v>2.5398</v>
      </c>
      <c r="F493" s="11">
        <f>VLOOKUP(A493,PitcherProj!A:Z,6,false)</f>
        <v>2.3632</v>
      </c>
      <c r="G493" s="11">
        <f>VLOOKUP(A493,PitcherProj!A:Z,7,false)</f>
        <v>22.4648</v>
      </c>
      <c r="H493" s="11">
        <f>VLOOKUP(A493,PitcherProj!A:Z,8,false)</f>
        <v>47.2193</v>
      </c>
      <c r="I493" s="11">
        <f>VLOOKUP(A493,PitcherProj!A:Z,9,false)</f>
        <v>23.3179</v>
      </c>
      <c r="J493" s="11">
        <f>VLOOKUP(A493,PitcherProj!A:Z,10,false)</f>
        <v>2.8908</v>
      </c>
      <c r="K493" s="11">
        <f>VLOOKUP(A493,PitcherProj!A:Z,11,false)</f>
        <v>0</v>
      </c>
      <c r="L493" s="11">
        <f>VLOOKUP(A493,PitcherProj!A:Z,12,false)</f>
        <v>4.1829</v>
      </c>
      <c r="M493" s="11">
        <f>VLOOKUP(A493,PitcherProj!A:AA,13,false)</f>
        <v>5.38333</v>
      </c>
      <c r="N493" s="11">
        <f>VLOOKUP(A493,PitcherProj!A:AA,14,false)</f>
        <v>0</v>
      </c>
      <c r="O493" s="11">
        <f>VLOOKUP(A493,PitcherProj!A:AA,15,false)</f>
        <v>46.6467</v>
      </c>
      <c r="P493" s="11" t="str">
        <f t="shared" si="1"/>
        <v>#N/A</v>
      </c>
    </row>
    <row r="494">
      <c r="A494" s="12" t="str">
        <f>PitcherProj!A428</f>
        <v>Jose A. Ferrer</v>
      </c>
      <c r="B494" s="11" t="str">
        <f>PitcherProj!B428</f>
        <v>WSN</v>
      </c>
      <c r="C494" s="13">
        <f>(D494*Settings!$E$8)+(E494*Settings!$E$3)+(F494*Settings!$E$12)+(G494*Settings!$E$10)+(H494*Settings!$E$6)+(I494*Settings!$E$7)+(J494*Settings!$E$11)+(K494*Settings!$E$4)+(L494*Settings!$E$13)+(M494*Settings!$E$14)+(N494*Settings!$E$5)+(O494*Settings!$E$9)</f>
        <v>93.1022</v>
      </c>
      <c r="D494" s="11">
        <f>VLOOKUP(A494,PitcherProj!A:Z,4,false)</f>
        <v>52</v>
      </c>
      <c r="E494" s="11">
        <f>VLOOKUP(A494,PitcherProj!A:Z,5,false)</f>
        <v>2.4208</v>
      </c>
      <c r="F494" s="11">
        <f>VLOOKUP(A494,PitcherProj!A:Z,6,false)</f>
        <v>2.6801</v>
      </c>
      <c r="G494" s="11">
        <f>VLOOKUP(A494,PitcherProj!A:Z,7,false)</f>
        <v>23.951</v>
      </c>
      <c r="H494" s="11">
        <f>VLOOKUP(A494,PitcherProj!A:Z,8,false)</f>
        <v>43.8876</v>
      </c>
      <c r="I494" s="11">
        <f>VLOOKUP(A494,PitcherProj!A:Z,9,false)</f>
        <v>21.4307</v>
      </c>
      <c r="J494" s="11">
        <f>VLOOKUP(A494,PitcherProj!A:Z,10,false)</f>
        <v>2.3288</v>
      </c>
      <c r="K494" s="11">
        <f>VLOOKUP(A494,PitcherProj!A:Z,11,false)</f>
        <v>0</v>
      </c>
      <c r="L494" s="11">
        <f>VLOOKUP(A494,PitcherProj!A:Z,12,false)</f>
        <v>6.1819</v>
      </c>
      <c r="M494" s="11">
        <f>VLOOKUP(A494,PitcherProj!A:AA,13,false)</f>
        <v>5.89333</v>
      </c>
      <c r="N494" s="11">
        <f>VLOOKUP(A494,PitcherProj!A:AA,14,false)</f>
        <v>0</v>
      </c>
      <c r="O494" s="11">
        <f>VLOOKUP(A494,PitcherProj!A:AA,15,false)</f>
        <v>51.5514</v>
      </c>
      <c r="P494" s="11" t="str">
        <f t="shared" si="1"/>
        <v>#N/A</v>
      </c>
    </row>
    <row r="495">
      <c r="A495" s="12" t="str">
        <f>PitcherProj!A422</f>
        <v>Elvis Peguero</v>
      </c>
      <c r="B495" s="11" t="str">
        <f>PitcherProj!B422</f>
        <v>MIL</v>
      </c>
      <c r="C495" s="13">
        <f>(D495*Settings!$E$8)+(E495*Settings!$E$3)+(F495*Settings!$E$12)+(G495*Settings!$E$10)+(H495*Settings!$E$6)+(I495*Settings!$E$7)+(J495*Settings!$E$11)+(K495*Settings!$E$4)+(L495*Settings!$E$13)+(M495*Settings!$E$14)+(N495*Settings!$E$5)+(O495*Settings!$E$9)</f>
        <v>93.0859</v>
      </c>
      <c r="D495" s="11">
        <f>VLOOKUP(A495,PitcherProj!A:Z,4,false)</f>
        <v>50</v>
      </c>
      <c r="E495" s="11">
        <f>VLOOKUP(A495,PitcherProj!A:Z,5,false)</f>
        <v>2.4473</v>
      </c>
      <c r="F495" s="11">
        <f>VLOOKUP(A495,PitcherProj!A:Z,6,false)</f>
        <v>2.4565</v>
      </c>
      <c r="G495" s="11">
        <f>VLOOKUP(A495,PitcherProj!A:Z,7,false)</f>
        <v>22.6995</v>
      </c>
      <c r="H495" s="11">
        <f>VLOOKUP(A495,PitcherProj!A:Z,8,false)</f>
        <v>46.1335</v>
      </c>
      <c r="I495" s="11">
        <f>VLOOKUP(A495,PitcherProj!A:Z,9,false)</f>
        <v>19.8413</v>
      </c>
      <c r="J495" s="11">
        <f>VLOOKUP(A495,PitcherProj!A:Z,10,false)</f>
        <v>2.4248</v>
      </c>
      <c r="K495" s="11">
        <f>VLOOKUP(A495,PitcherProj!A:Z,11,false)</f>
        <v>0</v>
      </c>
      <c r="L495" s="11">
        <f>VLOOKUP(A495,PitcherProj!A:Z,12,false)</f>
        <v>3.952</v>
      </c>
      <c r="M495" s="11">
        <f>VLOOKUP(A495,PitcherProj!A:AA,13,false)</f>
        <v>5.71667</v>
      </c>
      <c r="N495" s="11">
        <f>VLOOKUP(A495,PitcherProj!A:AA,14,false)</f>
        <v>0</v>
      </c>
      <c r="O495" s="11">
        <f>VLOOKUP(A495,PitcherProj!A:AA,15,false)</f>
        <v>48.1535</v>
      </c>
      <c r="P495" s="11" t="str">
        <f t="shared" si="1"/>
        <v>#N/A</v>
      </c>
    </row>
    <row r="496">
      <c r="A496" s="12" t="str">
        <f>PitcherProj!A293</f>
        <v>Michael Grove</v>
      </c>
      <c r="B496" s="11" t="str">
        <f>PitcherProj!B293</f>
        <v>LAD</v>
      </c>
      <c r="C496" s="13">
        <f>(D496*Settings!$E$8)+(E496*Settings!$E$3)+(F496*Settings!$E$12)+(G496*Settings!$E$10)+(H496*Settings!$E$6)+(I496*Settings!$E$7)+(J496*Settings!$E$11)+(K496*Settings!$E$4)+(L496*Settings!$E$13)+(M496*Settings!$E$14)+(N496*Settings!$E$5)+(O496*Settings!$E$9)</f>
        <v>92.7379</v>
      </c>
      <c r="D496" s="11">
        <f>VLOOKUP(A496,PitcherProj!A:Z,4,false)</f>
        <v>43.6645</v>
      </c>
      <c r="E496" s="11">
        <f>VLOOKUP(A496,PitcherProj!A:Z,5,false)</f>
        <v>2.4378</v>
      </c>
      <c r="F496" s="11">
        <f>VLOOKUP(A496,PitcherProj!A:Z,6,false)</f>
        <v>2.0753</v>
      </c>
      <c r="G496" s="11">
        <f>VLOOKUP(A496,PitcherProj!A:Z,7,false)</f>
        <v>19.4404</v>
      </c>
      <c r="H496" s="11">
        <f>VLOOKUP(A496,PitcherProj!A:Z,8,false)</f>
        <v>46.6367</v>
      </c>
      <c r="I496" s="11">
        <f>VLOOKUP(A496,PitcherProj!A:Z,9,false)</f>
        <v>13.2819</v>
      </c>
      <c r="J496" s="11">
        <f>VLOOKUP(A496,PitcherProj!A:Z,10,false)</f>
        <v>1.5362</v>
      </c>
      <c r="K496" s="11">
        <f>VLOOKUP(A496,PitcherProj!A:Z,11,false)</f>
        <v>0</v>
      </c>
      <c r="L496" s="11">
        <f>VLOOKUP(A496,PitcherProj!A:Z,12,false)</f>
        <v>0.6518</v>
      </c>
      <c r="M496" s="11">
        <f>VLOOKUP(A496,PitcherProj!A:AA,13,false)</f>
        <v>6.49146</v>
      </c>
      <c r="N496" s="11">
        <f>VLOOKUP(A496,PitcherProj!A:AA,14,false)</f>
        <v>0.5901</v>
      </c>
      <c r="O496" s="11">
        <f>VLOOKUP(A496,PitcherProj!A:AA,15,false)</f>
        <v>40.2304</v>
      </c>
      <c r="P496" s="11" t="str">
        <f t="shared" si="1"/>
        <v>#N/A</v>
      </c>
    </row>
    <row r="497">
      <c r="A497" s="12" t="str">
        <f>PitcherProj!A439</f>
        <v>Bryan Mata</v>
      </c>
      <c r="B497" s="11" t="str">
        <f>PitcherProj!B439</f>
        <v>BOS</v>
      </c>
      <c r="C497" s="13">
        <f>(D497*Settings!$E$8)+(E497*Settings!$E$3)+(F497*Settings!$E$12)+(G497*Settings!$E$10)+(H497*Settings!$E$6)+(I497*Settings!$E$7)+(J497*Settings!$E$11)+(K497*Settings!$E$4)+(L497*Settings!$E$13)+(M497*Settings!$E$14)+(N497*Settings!$E$5)+(O497*Settings!$E$9)</f>
        <v>92.5854</v>
      </c>
      <c r="D497" s="11">
        <f>VLOOKUP(A497,PitcherProj!A:Z,4,false)</f>
        <v>63.702</v>
      </c>
      <c r="E497" s="11">
        <f>VLOOKUP(A497,PitcherProj!A:Z,5,false)</f>
        <v>3.1877</v>
      </c>
      <c r="F497" s="11">
        <f>VLOOKUP(A497,PitcherProj!A:Z,6,false)</f>
        <v>3.7022</v>
      </c>
      <c r="G497" s="11">
        <f>VLOOKUP(A497,PitcherProj!A:Z,7,false)</f>
        <v>33.7369</v>
      </c>
      <c r="H497" s="11">
        <f>VLOOKUP(A497,PitcherProj!A:Z,8,false)</f>
        <v>57.4854</v>
      </c>
      <c r="I497" s="11">
        <f>VLOOKUP(A497,PitcherProj!A:Z,9,false)</f>
        <v>32.6973</v>
      </c>
      <c r="J497" s="11">
        <f>VLOOKUP(A497,PitcherProj!A:Z,10,false)</f>
        <v>3.1516</v>
      </c>
      <c r="K497" s="11">
        <f>VLOOKUP(A497,PitcherProj!A:Z,11,false)</f>
        <v>0</v>
      </c>
      <c r="L497" s="11">
        <f>VLOOKUP(A497,PitcherProj!A:Z,12,false)</f>
        <v>0.6206</v>
      </c>
      <c r="M497" s="11">
        <f>VLOOKUP(A497,PitcherProj!A:AA,13,false)</f>
        <v>7.90613</v>
      </c>
      <c r="N497" s="11">
        <f>VLOOKUP(A497,PitcherProj!A:AA,14,false)</f>
        <v>1.758</v>
      </c>
      <c r="O497" s="11">
        <f>VLOOKUP(A497,PitcherProj!A:AA,15,false)</f>
        <v>64.0304</v>
      </c>
      <c r="P497" s="11" t="str">
        <f t="shared" si="1"/>
        <v>#N/A</v>
      </c>
    </row>
    <row r="498">
      <c r="A498" s="12" t="str">
        <f>PitcherProj!A525</f>
        <v>Justin Slaten</v>
      </c>
      <c r="B498" s="11" t="str">
        <f>PitcherProj!B525</f>
        <v>NYM</v>
      </c>
      <c r="C498" s="13">
        <f>(D498*Settings!$E$8)+(E498*Settings!$E$3)+(F498*Settings!$E$12)+(G498*Settings!$E$10)+(H498*Settings!$E$6)+(I498*Settings!$E$7)+(J498*Settings!$E$11)+(K498*Settings!$E$4)+(L498*Settings!$E$13)+(M498*Settings!$E$14)+(N498*Settings!$E$5)+(O498*Settings!$E$9)</f>
        <v>92.2043</v>
      </c>
      <c r="D498" s="11">
        <f>VLOOKUP(A498,PitcherProj!A:Z,4,false)</f>
        <v>53</v>
      </c>
      <c r="E498" s="11">
        <f>VLOOKUP(A498,PitcherProj!A:Z,5,false)</f>
        <v>2.4948</v>
      </c>
      <c r="F498" s="11">
        <f>VLOOKUP(A498,PitcherProj!A:Z,6,false)</f>
        <v>2.704</v>
      </c>
      <c r="G498" s="11">
        <f>VLOOKUP(A498,PitcherProj!A:Z,7,false)</f>
        <v>28.1171</v>
      </c>
      <c r="H498" s="11">
        <f>VLOOKUP(A498,PitcherProj!A:Z,8,false)</f>
        <v>51.1104</v>
      </c>
      <c r="I498" s="11">
        <f>VLOOKUP(A498,PitcherProj!A:Z,9,false)</f>
        <v>24.9919</v>
      </c>
      <c r="J498" s="11">
        <f>VLOOKUP(A498,PitcherProj!A:Z,10,false)</f>
        <v>2.0075</v>
      </c>
      <c r="K498" s="11">
        <f>VLOOKUP(A498,PitcherProj!A:Z,11,false)</f>
        <v>0</v>
      </c>
      <c r="L498" s="11">
        <f>VLOOKUP(A498,PitcherProj!A:Z,12,false)</f>
        <v>6.5787</v>
      </c>
      <c r="M498" s="11">
        <f>VLOOKUP(A498,PitcherProj!A:AA,13,false)</f>
        <v>7.67322</v>
      </c>
      <c r="N498" s="11">
        <f>VLOOKUP(A498,PitcherProj!A:AA,14,false)</f>
        <v>0</v>
      </c>
      <c r="O498" s="11">
        <f>VLOOKUP(A498,PitcherProj!A:AA,15,false)</f>
        <v>52.1919</v>
      </c>
      <c r="P498" s="11" t="str">
        <f t="shared" si="1"/>
        <v>#N/A</v>
      </c>
    </row>
    <row r="499">
      <c r="A499" s="12" t="str">
        <f>PitcherProj!A409</f>
        <v>Alex Young</v>
      </c>
      <c r="B499" s="11" t="str">
        <f>PitcherProj!B409</f>
        <v>CIN</v>
      </c>
      <c r="C499" s="13">
        <f>(D499*Settings!$E$8)+(E499*Settings!$E$3)+(F499*Settings!$E$12)+(G499*Settings!$E$10)+(H499*Settings!$E$6)+(I499*Settings!$E$7)+(J499*Settings!$E$11)+(K499*Settings!$E$4)+(L499*Settings!$E$13)+(M499*Settings!$E$14)+(N499*Settings!$E$5)+(O499*Settings!$E$9)</f>
        <v>91.9776</v>
      </c>
      <c r="D499" s="11">
        <f>VLOOKUP(A499,PitcherProj!A:Z,4,false)</f>
        <v>54</v>
      </c>
      <c r="E499" s="11">
        <f>VLOOKUP(A499,PitcherProj!A:Z,5,false)</f>
        <v>2.5955</v>
      </c>
      <c r="F499" s="11">
        <f>VLOOKUP(A499,PitcherProj!A:Z,6,false)</f>
        <v>2.701</v>
      </c>
      <c r="G499" s="11">
        <f>VLOOKUP(A499,PitcherProj!A:Z,7,false)</f>
        <v>26.7844</v>
      </c>
      <c r="H499" s="11">
        <f>VLOOKUP(A499,PitcherProj!A:Z,8,false)</f>
        <v>47.9864</v>
      </c>
      <c r="I499" s="11">
        <f>VLOOKUP(A499,PitcherProj!A:Z,9,false)</f>
        <v>20.8695</v>
      </c>
      <c r="J499" s="11">
        <f>VLOOKUP(A499,PitcherProj!A:Z,10,false)</f>
        <v>2.1804</v>
      </c>
      <c r="K499" s="11">
        <f>VLOOKUP(A499,PitcherProj!A:Z,11,false)</f>
        <v>0</v>
      </c>
      <c r="L499" s="11">
        <f>VLOOKUP(A499,PitcherProj!A:Z,12,false)</f>
        <v>4.1761</v>
      </c>
      <c r="M499" s="11">
        <f>VLOOKUP(A499,PitcherProj!A:AA,13,false)</f>
        <v>8.37</v>
      </c>
      <c r="N499" s="11">
        <f>VLOOKUP(A499,PitcherProj!A:AA,14,false)</f>
        <v>0</v>
      </c>
      <c r="O499" s="11">
        <f>VLOOKUP(A499,PitcherProj!A:AA,15,false)</f>
        <v>54.6168</v>
      </c>
      <c r="P499" s="11" t="str">
        <f t="shared" si="1"/>
        <v>#N/A</v>
      </c>
    </row>
    <row r="500">
      <c r="A500" s="12" t="str">
        <f>PitcherProj!A395</f>
        <v>Mitch Spence</v>
      </c>
      <c r="B500" s="11" t="str">
        <f>PitcherProj!B395</f>
        <v>OAK</v>
      </c>
      <c r="C500" s="13">
        <f>(D500*Settings!$E$8)+(E500*Settings!$E$3)+(F500*Settings!$E$12)+(G500*Settings!$E$10)+(H500*Settings!$E$6)+(I500*Settings!$E$7)+(J500*Settings!$E$11)+(K500*Settings!$E$4)+(L500*Settings!$E$13)+(M500*Settings!$E$14)+(N500*Settings!$E$5)+(O500*Settings!$E$9)</f>
        <v>91.6498</v>
      </c>
      <c r="D500" s="11">
        <f>VLOOKUP(A500,PitcherProj!A:Z,4,false)</f>
        <v>48</v>
      </c>
      <c r="E500" s="11">
        <f>VLOOKUP(A500,PitcherProj!A:Z,5,false)</f>
        <v>2.2756</v>
      </c>
      <c r="F500" s="11">
        <f>VLOOKUP(A500,PitcherProj!A:Z,6,false)</f>
        <v>2.4327</v>
      </c>
      <c r="G500" s="11">
        <f>VLOOKUP(A500,PitcherProj!A:Z,7,false)</f>
        <v>20.4685</v>
      </c>
      <c r="H500" s="11">
        <f>VLOOKUP(A500,PitcherProj!A:Z,8,false)</f>
        <v>39.8329</v>
      </c>
      <c r="I500" s="11">
        <f>VLOOKUP(A500,PitcherProj!A:Z,9,false)</f>
        <v>13.371</v>
      </c>
      <c r="J500" s="11">
        <f>VLOOKUP(A500,PitcherProj!A:Z,10,false)</f>
        <v>2.1521</v>
      </c>
      <c r="K500" s="11">
        <f>VLOOKUP(A500,PitcherProj!A:Z,11,false)</f>
        <v>0</v>
      </c>
      <c r="L500" s="11">
        <f>VLOOKUP(A500,PitcherProj!A:Z,12,false)</f>
        <v>3.6916</v>
      </c>
      <c r="M500" s="11">
        <f>VLOOKUP(A500,PitcherProj!A:AA,13,false)</f>
        <v>5.456</v>
      </c>
      <c r="N500" s="11">
        <f>VLOOKUP(A500,PitcherProj!A:AA,14,false)</f>
        <v>0</v>
      </c>
      <c r="O500" s="11">
        <f>VLOOKUP(A500,PitcherProj!A:AA,15,false)</f>
        <v>47.1861</v>
      </c>
      <c r="P500" s="11" t="str">
        <f t="shared" si="1"/>
        <v>#N/A</v>
      </c>
    </row>
    <row r="501">
      <c r="A501" s="12" t="str">
        <f>PitcherProj!A418</f>
        <v>Dylan Covey</v>
      </c>
      <c r="B501" s="11" t="str">
        <f>PitcherProj!B418</f>
        <v>PHI</v>
      </c>
      <c r="C501" s="13">
        <f>(D501*Settings!$E$8)+(E501*Settings!$E$3)+(F501*Settings!$E$12)+(G501*Settings!$E$10)+(H501*Settings!$E$6)+(I501*Settings!$E$7)+(J501*Settings!$E$11)+(K501*Settings!$E$4)+(L501*Settings!$E$13)+(M501*Settings!$E$14)+(N501*Settings!$E$5)+(O501*Settings!$E$9)</f>
        <v>91.6118</v>
      </c>
      <c r="D501" s="11">
        <f>VLOOKUP(A501,PitcherProj!A:Z,4,false)</f>
        <v>55</v>
      </c>
      <c r="E501" s="11">
        <f>VLOOKUP(A501,PitcherProj!A:Z,5,false)</f>
        <v>2.6869</v>
      </c>
      <c r="F501" s="11">
        <f>VLOOKUP(A501,PitcherProj!A:Z,6,false)</f>
        <v>2.7074</v>
      </c>
      <c r="G501" s="11">
        <f>VLOOKUP(A501,PitcherProj!A:Z,7,false)</f>
        <v>26.2903</v>
      </c>
      <c r="H501" s="11">
        <f>VLOOKUP(A501,PitcherProj!A:Z,8,false)</f>
        <v>45.7161</v>
      </c>
      <c r="I501" s="11">
        <f>VLOOKUP(A501,PitcherProj!A:Z,9,false)</f>
        <v>21.4318</v>
      </c>
      <c r="J501" s="11">
        <f>VLOOKUP(A501,PitcherProj!A:Z,10,false)</f>
        <v>2.3343</v>
      </c>
      <c r="K501" s="11">
        <f>VLOOKUP(A501,PitcherProj!A:Z,11,false)</f>
        <v>0</v>
      </c>
      <c r="L501" s="11">
        <f>VLOOKUP(A501,PitcherProj!A:Z,12,false)</f>
        <v>3.975</v>
      </c>
      <c r="M501" s="11">
        <f>VLOOKUP(A501,PitcherProj!A:AA,13,false)</f>
        <v>6.78333</v>
      </c>
      <c r="N501" s="11">
        <f>VLOOKUP(A501,PitcherProj!A:AA,14,false)</f>
        <v>0</v>
      </c>
      <c r="O501" s="11">
        <f>VLOOKUP(A501,PitcherProj!A:AA,15,false)</f>
        <v>56.0199</v>
      </c>
      <c r="P501" s="11" t="str">
        <f t="shared" si="1"/>
        <v>#N/A</v>
      </c>
    </row>
    <row r="502">
      <c r="A502" s="12" t="str">
        <f>PitcherProj!A291</f>
        <v>Ben Brown</v>
      </c>
      <c r="B502" s="11" t="str">
        <f>PitcherProj!B291</f>
        <v>CHC</v>
      </c>
      <c r="C502" s="13">
        <f>(D502*Settings!$E$8)+(E502*Settings!$E$3)+(F502*Settings!$E$12)+(G502*Settings!$E$10)+(H502*Settings!$E$6)+(I502*Settings!$E$7)+(J502*Settings!$E$11)+(K502*Settings!$E$4)+(L502*Settings!$E$13)+(M502*Settings!$E$14)+(N502*Settings!$E$5)+(O502*Settings!$E$9)</f>
        <v>89.8447</v>
      </c>
      <c r="D502" s="11">
        <f>VLOOKUP(A502,PitcherProj!A:Z,4,false)</f>
        <v>43.468</v>
      </c>
      <c r="E502" s="11">
        <f>VLOOKUP(A502,PitcherProj!A:Z,5,false)</f>
        <v>2.3367</v>
      </c>
      <c r="F502" s="11">
        <f>VLOOKUP(A502,PitcherProj!A:Z,6,false)</f>
        <v>2.3501</v>
      </c>
      <c r="G502" s="11">
        <f>VLOOKUP(A502,PitcherProj!A:Z,7,false)</f>
        <v>19.2114</v>
      </c>
      <c r="H502" s="11">
        <f>VLOOKUP(A502,PitcherProj!A:Z,8,false)</f>
        <v>46.5377</v>
      </c>
      <c r="I502" s="11">
        <f>VLOOKUP(A502,PitcherProj!A:Z,9,false)</f>
        <v>18.2598</v>
      </c>
      <c r="J502" s="11">
        <f>VLOOKUP(A502,PitcherProj!A:Z,10,false)</f>
        <v>1.8627</v>
      </c>
      <c r="K502" s="11">
        <f>VLOOKUP(A502,PitcherProj!A:Z,11,false)</f>
        <v>0</v>
      </c>
      <c r="L502" s="11">
        <f>VLOOKUP(A502,PitcherProj!A:Z,12,false)</f>
        <v>0.6147</v>
      </c>
      <c r="M502" s="11">
        <f>VLOOKUP(A502,PitcherProj!A:AA,13,false)</f>
        <v>5.43833</v>
      </c>
      <c r="N502" s="11">
        <f>VLOOKUP(A502,PitcherProj!A:AA,14,false)</f>
        <v>1.4285</v>
      </c>
      <c r="O502" s="11">
        <f>VLOOKUP(A502,PitcherProj!A:AA,15,false)</f>
        <v>38.6998</v>
      </c>
      <c r="P502" s="11" t="str">
        <f t="shared" si="1"/>
        <v>#N/A</v>
      </c>
    </row>
    <row r="503">
      <c r="A503" s="12" t="str">
        <f>PitcherProj!A371</f>
        <v>AJ Smith-Shawver</v>
      </c>
      <c r="B503" s="11" t="str">
        <f>PitcherProj!B371</f>
        <v>ATL</v>
      </c>
      <c r="C503" s="13">
        <f>(D503*Settings!$E$8)+(E503*Settings!$E$3)+(F503*Settings!$E$12)+(G503*Settings!$E$10)+(H503*Settings!$E$6)+(I503*Settings!$E$7)+(J503*Settings!$E$11)+(K503*Settings!$E$4)+(L503*Settings!$E$13)+(M503*Settings!$E$14)+(N503*Settings!$E$5)+(O503*Settings!$E$9)</f>
        <v>89.5102</v>
      </c>
      <c r="D503" s="11">
        <f>VLOOKUP(A503,PitcherProj!A:Z,4,false)</f>
        <v>48.108</v>
      </c>
      <c r="E503" s="11">
        <f>VLOOKUP(A503,PitcherProj!A:Z,5,false)</f>
        <v>2.7994</v>
      </c>
      <c r="F503" s="11">
        <f>VLOOKUP(A503,PitcherProj!A:Z,6,false)</f>
        <v>2.5718</v>
      </c>
      <c r="G503" s="11">
        <f>VLOOKUP(A503,PitcherProj!A:Z,7,false)</f>
        <v>24.6044</v>
      </c>
      <c r="H503" s="11">
        <f>VLOOKUP(A503,PitcherProj!A:Z,8,false)</f>
        <v>50.5772</v>
      </c>
      <c r="I503" s="11">
        <f>VLOOKUP(A503,PitcherProj!A:Z,9,false)</f>
        <v>21.8978</v>
      </c>
      <c r="J503" s="11">
        <f>VLOOKUP(A503,PitcherProj!A:Z,10,false)</f>
        <v>1.9964</v>
      </c>
      <c r="K503" s="11">
        <f>VLOOKUP(A503,PitcherProj!A:Z,11,false)</f>
        <v>0</v>
      </c>
      <c r="L503" s="11">
        <f>VLOOKUP(A503,PitcherProj!A:Z,12,false)</f>
        <v>0.6379</v>
      </c>
      <c r="M503" s="11">
        <f>VLOOKUP(A503,PitcherProj!A:AA,13,false)</f>
        <v>7.34449</v>
      </c>
      <c r="N503" s="11">
        <f>VLOOKUP(A503,PitcherProj!A:AA,14,false)</f>
        <v>1.7807</v>
      </c>
      <c r="O503" s="11">
        <f>VLOOKUP(A503,PitcherProj!A:AA,15,false)</f>
        <v>45.1875</v>
      </c>
      <c r="P503" s="11" t="str">
        <f t="shared" si="1"/>
        <v>#N/A</v>
      </c>
    </row>
    <row r="504">
      <c r="A504" s="12" t="str">
        <f>PitcherProj!A396</f>
        <v>Josh Staumont</v>
      </c>
      <c r="B504" s="11" t="str">
        <f>PitcherProj!B396</f>
        <v>MIN</v>
      </c>
      <c r="C504" s="13">
        <f>(D504*Settings!$E$8)+(E504*Settings!$E$3)+(F504*Settings!$E$12)+(G504*Settings!$E$10)+(H504*Settings!$E$6)+(I504*Settings!$E$7)+(J504*Settings!$E$11)+(K504*Settings!$E$4)+(L504*Settings!$E$13)+(M504*Settings!$E$14)+(N504*Settings!$E$5)+(O504*Settings!$E$9)</f>
        <v>89.0498</v>
      </c>
      <c r="D504" s="11">
        <f>VLOOKUP(A504,PitcherProj!A:Z,4,false)</f>
        <v>44</v>
      </c>
      <c r="E504" s="11">
        <f>VLOOKUP(A504,PitcherProj!A:Z,5,false)</f>
        <v>2.206</v>
      </c>
      <c r="F504" s="11">
        <f>VLOOKUP(A504,PitcherProj!A:Z,6,false)</f>
        <v>2.109</v>
      </c>
      <c r="G504" s="11">
        <f>VLOOKUP(A504,PitcherProj!A:Z,7,false)</f>
        <v>19.5021</v>
      </c>
      <c r="H504" s="11">
        <f>VLOOKUP(A504,PitcherProj!A:Z,8,false)</f>
        <v>50.9363</v>
      </c>
      <c r="I504" s="11">
        <f>VLOOKUP(A504,PitcherProj!A:Z,9,false)</f>
        <v>21.4187</v>
      </c>
      <c r="J504" s="11">
        <f>VLOOKUP(A504,PitcherProj!A:Z,10,false)</f>
        <v>1.998</v>
      </c>
      <c r="K504" s="11">
        <f>VLOOKUP(A504,PitcherProj!A:Z,11,false)</f>
        <v>0</v>
      </c>
      <c r="L504" s="11">
        <f>VLOOKUP(A504,PitcherProj!A:Z,12,false)</f>
        <v>0.6142</v>
      </c>
      <c r="M504" s="11">
        <f>VLOOKUP(A504,PitcherProj!A:AA,13,false)</f>
        <v>5.27511</v>
      </c>
      <c r="N504" s="11">
        <f>VLOOKUP(A504,PitcherProj!A:AA,14,false)</f>
        <v>0</v>
      </c>
      <c r="O504" s="11">
        <f>VLOOKUP(A504,PitcherProj!A:AA,15,false)</f>
        <v>37.397</v>
      </c>
      <c r="P504" s="11" t="str">
        <f t="shared" si="1"/>
        <v>#N/A</v>
      </c>
    </row>
    <row r="505">
      <c r="A505" s="12" t="str">
        <f>PitcherProj!A442</f>
        <v>Michael Tonkin</v>
      </c>
      <c r="B505" s="11" t="str">
        <f>PitcherProj!B442</f>
        <v>NYM</v>
      </c>
      <c r="C505" s="13">
        <f>(D505*Settings!$E$8)+(E505*Settings!$E$3)+(F505*Settings!$E$12)+(G505*Settings!$E$10)+(H505*Settings!$E$6)+(I505*Settings!$E$7)+(J505*Settings!$E$11)+(K505*Settings!$E$4)+(L505*Settings!$E$13)+(M505*Settings!$E$14)+(N505*Settings!$E$5)+(O505*Settings!$E$9)</f>
        <v>88.8001</v>
      </c>
      <c r="D505" s="11">
        <f>VLOOKUP(A505,PitcherProj!A:Z,4,false)</f>
        <v>46</v>
      </c>
      <c r="E505" s="11">
        <f>VLOOKUP(A505,PitcherProj!A:Z,5,false)</f>
        <v>2.3004</v>
      </c>
      <c r="F505" s="11">
        <f>VLOOKUP(A505,PitcherProj!A:Z,6,false)</f>
        <v>2.2107</v>
      </c>
      <c r="G505" s="11">
        <f>VLOOKUP(A505,PitcherProj!A:Z,7,false)</f>
        <v>20.7353</v>
      </c>
      <c r="H505" s="11">
        <f>VLOOKUP(A505,PitcherProj!A:Z,8,false)</f>
        <v>46.629</v>
      </c>
      <c r="I505" s="11">
        <f>VLOOKUP(A505,PitcherProj!A:Z,9,false)</f>
        <v>15.7585</v>
      </c>
      <c r="J505" s="11">
        <f>VLOOKUP(A505,PitcherProj!A:Z,10,false)</f>
        <v>2.178</v>
      </c>
      <c r="K505" s="11">
        <f>VLOOKUP(A505,PitcherProj!A:Z,11,false)</f>
        <v>0</v>
      </c>
      <c r="L505" s="11">
        <f>VLOOKUP(A505,PitcherProj!A:Z,12,false)</f>
        <v>0.6178</v>
      </c>
      <c r="M505" s="11">
        <f>VLOOKUP(A505,PitcherProj!A:AA,13,false)</f>
        <v>6.35822</v>
      </c>
      <c r="N505" s="11">
        <f>VLOOKUP(A505,PitcherProj!A:AA,14,false)</f>
        <v>0</v>
      </c>
      <c r="O505" s="11">
        <f>VLOOKUP(A505,PitcherProj!A:AA,15,false)</f>
        <v>42.5273</v>
      </c>
      <c r="P505" s="11" t="str">
        <f t="shared" si="1"/>
        <v>#N/A</v>
      </c>
    </row>
    <row r="506">
      <c r="A506" s="12" t="str">
        <f>PitcherProj!A536</f>
        <v>Adam Cimber</v>
      </c>
      <c r="B506" s="11" t="str">
        <f>PitcherProj!B536</f>
        <v>LAA</v>
      </c>
      <c r="C506" s="13">
        <f>(D506*Settings!$E$8)+(E506*Settings!$E$3)+(F506*Settings!$E$12)+(G506*Settings!$E$10)+(H506*Settings!$E$6)+(I506*Settings!$E$7)+(J506*Settings!$E$11)+(K506*Settings!$E$4)+(L506*Settings!$E$13)+(M506*Settings!$E$14)+(N506*Settings!$E$5)+(O506*Settings!$E$9)</f>
        <v>88.5937</v>
      </c>
      <c r="D506" s="11">
        <f>VLOOKUP(A506,PitcherProj!A:Z,4,false)</f>
        <v>58</v>
      </c>
      <c r="E506" s="11">
        <f>VLOOKUP(A506,PitcherProj!A:Z,5,false)</f>
        <v>2.6538</v>
      </c>
      <c r="F506" s="11">
        <f>VLOOKUP(A506,PitcherProj!A:Z,6,false)</f>
        <v>3.036</v>
      </c>
      <c r="G506" s="11">
        <f>VLOOKUP(A506,PitcherProj!A:Z,7,false)</f>
        <v>31.2638</v>
      </c>
      <c r="H506" s="11">
        <f>VLOOKUP(A506,PitcherProj!A:Z,8,false)</f>
        <v>39.1244</v>
      </c>
      <c r="I506" s="11">
        <f>VLOOKUP(A506,PitcherProj!A:Z,9,false)</f>
        <v>19.2307</v>
      </c>
      <c r="J506" s="11">
        <f>VLOOKUP(A506,PitcherProj!A:Z,10,false)</f>
        <v>3.6529</v>
      </c>
      <c r="K506" s="11">
        <f>VLOOKUP(A506,PitcherProj!A:Z,11,false)</f>
        <v>0</v>
      </c>
      <c r="L506" s="11">
        <f>VLOOKUP(A506,PitcherProj!A:Z,12,false)</f>
        <v>10.2601</v>
      </c>
      <c r="M506" s="11">
        <f>VLOOKUP(A506,PitcherProj!A:AA,13,false)</f>
        <v>8.53244</v>
      </c>
      <c r="N506" s="11">
        <f>VLOOKUP(A506,PitcherProj!A:AA,14,false)</f>
        <v>0</v>
      </c>
      <c r="O506" s="11">
        <f>VLOOKUP(A506,PitcherProj!A:AA,15,false)</f>
        <v>63.8007</v>
      </c>
      <c r="P506" s="11" t="str">
        <f t="shared" si="1"/>
        <v>#N/A</v>
      </c>
    </row>
    <row r="507">
      <c r="A507" s="12" t="str">
        <f>PitcherProj!A437</f>
        <v>Aaron Loup</v>
      </c>
      <c r="B507" s="11" t="str">
        <f>PitcherProj!B437</f>
        <v/>
      </c>
      <c r="C507" s="13">
        <f>(D507*Settings!$E$8)+(E507*Settings!$E$3)+(F507*Settings!$E$12)+(G507*Settings!$E$10)+(H507*Settings!$E$6)+(I507*Settings!$E$7)+(J507*Settings!$E$11)+(K507*Settings!$E$4)+(L507*Settings!$E$13)+(M507*Settings!$E$14)+(N507*Settings!$E$5)+(O507*Settings!$E$9)</f>
        <v>88.451</v>
      </c>
      <c r="D507" s="11">
        <f>VLOOKUP(A507,PitcherProj!A:Z,4,false)</f>
        <v>53</v>
      </c>
      <c r="E507" s="11">
        <f>VLOOKUP(A507,PitcherProj!A:Z,5,false)</f>
        <v>2.6291</v>
      </c>
      <c r="F507" s="11">
        <f>VLOOKUP(A507,PitcherProj!A:Z,6,false)</f>
        <v>2.5687</v>
      </c>
      <c r="G507" s="11">
        <f>VLOOKUP(A507,PitcherProj!A:Z,7,false)</f>
        <v>23.9515</v>
      </c>
      <c r="H507" s="11">
        <f>VLOOKUP(A507,PitcherProj!A:Z,8,false)</f>
        <v>46.8616</v>
      </c>
      <c r="I507" s="11">
        <f>VLOOKUP(A507,PitcherProj!A:Z,9,false)</f>
        <v>19.7304</v>
      </c>
      <c r="J507" s="11">
        <f>VLOOKUP(A507,PitcherProj!A:Z,10,false)</f>
        <v>2.9941</v>
      </c>
      <c r="K507" s="11">
        <f>VLOOKUP(A507,PitcherProj!A:Z,11,false)</f>
        <v>0</v>
      </c>
      <c r="L507" s="11">
        <f>VLOOKUP(A507,PitcherProj!A:Z,12,false)</f>
        <v>0</v>
      </c>
      <c r="M507" s="11">
        <f>VLOOKUP(A507,PitcherProj!A:AA,13,false)</f>
        <v>6.16567</v>
      </c>
      <c r="N507" s="11">
        <f>VLOOKUP(A507,PitcherProj!A:AA,14,false)</f>
        <v>0</v>
      </c>
      <c r="O507" s="11">
        <f>VLOOKUP(A507,PitcherProj!A:AA,15,false)</f>
        <v>52.2225</v>
      </c>
      <c r="P507" s="11" t="str">
        <f t="shared" si="1"/>
        <v>#N/A</v>
      </c>
    </row>
    <row r="508">
      <c r="A508" s="12" t="str">
        <f>PitcherProj!A316</f>
        <v>Angel Zerpa</v>
      </c>
      <c r="B508" s="11" t="str">
        <f>PitcherProj!B316</f>
        <v>KCR</v>
      </c>
      <c r="C508" s="13">
        <f>(D508*Settings!$E$8)+(E508*Settings!$E$3)+(F508*Settings!$E$12)+(G508*Settings!$E$10)+(H508*Settings!$E$6)+(I508*Settings!$E$7)+(J508*Settings!$E$11)+(K508*Settings!$E$4)+(L508*Settings!$E$13)+(M508*Settings!$E$14)+(N508*Settings!$E$5)+(O508*Settings!$E$9)</f>
        <v>88.4499</v>
      </c>
      <c r="D508" s="11">
        <f>VLOOKUP(A508,PitcherProj!A:Z,4,false)</f>
        <v>51.0426</v>
      </c>
      <c r="E508" s="11">
        <f>VLOOKUP(A508,PitcherProj!A:Z,5,false)</f>
        <v>2.6829</v>
      </c>
      <c r="F508" s="11">
        <f>VLOOKUP(A508,PitcherProj!A:Z,6,false)</f>
        <v>2.7642</v>
      </c>
      <c r="G508" s="11">
        <f>VLOOKUP(A508,PitcherProj!A:Z,7,false)</f>
        <v>23.452</v>
      </c>
      <c r="H508" s="11">
        <f>VLOOKUP(A508,PitcherProj!A:Z,8,false)</f>
        <v>42.8516</v>
      </c>
      <c r="I508" s="11">
        <f>VLOOKUP(A508,PitcherProj!A:Z,9,false)</f>
        <v>17.0239</v>
      </c>
      <c r="J508" s="11">
        <f>VLOOKUP(A508,PitcherProj!A:Z,10,false)</f>
        <v>2.3625</v>
      </c>
      <c r="K508" s="11">
        <f>VLOOKUP(A508,PitcherProj!A:Z,11,false)</f>
        <v>0</v>
      </c>
      <c r="L508" s="11">
        <f>VLOOKUP(A508,PitcherProj!A:Z,12,false)</f>
        <v>0.6282</v>
      </c>
      <c r="M508" s="11">
        <f>VLOOKUP(A508,PitcherProj!A:AA,13,false)</f>
        <v>6.13078</v>
      </c>
      <c r="N508" s="11">
        <f>VLOOKUP(A508,PitcherProj!A:AA,14,false)</f>
        <v>1.3277</v>
      </c>
      <c r="O508" s="11">
        <f>VLOOKUP(A508,PitcherProj!A:AA,15,false)</f>
        <v>51.6005</v>
      </c>
      <c r="P508" s="11" t="str">
        <f t="shared" si="1"/>
        <v>#N/A</v>
      </c>
    </row>
    <row r="509">
      <c r="A509" s="12" t="str">
        <f>PitcherProj!A372</f>
        <v>Nick Robertson</v>
      </c>
      <c r="B509" s="11" t="str">
        <f>PitcherProj!B372</f>
        <v>STL</v>
      </c>
      <c r="C509" s="13">
        <f>(D509*Settings!$E$8)+(E509*Settings!$E$3)+(F509*Settings!$E$12)+(G509*Settings!$E$10)+(H509*Settings!$E$6)+(I509*Settings!$E$7)+(J509*Settings!$E$11)+(K509*Settings!$E$4)+(L509*Settings!$E$13)+(M509*Settings!$E$14)+(N509*Settings!$E$5)+(O509*Settings!$E$9)</f>
        <v>88.3836</v>
      </c>
      <c r="D509" s="11">
        <f>VLOOKUP(A509,PitcherProj!A:Z,4,false)</f>
        <v>45</v>
      </c>
      <c r="E509" s="11">
        <f>VLOOKUP(A509,PitcherProj!A:Z,5,false)</f>
        <v>2.3478</v>
      </c>
      <c r="F509" s="11">
        <f>VLOOKUP(A509,PitcherProj!A:Z,6,false)</f>
        <v>2.0642</v>
      </c>
      <c r="G509" s="11">
        <f>VLOOKUP(A509,PitcherProj!A:Z,7,false)</f>
        <v>19.1762</v>
      </c>
      <c r="H509" s="11">
        <f>VLOOKUP(A509,PitcherProj!A:Z,8,false)</f>
        <v>44.8712</v>
      </c>
      <c r="I509" s="11">
        <f>VLOOKUP(A509,PitcherProj!A:Z,9,false)</f>
        <v>17.1245</v>
      </c>
      <c r="J509" s="11">
        <f>VLOOKUP(A509,PitcherProj!A:Z,10,false)</f>
        <v>1.8621</v>
      </c>
      <c r="K509" s="11">
        <f>VLOOKUP(A509,PitcherProj!A:Z,11,false)</f>
        <v>0</v>
      </c>
      <c r="L509" s="11">
        <f>VLOOKUP(A509,PitcherProj!A:Z,12,false)</f>
        <v>0.6274</v>
      </c>
      <c r="M509" s="11">
        <f>VLOOKUP(A509,PitcherProj!A:AA,13,false)</f>
        <v>5.335</v>
      </c>
      <c r="N509" s="11">
        <f>VLOOKUP(A509,PitcherProj!A:AA,14,false)</f>
        <v>0</v>
      </c>
      <c r="O509" s="11">
        <f>VLOOKUP(A509,PitcherProj!A:AA,15,false)</f>
        <v>40.9498</v>
      </c>
      <c r="P509" s="11" t="str">
        <f t="shared" si="1"/>
        <v>#N/A</v>
      </c>
    </row>
    <row r="510">
      <c r="A510" s="12" t="str">
        <f>PitcherProj!A433</f>
        <v>Prelander Berroa</v>
      </c>
      <c r="B510" s="11" t="str">
        <f>PitcherProj!B433</f>
        <v>CHW</v>
      </c>
      <c r="C510" s="13">
        <f>(D510*Settings!$E$8)+(E510*Settings!$E$3)+(F510*Settings!$E$12)+(G510*Settings!$E$10)+(H510*Settings!$E$6)+(I510*Settings!$E$7)+(J510*Settings!$E$11)+(K510*Settings!$E$4)+(L510*Settings!$E$13)+(M510*Settings!$E$14)+(N510*Settings!$E$5)+(O510*Settings!$E$9)</f>
        <v>88.2913</v>
      </c>
      <c r="D510" s="11">
        <f>VLOOKUP(A510,PitcherProj!A:Z,4,false)</f>
        <v>44</v>
      </c>
      <c r="E510" s="11">
        <f>VLOOKUP(A510,PitcherProj!A:Z,5,false)</f>
        <v>2.1099</v>
      </c>
      <c r="F510" s="11">
        <f>VLOOKUP(A510,PitcherProj!A:Z,6,false)</f>
        <v>2.2058</v>
      </c>
      <c r="G510" s="11">
        <f>VLOOKUP(A510,PitcherProj!A:Z,7,false)</f>
        <v>19.2564</v>
      </c>
      <c r="H510" s="11">
        <f>VLOOKUP(A510,PitcherProj!A:Z,8,false)</f>
        <v>50.8539</v>
      </c>
      <c r="I510" s="11">
        <f>VLOOKUP(A510,PitcherProj!A:Z,9,false)</f>
        <v>23.0117</v>
      </c>
      <c r="J510" s="11">
        <f>VLOOKUP(A510,PitcherProj!A:Z,10,false)</f>
        <v>1.8471</v>
      </c>
      <c r="K510" s="11">
        <f>VLOOKUP(A510,PitcherProj!A:Z,11,false)</f>
        <v>0</v>
      </c>
      <c r="L510" s="11">
        <f>VLOOKUP(A510,PitcherProj!A:Z,12,false)</f>
        <v>0.5902</v>
      </c>
      <c r="M510" s="11">
        <f>VLOOKUP(A510,PitcherProj!A:AA,13,false)</f>
        <v>5.72978</v>
      </c>
      <c r="N510" s="11">
        <f>VLOOKUP(A510,PitcherProj!A:AA,14,false)</f>
        <v>0</v>
      </c>
      <c r="O510" s="11">
        <f>VLOOKUP(A510,PitcherProj!A:AA,15,false)</f>
        <v>36.3035</v>
      </c>
      <c r="P510" s="11" t="str">
        <f t="shared" si="1"/>
        <v>#N/A</v>
      </c>
    </row>
    <row r="511">
      <c r="A511" s="12" t="str">
        <f>PitcherProj!A443</f>
        <v>Dylan Lee</v>
      </c>
      <c r="B511" s="11" t="str">
        <f>PitcherProj!B443</f>
        <v>ATL</v>
      </c>
      <c r="C511" s="13">
        <f>(D511*Settings!$E$8)+(E511*Settings!$E$3)+(F511*Settings!$E$12)+(G511*Settings!$E$10)+(H511*Settings!$E$6)+(I511*Settings!$E$7)+(J511*Settings!$E$11)+(K511*Settings!$E$4)+(L511*Settings!$E$13)+(M511*Settings!$E$14)+(N511*Settings!$E$5)+(O511*Settings!$E$9)</f>
        <v>87.5712</v>
      </c>
      <c r="D511" s="11">
        <f>VLOOKUP(A511,PitcherProj!A:Z,4,false)</f>
        <v>44</v>
      </c>
      <c r="E511" s="11">
        <f>VLOOKUP(A511,PitcherProj!A:Z,5,false)</f>
        <v>2.3681</v>
      </c>
      <c r="F511" s="11">
        <f>VLOOKUP(A511,PitcherProj!A:Z,6,false)</f>
        <v>1.9449</v>
      </c>
      <c r="G511" s="11">
        <f>VLOOKUP(A511,PitcherProj!A:Z,7,false)</f>
        <v>19.7849</v>
      </c>
      <c r="H511" s="11">
        <f>VLOOKUP(A511,PitcherProj!A:Z,8,false)</f>
        <v>44.7417</v>
      </c>
      <c r="I511" s="11">
        <f>VLOOKUP(A511,PitcherProj!A:Z,9,false)</f>
        <v>13.8736</v>
      </c>
      <c r="J511" s="11">
        <f>VLOOKUP(A511,PitcherProj!A:Z,10,false)</f>
        <v>1.5131</v>
      </c>
      <c r="K511" s="11">
        <f>VLOOKUP(A511,PitcherProj!A:Z,11,false)</f>
        <v>0</v>
      </c>
      <c r="L511" s="11">
        <f>VLOOKUP(A511,PitcherProj!A:Z,12,false)</f>
        <v>0.6379</v>
      </c>
      <c r="M511" s="11">
        <f>VLOOKUP(A511,PitcherProj!A:AA,13,false)</f>
        <v>6.48756</v>
      </c>
      <c r="N511" s="11">
        <f>VLOOKUP(A511,PitcherProj!A:AA,14,false)</f>
        <v>0</v>
      </c>
      <c r="O511" s="11">
        <f>VLOOKUP(A511,PitcherProj!A:AA,15,false)</f>
        <v>41.4956</v>
      </c>
      <c r="P511" s="11" t="str">
        <f t="shared" si="1"/>
        <v>#N/A</v>
      </c>
    </row>
    <row r="512">
      <c r="A512" s="12" t="str">
        <f>PitcherProj!A470</f>
        <v>Chase Anderson</v>
      </c>
      <c r="B512" s="11" t="str">
        <f>PitcherProj!B470</f>
        <v/>
      </c>
      <c r="C512" s="13">
        <f>(D512*Settings!$E$8)+(E512*Settings!$E$3)+(F512*Settings!$E$12)+(G512*Settings!$E$10)+(H512*Settings!$E$6)+(I512*Settings!$E$7)+(J512*Settings!$E$11)+(K512*Settings!$E$4)+(L512*Settings!$E$13)+(M512*Settings!$E$14)+(N512*Settings!$E$5)+(O512*Settings!$E$9)</f>
        <v>87.467</v>
      </c>
      <c r="D512" s="11">
        <f>VLOOKUP(A512,PitcherProj!A:Z,4,false)</f>
        <v>68.0692</v>
      </c>
      <c r="E512" s="11">
        <f>VLOOKUP(A512,PitcherProj!A:Z,5,false)</f>
        <v>3.5862</v>
      </c>
      <c r="F512" s="11">
        <f>VLOOKUP(A512,PitcherProj!A:Z,6,false)</f>
        <v>5.0384</v>
      </c>
      <c r="G512" s="11">
        <f>VLOOKUP(A512,PitcherProj!A:Z,7,false)</f>
        <v>39.8186</v>
      </c>
      <c r="H512" s="11">
        <f>VLOOKUP(A512,PitcherProj!A:Z,8,false)</f>
        <v>52.2215</v>
      </c>
      <c r="I512" s="11">
        <f>VLOOKUP(A512,PitcherProj!A:Z,9,false)</f>
        <v>27.5347</v>
      </c>
      <c r="J512" s="11">
        <f>VLOOKUP(A512,PitcherProj!A:Z,10,false)</f>
        <v>3.44</v>
      </c>
      <c r="K512" s="11">
        <f>VLOOKUP(A512,PitcherProj!A:Z,11,false)</f>
        <v>0</v>
      </c>
      <c r="L512" s="11">
        <f>VLOOKUP(A512,PitcherProj!A:Z,12,false)</f>
        <v>0</v>
      </c>
      <c r="M512" s="11">
        <f>VLOOKUP(A512,PitcherProj!A:AA,13,false)</f>
        <v>12.4188</v>
      </c>
      <c r="N512" s="11">
        <f>VLOOKUP(A512,PitcherProj!A:AA,14,false)</f>
        <v>3.5627</v>
      </c>
      <c r="O512" s="11">
        <f>VLOOKUP(A512,PitcherProj!A:AA,15,false)</f>
        <v>71.8541</v>
      </c>
      <c r="P512" s="11" t="str">
        <f t="shared" si="1"/>
        <v>#N/A</v>
      </c>
    </row>
    <row r="513">
      <c r="A513" s="12" t="str">
        <f>PitcherProj!A438</f>
        <v>Isaiah Campbell</v>
      </c>
      <c r="B513" s="11" t="str">
        <f>PitcherProj!B438</f>
        <v>BOS</v>
      </c>
      <c r="C513" s="13">
        <f>(D513*Settings!$E$8)+(E513*Settings!$E$3)+(F513*Settings!$E$12)+(G513*Settings!$E$10)+(H513*Settings!$E$6)+(I513*Settings!$E$7)+(J513*Settings!$E$11)+(K513*Settings!$E$4)+(L513*Settings!$E$13)+(M513*Settings!$E$14)+(N513*Settings!$E$5)+(O513*Settings!$E$9)</f>
        <v>87.1035</v>
      </c>
      <c r="D513" s="11">
        <f>VLOOKUP(A513,PitcherProj!A:Z,4,false)</f>
        <v>48</v>
      </c>
      <c r="E513" s="11">
        <f>VLOOKUP(A513,PitcherProj!A:Z,5,false)</f>
        <v>2.3509</v>
      </c>
      <c r="F513" s="11">
        <f>VLOOKUP(A513,PitcherProj!A:Z,6,false)</f>
        <v>2.3568</v>
      </c>
      <c r="G513" s="11">
        <f>VLOOKUP(A513,PitcherProj!A:Z,7,false)</f>
        <v>23.3104</v>
      </c>
      <c r="H513" s="11">
        <f>VLOOKUP(A513,PitcherProj!A:Z,8,false)</f>
        <v>45.8037</v>
      </c>
      <c r="I513" s="11">
        <f>VLOOKUP(A513,PitcherProj!A:Z,9,false)</f>
        <v>19.4863</v>
      </c>
      <c r="J513" s="11">
        <f>VLOOKUP(A513,PitcherProj!A:Z,10,false)</f>
        <v>1.9525</v>
      </c>
      <c r="K513" s="11">
        <f>VLOOKUP(A513,PitcherProj!A:Z,11,false)</f>
        <v>0</v>
      </c>
      <c r="L513" s="11">
        <f>VLOOKUP(A513,PitcherProj!A:Z,12,false)</f>
        <v>3.972</v>
      </c>
      <c r="M513" s="11">
        <f>VLOOKUP(A513,PitcherProj!A:AA,13,false)</f>
        <v>6.01067</v>
      </c>
      <c r="N513" s="11">
        <f>VLOOKUP(A513,PitcherProj!A:AA,14,false)</f>
        <v>0</v>
      </c>
      <c r="O513" s="11">
        <f>VLOOKUP(A513,PitcherProj!A:AA,15,false)</f>
        <v>47.2687</v>
      </c>
      <c r="P513" s="11" t="str">
        <f t="shared" si="1"/>
        <v>#N/A</v>
      </c>
    </row>
    <row r="514">
      <c r="A514" s="12" t="str">
        <f>PitcherProj!A406</f>
        <v>Sean Reid-Foley</v>
      </c>
      <c r="B514" s="11" t="str">
        <f>PitcherProj!B406</f>
        <v>NYM</v>
      </c>
      <c r="C514" s="13">
        <f>(D514*Settings!$E$8)+(E514*Settings!$E$3)+(F514*Settings!$E$12)+(G514*Settings!$E$10)+(H514*Settings!$E$6)+(I514*Settings!$E$7)+(J514*Settings!$E$11)+(K514*Settings!$E$4)+(L514*Settings!$E$13)+(M514*Settings!$E$14)+(N514*Settings!$E$5)+(O514*Settings!$E$9)</f>
        <v>86.6203</v>
      </c>
      <c r="D514" s="11">
        <f>VLOOKUP(A514,PitcherProj!A:Z,4,false)</f>
        <v>40</v>
      </c>
      <c r="E514" s="11">
        <f>VLOOKUP(A514,PitcherProj!A:Z,5,false)</f>
        <v>2.0629</v>
      </c>
      <c r="F514" s="11">
        <f>VLOOKUP(A514,PitcherProj!A:Z,6,false)</f>
        <v>1.8591</v>
      </c>
      <c r="G514" s="11">
        <f>VLOOKUP(A514,PitcherProj!A:Z,7,false)</f>
        <v>16.8109</v>
      </c>
      <c r="H514" s="11">
        <f>VLOOKUP(A514,PitcherProj!A:Z,8,false)</f>
        <v>47.8135</v>
      </c>
      <c r="I514" s="11">
        <f>VLOOKUP(A514,PitcherProj!A:Z,9,false)</f>
        <v>18.7019</v>
      </c>
      <c r="J514" s="11">
        <f>VLOOKUP(A514,PitcherProj!A:Z,10,false)</f>
        <v>1.5631</v>
      </c>
      <c r="K514" s="11">
        <f>VLOOKUP(A514,PitcherProj!A:Z,11,false)</f>
        <v>0</v>
      </c>
      <c r="L514" s="11">
        <f>VLOOKUP(A514,PitcherProj!A:Z,12,false)</f>
        <v>0.6178</v>
      </c>
      <c r="M514" s="11">
        <f>VLOOKUP(A514,PitcherProj!A:AA,13,false)</f>
        <v>4.77778</v>
      </c>
      <c r="N514" s="11">
        <f>VLOOKUP(A514,PitcherProj!A:AA,14,false)</f>
        <v>0</v>
      </c>
      <c r="O514" s="11">
        <f>VLOOKUP(A514,PitcherProj!A:AA,15,false)</f>
        <v>33.2792</v>
      </c>
      <c r="P514" s="11" t="str">
        <f t="shared" si="1"/>
        <v>#N/A</v>
      </c>
    </row>
    <row r="515">
      <c r="A515" s="12" t="str">
        <f>PitcherProj!A306</f>
        <v>Gavin Stone</v>
      </c>
      <c r="B515" s="11" t="str">
        <f>PitcherProj!B306</f>
        <v>LAD</v>
      </c>
      <c r="C515" s="13">
        <f>(D515*Settings!$E$8)+(E515*Settings!$E$3)+(F515*Settings!$E$12)+(G515*Settings!$E$10)+(H515*Settings!$E$6)+(I515*Settings!$E$7)+(J515*Settings!$E$11)+(K515*Settings!$E$4)+(L515*Settings!$E$13)+(M515*Settings!$E$14)+(N515*Settings!$E$5)+(O515*Settings!$E$9)</f>
        <v>86.0714</v>
      </c>
      <c r="D515" s="11">
        <f>VLOOKUP(A515,PitcherProj!A:Z,4,false)</f>
        <v>41.9181</v>
      </c>
      <c r="E515" s="11">
        <f>VLOOKUP(A515,PitcherProj!A:Z,5,false)</f>
        <v>2.456</v>
      </c>
      <c r="F515" s="11">
        <f>VLOOKUP(A515,PitcherProj!A:Z,6,false)</f>
        <v>2.0942</v>
      </c>
      <c r="G515" s="11">
        <f>VLOOKUP(A515,PitcherProj!A:Z,7,false)</f>
        <v>18.8038</v>
      </c>
      <c r="H515" s="11">
        <f>VLOOKUP(A515,PitcherProj!A:Z,8,false)</f>
        <v>42.2383</v>
      </c>
      <c r="I515" s="11">
        <f>VLOOKUP(A515,PitcherProj!A:Z,9,false)</f>
        <v>14.7535</v>
      </c>
      <c r="J515" s="11">
        <f>VLOOKUP(A515,PitcherProj!A:Z,10,false)</f>
        <v>1.4877</v>
      </c>
      <c r="K515" s="11">
        <f>VLOOKUP(A515,PitcherProj!A:Z,11,false)</f>
        <v>0</v>
      </c>
      <c r="L515" s="11">
        <f>VLOOKUP(A515,PitcherProj!A:Z,12,false)</f>
        <v>0.6518</v>
      </c>
      <c r="M515" s="11">
        <f>VLOOKUP(A515,PitcherProj!A:AA,13,false)</f>
        <v>5.6962</v>
      </c>
      <c r="N515" s="11">
        <f>VLOOKUP(A515,PitcherProj!A:AA,14,false)</f>
        <v>1.329</v>
      </c>
      <c r="O515" s="11">
        <f>VLOOKUP(A515,PitcherProj!A:AA,15,false)</f>
        <v>39.3604</v>
      </c>
      <c r="P515" s="11" t="str">
        <f t="shared" si="1"/>
        <v>#N/A</v>
      </c>
    </row>
    <row r="516">
      <c r="A516" s="12" t="str">
        <f>PitcherProj!A460</f>
        <v>Bryan Baker</v>
      </c>
      <c r="B516" s="11" t="str">
        <f>PitcherProj!B460</f>
        <v>BAL</v>
      </c>
      <c r="C516" s="13">
        <f>(D516*Settings!$E$8)+(E516*Settings!$E$3)+(F516*Settings!$E$12)+(G516*Settings!$E$10)+(H516*Settings!$E$6)+(I516*Settings!$E$7)+(J516*Settings!$E$11)+(K516*Settings!$E$4)+(L516*Settings!$E$13)+(M516*Settings!$E$14)+(N516*Settings!$E$5)+(O516*Settings!$E$9)</f>
        <v>85.5318</v>
      </c>
      <c r="D516" s="11">
        <f>VLOOKUP(A516,PitcherProj!A:Z,4,false)</f>
        <v>44</v>
      </c>
      <c r="E516" s="11">
        <f>VLOOKUP(A516,PitcherProj!A:Z,5,false)</f>
        <v>2.2195</v>
      </c>
      <c r="F516" s="11">
        <f>VLOOKUP(A516,PitcherProj!A:Z,6,false)</f>
        <v>2.0953</v>
      </c>
      <c r="G516" s="11">
        <f>VLOOKUP(A516,PitcherProj!A:Z,7,false)</f>
        <v>19.5425</v>
      </c>
      <c r="H516" s="11">
        <f>VLOOKUP(A516,PitcherProj!A:Z,8,false)</f>
        <v>46.5537</v>
      </c>
      <c r="I516" s="11">
        <f>VLOOKUP(A516,PitcherProj!A:Z,9,false)</f>
        <v>18.8974</v>
      </c>
      <c r="J516" s="11">
        <f>VLOOKUP(A516,PitcherProj!A:Z,10,false)</f>
        <v>1.8565</v>
      </c>
      <c r="K516" s="11">
        <f>VLOOKUP(A516,PitcherProj!A:Z,11,false)</f>
        <v>0</v>
      </c>
      <c r="L516" s="11">
        <f>VLOOKUP(A516,PitcherProj!A:Z,12,false)</f>
        <v>0.6332</v>
      </c>
      <c r="M516" s="11">
        <f>VLOOKUP(A516,PitcherProj!A:AA,13,false)</f>
        <v>5.75422</v>
      </c>
      <c r="N516" s="11">
        <f>VLOOKUP(A516,PitcherProj!A:AA,14,false)</f>
        <v>0</v>
      </c>
      <c r="O516" s="11">
        <f>VLOOKUP(A516,PitcherProj!A:AA,15,false)</f>
        <v>39.261</v>
      </c>
      <c r="P516" s="11" t="str">
        <f t="shared" si="1"/>
        <v>#N/A</v>
      </c>
    </row>
    <row r="517">
      <c r="A517" s="12" t="str">
        <f>PitcherProj!A465</f>
        <v>Bowden Francis</v>
      </c>
      <c r="B517" s="11" t="str">
        <f>PitcherProj!B465</f>
        <v>TOR</v>
      </c>
      <c r="C517" s="13">
        <f>(D517*Settings!$E$8)+(E517*Settings!$E$3)+(F517*Settings!$E$12)+(G517*Settings!$E$10)+(H517*Settings!$E$6)+(I517*Settings!$E$7)+(J517*Settings!$E$11)+(K517*Settings!$E$4)+(L517*Settings!$E$13)+(M517*Settings!$E$14)+(N517*Settings!$E$5)+(O517*Settings!$E$9)</f>
        <v>84.9229</v>
      </c>
      <c r="D517" s="11">
        <f>VLOOKUP(A517,PitcherProj!A:Z,4,false)</f>
        <v>44.234</v>
      </c>
      <c r="E517" s="11">
        <f>VLOOKUP(A517,PitcherProj!A:Z,5,false)</f>
        <v>2.2567</v>
      </c>
      <c r="F517" s="11">
        <f>VLOOKUP(A517,PitcherProj!A:Z,6,false)</f>
        <v>2.2942</v>
      </c>
      <c r="G517" s="11">
        <f>VLOOKUP(A517,PitcherProj!A:Z,7,false)</f>
        <v>21.1174</v>
      </c>
      <c r="H517" s="11">
        <f>VLOOKUP(A517,PitcherProj!A:Z,8,false)</f>
        <v>43.9029</v>
      </c>
      <c r="I517" s="11">
        <f>VLOOKUP(A517,PitcherProj!A:Z,9,false)</f>
        <v>14.0728</v>
      </c>
      <c r="J517" s="11">
        <f>VLOOKUP(A517,PitcherProj!A:Z,10,false)</f>
        <v>2.4743</v>
      </c>
      <c r="K517" s="11">
        <f>VLOOKUP(A517,PitcherProj!A:Z,11,false)</f>
        <v>0</v>
      </c>
      <c r="L517" s="11">
        <f>VLOOKUP(A517,PitcherProj!A:Z,12,false)</f>
        <v>0.6507</v>
      </c>
      <c r="M517" s="11">
        <f>VLOOKUP(A517,PitcherProj!A:AA,13,false)</f>
        <v>7.50504</v>
      </c>
      <c r="N517" s="11">
        <f>VLOOKUP(A517,PitcherProj!A:AA,14,false)</f>
        <v>0.6338</v>
      </c>
      <c r="O517" s="11">
        <f>VLOOKUP(A517,PitcherProj!A:AA,15,false)</f>
        <v>40.5038</v>
      </c>
      <c r="P517" s="11" t="str">
        <f t="shared" si="1"/>
        <v>#N/A</v>
      </c>
    </row>
    <row r="518">
      <c r="A518" s="12" t="str">
        <f>PitcherProj!A330</f>
        <v>Yunior Marte</v>
      </c>
      <c r="B518" s="11" t="str">
        <f>PitcherProj!B330</f>
        <v>PHI</v>
      </c>
      <c r="C518" s="13">
        <f>(D518*Settings!$E$8)+(E518*Settings!$E$3)+(F518*Settings!$E$12)+(G518*Settings!$E$10)+(H518*Settings!$E$6)+(I518*Settings!$E$7)+(J518*Settings!$E$11)+(K518*Settings!$E$4)+(L518*Settings!$E$13)+(M518*Settings!$E$14)+(N518*Settings!$E$5)+(O518*Settings!$E$9)</f>
        <v>84.3156</v>
      </c>
      <c r="D518" s="11">
        <f>VLOOKUP(A518,PitcherProj!A:Z,4,false)</f>
        <v>48</v>
      </c>
      <c r="E518" s="11">
        <f>VLOOKUP(A518,PitcherProj!A:Z,5,false)</f>
        <v>2.396</v>
      </c>
      <c r="F518" s="11">
        <f>VLOOKUP(A518,PitcherProj!A:Z,6,false)</f>
        <v>2.3112</v>
      </c>
      <c r="G518" s="11">
        <f>VLOOKUP(A518,PitcherProj!A:Z,7,false)</f>
        <v>21.9919</v>
      </c>
      <c r="H518" s="11">
        <f>VLOOKUP(A518,PitcherProj!A:Z,8,false)</f>
        <v>45.849</v>
      </c>
      <c r="I518" s="11">
        <f>VLOOKUP(A518,PitcherProj!A:Z,9,false)</f>
        <v>20.0636</v>
      </c>
      <c r="J518" s="11">
        <f>VLOOKUP(A518,PitcherProj!A:Z,10,false)</f>
        <v>2.2294</v>
      </c>
      <c r="K518" s="11">
        <f>VLOOKUP(A518,PitcherProj!A:Z,11,false)</f>
        <v>0</v>
      </c>
      <c r="L518" s="11">
        <f>VLOOKUP(A518,PitcherProj!A:Z,12,false)</f>
        <v>0.542</v>
      </c>
      <c r="M518" s="11">
        <f>VLOOKUP(A518,PitcherProj!A:AA,13,false)</f>
        <v>5.90933</v>
      </c>
      <c r="N518" s="11">
        <f>VLOOKUP(A518,PitcherProj!A:AA,14,false)</f>
        <v>0</v>
      </c>
      <c r="O518" s="11">
        <f>VLOOKUP(A518,PitcherProj!A:AA,15,false)</f>
        <v>45.387</v>
      </c>
      <c r="P518" s="11" t="str">
        <f t="shared" si="1"/>
        <v>#N/A</v>
      </c>
    </row>
    <row r="519">
      <c r="A519" s="12" t="str">
        <f>PitcherProj!A325</f>
        <v>Hurston Waldrep</v>
      </c>
      <c r="B519" s="11" t="str">
        <f>PitcherProj!B325</f>
        <v>ATL</v>
      </c>
      <c r="C519" s="13">
        <f>(D519*Settings!$E$8)+(E519*Settings!$E$3)+(F519*Settings!$E$12)+(G519*Settings!$E$10)+(H519*Settings!$E$6)+(I519*Settings!$E$7)+(J519*Settings!$E$11)+(K519*Settings!$E$4)+(L519*Settings!$E$13)+(M519*Settings!$E$14)+(N519*Settings!$E$5)+(O519*Settings!$E$9)</f>
        <v>83.7155</v>
      </c>
      <c r="D519" s="11">
        <f>VLOOKUP(A519,PitcherProj!A:Z,4,false)</f>
        <v>44.702</v>
      </c>
      <c r="E519" s="11">
        <f>VLOOKUP(A519,PitcherProj!A:Z,5,false)</f>
        <v>2.7023</v>
      </c>
      <c r="F519" s="11">
        <f>VLOOKUP(A519,PitcherProj!A:Z,6,false)</f>
        <v>2.3073</v>
      </c>
      <c r="G519" s="11">
        <f>VLOOKUP(A519,PitcherProj!A:Z,7,false)</f>
        <v>21.7295</v>
      </c>
      <c r="H519" s="11">
        <f>VLOOKUP(A519,PitcherProj!A:Z,8,false)</f>
        <v>43.5021</v>
      </c>
      <c r="I519" s="11">
        <f>VLOOKUP(A519,PitcherProj!A:Z,9,false)</f>
        <v>18.6965</v>
      </c>
      <c r="J519" s="11">
        <f>VLOOKUP(A519,PitcherProj!A:Z,10,false)</f>
        <v>1.9518</v>
      </c>
      <c r="K519" s="11">
        <f>VLOOKUP(A519,PitcherProj!A:Z,11,false)</f>
        <v>0</v>
      </c>
      <c r="L519" s="11">
        <f>VLOOKUP(A519,PitcherProj!A:Z,12,false)</f>
        <v>0.6379</v>
      </c>
      <c r="M519" s="11">
        <f>VLOOKUP(A519,PitcherProj!A:AA,13,false)</f>
        <v>5.78146</v>
      </c>
      <c r="N519" s="11">
        <f>VLOOKUP(A519,PitcherProj!A:AA,14,false)</f>
        <v>2.0592</v>
      </c>
      <c r="O519" s="11">
        <f>VLOOKUP(A519,PitcherProj!A:AA,15,false)</f>
        <v>43.8283</v>
      </c>
      <c r="P519" s="11" t="str">
        <f t="shared" si="1"/>
        <v>#N/A</v>
      </c>
    </row>
    <row r="520">
      <c r="A520" s="12" t="str">
        <f>PitcherProj!A444</f>
        <v>Anthony Maldonado</v>
      </c>
      <c r="B520" s="11" t="str">
        <f>PitcherProj!B444</f>
        <v>MIA</v>
      </c>
      <c r="C520" s="13">
        <f>(D520*Settings!$E$8)+(E520*Settings!$E$3)+(F520*Settings!$E$12)+(G520*Settings!$E$10)+(H520*Settings!$E$6)+(I520*Settings!$E$7)+(J520*Settings!$E$11)+(K520*Settings!$E$4)+(L520*Settings!$E$13)+(M520*Settings!$E$14)+(N520*Settings!$E$5)+(O520*Settings!$E$9)</f>
        <v>82.4788</v>
      </c>
      <c r="D520" s="11">
        <f>VLOOKUP(A520,PitcherProj!A:Z,4,false)</f>
        <v>44</v>
      </c>
      <c r="E520" s="11">
        <f>VLOOKUP(A520,PitcherProj!A:Z,5,false)</f>
        <v>2.1193</v>
      </c>
      <c r="F520" s="11">
        <f>VLOOKUP(A520,PitcherProj!A:Z,6,false)</f>
        <v>2.1964</v>
      </c>
      <c r="G520" s="11">
        <f>VLOOKUP(A520,PitcherProj!A:Z,7,false)</f>
        <v>20.3726</v>
      </c>
      <c r="H520" s="11">
        <f>VLOOKUP(A520,PitcherProj!A:Z,8,false)</f>
        <v>45.7345</v>
      </c>
      <c r="I520" s="11">
        <f>VLOOKUP(A520,PitcherProj!A:Z,9,false)</f>
        <v>17.2798</v>
      </c>
      <c r="J520" s="11">
        <f>VLOOKUP(A520,PitcherProj!A:Z,10,false)</f>
        <v>2.0526</v>
      </c>
      <c r="K520" s="11">
        <f>VLOOKUP(A520,PitcherProj!A:Z,11,false)</f>
        <v>0</v>
      </c>
      <c r="L520" s="11">
        <f>VLOOKUP(A520,PitcherProj!A:Z,12,false)</f>
        <v>0.6078</v>
      </c>
      <c r="M520" s="11">
        <f>VLOOKUP(A520,PitcherProj!A:AA,13,false)</f>
        <v>5.93511</v>
      </c>
      <c r="N520" s="11">
        <f>VLOOKUP(A520,PitcherProj!A:AA,14,false)</f>
        <v>0</v>
      </c>
      <c r="O520" s="11">
        <f>VLOOKUP(A520,PitcherProj!A:AA,15,false)</f>
        <v>40.401</v>
      </c>
      <c r="P520" s="11" t="str">
        <f t="shared" si="1"/>
        <v>#N/A</v>
      </c>
    </row>
    <row r="521">
      <c r="A521" s="12" t="str">
        <f>PitcherProj!A538</f>
        <v>Xzavion Curry</v>
      </c>
      <c r="B521" s="11" t="str">
        <f>PitcherProj!B538</f>
        <v>CLE</v>
      </c>
      <c r="C521" s="13">
        <f>(D521*Settings!$E$8)+(E521*Settings!$E$3)+(F521*Settings!$E$12)+(G521*Settings!$E$10)+(H521*Settings!$E$6)+(I521*Settings!$E$7)+(J521*Settings!$E$11)+(K521*Settings!$E$4)+(L521*Settings!$E$13)+(M521*Settings!$E$14)+(N521*Settings!$E$5)+(O521*Settings!$E$9)</f>
        <v>81.5436</v>
      </c>
      <c r="D521" s="11">
        <f>VLOOKUP(A521,PitcherProj!A:Z,4,false)</f>
        <v>55.3016</v>
      </c>
      <c r="E521" s="11">
        <f>VLOOKUP(A521,PitcherProj!A:Z,5,false)</f>
        <v>2.6204</v>
      </c>
      <c r="F521" s="11">
        <f>VLOOKUP(A521,PitcherProj!A:Z,6,false)</f>
        <v>3.282</v>
      </c>
      <c r="G521" s="11">
        <f>VLOOKUP(A521,PitcherProj!A:Z,7,false)</f>
        <v>29.8291</v>
      </c>
      <c r="H521" s="11">
        <f>VLOOKUP(A521,PitcherProj!A:Z,8,false)</f>
        <v>44.8366</v>
      </c>
      <c r="I521" s="11">
        <f>VLOOKUP(A521,PitcherProj!A:Z,9,false)</f>
        <v>17.8858</v>
      </c>
      <c r="J521" s="11">
        <f>VLOOKUP(A521,PitcherProj!A:Z,10,false)</f>
        <v>2.1237</v>
      </c>
      <c r="K521" s="11">
        <f>VLOOKUP(A521,PitcherProj!A:Z,11,false)</f>
        <v>0</v>
      </c>
      <c r="L521" s="11">
        <f>VLOOKUP(A521,PitcherProj!A:Z,12,false)</f>
        <v>0.6613</v>
      </c>
      <c r="M521" s="11">
        <f>VLOOKUP(A521,PitcherProj!A:AA,13,false)</f>
        <v>9.8314</v>
      </c>
      <c r="N521" s="11">
        <f>VLOOKUP(A521,PitcherProj!A:AA,14,false)</f>
        <v>0.9082</v>
      </c>
      <c r="O521" s="11">
        <f>VLOOKUP(A521,PitcherProj!A:AA,15,false)</f>
        <v>56.8333</v>
      </c>
      <c r="P521" s="11" t="str">
        <f t="shared" si="1"/>
        <v>#N/A</v>
      </c>
    </row>
    <row r="522">
      <c r="A522" s="12" t="str">
        <f>PitcherProj!A322</f>
        <v>Joey Lucchesi</v>
      </c>
      <c r="B522" s="11" t="str">
        <f>PitcherProj!B322</f>
        <v>NYM</v>
      </c>
      <c r="C522" s="13">
        <f>(D522*Settings!$E$8)+(E522*Settings!$E$3)+(F522*Settings!$E$12)+(G522*Settings!$E$10)+(H522*Settings!$E$6)+(I522*Settings!$E$7)+(J522*Settings!$E$11)+(K522*Settings!$E$4)+(L522*Settings!$E$13)+(M522*Settings!$E$14)+(N522*Settings!$E$5)+(O522*Settings!$E$9)</f>
        <v>80.9783</v>
      </c>
      <c r="D522" s="11">
        <f>VLOOKUP(A522,PitcherProj!A:Z,4,false)</f>
        <v>45.9211</v>
      </c>
      <c r="E522" s="11">
        <f>VLOOKUP(A522,PitcherProj!A:Z,5,false)</f>
        <v>2.5436</v>
      </c>
      <c r="F522" s="11">
        <f>VLOOKUP(A522,PitcherProj!A:Z,6,false)</f>
        <v>2.6258</v>
      </c>
      <c r="G522" s="11">
        <f>VLOOKUP(A522,PitcherProj!A:Z,7,false)</f>
        <v>21.596</v>
      </c>
      <c r="H522" s="11">
        <f>VLOOKUP(A522,PitcherProj!A:Z,8,false)</f>
        <v>38.1241</v>
      </c>
      <c r="I522" s="11">
        <f>VLOOKUP(A522,PitcherProj!A:Z,9,false)</f>
        <v>15.6902</v>
      </c>
      <c r="J522" s="11">
        <f>VLOOKUP(A522,PitcherProj!A:Z,10,false)</f>
        <v>1.8284</v>
      </c>
      <c r="K522" s="11">
        <f>VLOOKUP(A522,PitcherProj!A:Z,11,false)</f>
        <v>0</v>
      </c>
      <c r="L522" s="11">
        <f>VLOOKUP(A522,PitcherProj!A:Z,12,false)</f>
        <v>0.6178</v>
      </c>
      <c r="M522" s="11">
        <f>VLOOKUP(A522,PitcherProj!A:AA,13,false)</f>
        <v>6.15853</v>
      </c>
      <c r="N522" s="11">
        <f>VLOOKUP(A522,PitcherProj!A:AA,14,false)</f>
        <v>1.9949</v>
      </c>
      <c r="O522" s="11">
        <f>VLOOKUP(A522,PitcherProj!A:AA,15,false)</f>
        <v>46.2594</v>
      </c>
      <c r="P522" s="11" t="str">
        <f t="shared" si="1"/>
        <v>#N/A</v>
      </c>
    </row>
    <row r="523">
      <c r="A523" s="12" t="str">
        <f>PitcherProj!A296</f>
        <v>Dallas Keuchel</v>
      </c>
      <c r="B523" s="11" t="str">
        <f>PitcherProj!B296</f>
        <v/>
      </c>
      <c r="C523" s="13">
        <f>(D523*Settings!$E$8)+(E523*Settings!$E$3)+(F523*Settings!$E$12)+(G523*Settings!$E$10)+(H523*Settings!$E$6)+(I523*Settings!$E$7)+(J523*Settings!$E$11)+(K523*Settings!$E$4)+(L523*Settings!$E$13)+(M523*Settings!$E$14)+(N523*Settings!$E$5)+(O523*Settings!$E$9)</f>
        <v>80.8491</v>
      </c>
      <c r="D523" s="11">
        <f>VLOOKUP(A523,PitcherProj!A:Z,4,false)</f>
        <v>60.4958</v>
      </c>
      <c r="E523" s="11">
        <f>VLOOKUP(A523,PitcherProj!A:Z,5,false)</f>
        <v>3.4578</v>
      </c>
      <c r="F523" s="11">
        <f>VLOOKUP(A523,PitcherProj!A:Z,6,false)</f>
        <v>4.1295</v>
      </c>
      <c r="G523" s="11">
        <f>VLOOKUP(A523,PitcherProj!A:Z,7,false)</f>
        <v>31.3215</v>
      </c>
      <c r="H523" s="11">
        <f>VLOOKUP(A523,PitcherProj!A:Z,8,false)</f>
        <v>39.057</v>
      </c>
      <c r="I523" s="11">
        <f>VLOOKUP(A523,PitcherProj!A:Z,9,false)</f>
        <v>23.8842</v>
      </c>
      <c r="J523" s="11">
        <f>VLOOKUP(A523,PitcherProj!A:Z,10,false)</f>
        <v>2.194</v>
      </c>
      <c r="K523" s="11">
        <f>VLOOKUP(A523,PitcherProj!A:Z,11,false)</f>
        <v>0</v>
      </c>
      <c r="L523" s="11">
        <f>VLOOKUP(A523,PitcherProj!A:Z,12,false)</f>
        <v>0</v>
      </c>
      <c r="M523" s="11">
        <f>VLOOKUP(A523,PitcherProj!A:AA,13,false)</f>
        <v>7.34688</v>
      </c>
      <c r="N523" s="11">
        <f>VLOOKUP(A523,PitcherProj!A:AA,14,false)</f>
        <v>4.0242</v>
      </c>
      <c r="O523" s="11">
        <f>VLOOKUP(A523,PitcherProj!A:AA,15,false)</f>
        <v>67.9472</v>
      </c>
      <c r="P523" s="11" t="str">
        <f t="shared" si="1"/>
        <v>#N/A</v>
      </c>
    </row>
    <row r="524">
      <c r="A524" s="12" t="str">
        <f>PitcherProj!A477</f>
        <v>Brad Hand</v>
      </c>
      <c r="B524" s="11" t="str">
        <f>PitcherProj!B477</f>
        <v/>
      </c>
      <c r="C524" s="13">
        <f>(D524*Settings!$E$8)+(E524*Settings!$E$3)+(F524*Settings!$E$12)+(G524*Settings!$E$10)+(H524*Settings!$E$6)+(I524*Settings!$E$7)+(J524*Settings!$E$11)+(K524*Settings!$E$4)+(L524*Settings!$E$13)+(M524*Settings!$E$14)+(N524*Settings!$E$5)+(O524*Settings!$E$9)</f>
        <v>80.7412</v>
      </c>
      <c r="D524" s="11">
        <f>VLOOKUP(A524,PitcherProj!A:Z,4,false)</f>
        <v>48</v>
      </c>
      <c r="E524" s="11">
        <f>VLOOKUP(A524,PitcherProj!A:Z,5,false)</f>
        <v>2.3285</v>
      </c>
      <c r="F524" s="11">
        <f>VLOOKUP(A524,PitcherProj!A:Z,6,false)</f>
        <v>2.3794</v>
      </c>
      <c r="G524" s="11">
        <f>VLOOKUP(A524,PitcherProj!A:Z,7,false)</f>
        <v>22.9779</v>
      </c>
      <c r="H524" s="11">
        <f>VLOOKUP(A524,PitcherProj!A:Z,8,false)</f>
        <v>46.647</v>
      </c>
      <c r="I524" s="11">
        <f>VLOOKUP(A524,PitcherProj!A:Z,9,false)</f>
        <v>20.1696</v>
      </c>
      <c r="J524" s="11">
        <f>VLOOKUP(A524,PitcherProj!A:Z,10,false)</f>
        <v>2.9485</v>
      </c>
      <c r="K524" s="11">
        <f>VLOOKUP(A524,PitcherProj!A:Z,11,false)</f>
        <v>0</v>
      </c>
      <c r="L524" s="11">
        <f>VLOOKUP(A524,PitcherProj!A:Z,12,false)</f>
        <v>0</v>
      </c>
      <c r="M524" s="11">
        <f>VLOOKUP(A524,PitcherProj!A:AA,13,false)</f>
        <v>6.37867</v>
      </c>
      <c r="N524" s="11">
        <f>VLOOKUP(A524,PitcherProj!A:AA,14,false)</f>
        <v>0</v>
      </c>
      <c r="O524" s="11">
        <f>VLOOKUP(A524,PitcherProj!A:AA,15,false)</f>
        <v>45.3362</v>
      </c>
      <c r="P524" s="11" t="str">
        <f t="shared" si="1"/>
        <v>#N/A</v>
      </c>
    </row>
    <row r="525">
      <c r="A525" s="12" t="str">
        <f>PitcherProj!A499</f>
        <v>Matt Sauer</v>
      </c>
      <c r="B525" s="11" t="str">
        <f>PitcherProj!B499</f>
        <v>KCR</v>
      </c>
      <c r="C525" s="13">
        <f>(D525*Settings!$E$8)+(E525*Settings!$E$3)+(F525*Settings!$E$12)+(G525*Settings!$E$10)+(H525*Settings!$E$6)+(I525*Settings!$E$7)+(J525*Settings!$E$11)+(K525*Settings!$E$4)+(L525*Settings!$E$13)+(M525*Settings!$E$14)+(N525*Settings!$E$5)+(O525*Settings!$E$9)</f>
        <v>80.4281</v>
      </c>
      <c r="D525" s="11">
        <f>VLOOKUP(A525,PitcherProj!A:Z,4,false)</f>
        <v>53.234</v>
      </c>
      <c r="E525" s="11">
        <f>VLOOKUP(A525,PitcherProj!A:Z,5,false)</f>
        <v>2.5227</v>
      </c>
      <c r="F525" s="11">
        <f>VLOOKUP(A525,PitcherProj!A:Z,6,false)</f>
        <v>2.9143</v>
      </c>
      <c r="G525" s="11">
        <f>VLOOKUP(A525,PitcherProj!A:Z,7,false)</f>
        <v>27.4965</v>
      </c>
      <c r="H525" s="11">
        <f>VLOOKUP(A525,PitcherProj!A:Z,8,false)</f>
        <v>46.5135</v>
      </c>
      <c r="I525" s="11">
        <f>VLOOKUP(A525,PitcherProj!A:Z,9,false)</f>
        <v>21.3056</v>
      </c>
      <c r="J525" s="11">
        <f>VLOOKUP(A525,PitcherProj!A:Z,10,false)</f>
        <v>3.162</v>
      </c>
      <c r="K525" s="11">
        <f>VLOOKUP(A525,PitcherProj!A:Z,11,false)</f>
        <v>0</v>
      </c>
      <c r="L525" s="11">
        <f>VLOOKUP(A525,PitcherProj!A:Z,12,false)</f>
        <v>0.6282</v>
      </c>
      <c r="M525" s="11">
        <f>VLOOKUP(A525,PitcherProj!A:AA,13,false)</f>
        <v>7.53557</v>
      </c>
      <c r="N525" s="11">
        <f>VLOOKUP(A525,PitcherProj!A:AA,14,false)</f>
        <v>0.569</v>
      </c>
      <c r="O525" s="11">
        <f>VLOOKUP(A525,PitcherProj!A:AA,15,false)</f>
        <v>53.1608</v>
      </c>
      <c r="P525" s="11" t="str">
        <f t="shared" si="1"/>
        <v>#N/A</v>
      </c>
    </row>
    <row r="526">
      <c r="A526" s="12" t="str">
        <f>PitcherProj!A427</f>
        <v>Lucas Gilbreath</v>
      </c>
      <c r="B526" s="11" t="str">
        <f>PitcherProj!B427</f>
        <v>COL</v>
      </c>
      <c r="C526" s="13">
        <f>(D526*Settings!$E$8)+(E526*Settings!$E$3)+(F526*Settings!$E$12)+(G526*Settings!$E$10)+(H526*Settings!$E$6)+(I526*Settings!$E$7)+(J526*Settings!$E$11)+(K526*Settings!$E$4)+(L526*Settings!$E$13)+(M526*Settings!$E$14)+(N526*Settings!$E$5)+(O526*Settings!$E$9)</f>
        <v>80.2466</v>
      </c>
      <c r="D526" s="11">
        <f>VLOOKUP(A526,PitcherProj!A:Z,4,false)</f>
        <v>48</v>
      </c>
      <c r="E526" s="11">
        <f>VLOOKUP(A526,PitcherProj!A:Z,5,false)</f>
        <v>2.2163</v>
      </c>
      <c r="F526" s="11">
        <f>VLOOKUP(A526,PitcherProj!A:Z,6,false)</f>
        <v>2.4924</v>
      </c>
      <c r="G526" s="11">
        <f>VLOOKUP(A526,PitcherProj!A:Z,7,false)</f>
        <v>24.7532</v>
      </c>
      <c r="H526" s="11">
        <f>VLOOKUP(A526,PitcherProj!A:Z,8,false)</f>
        <v>48.7234</v>
      </c>
      <c r="I526" s="11">
        <f>VLOOKUP(A526,PitcherProj!A:Z,9,false)</f>
        <v>24.4432</v>
      </c>
      <c r="J526" s="11">
        <f>VLOOKUP(A526,PitcherProj!A:Z,10,false)</f>
        <v>2.3286</v>
      </c>
      <c r="K526" s="11">
        <f>VLOOKUP(A526,PitcherProj!A:Z,11,false)</f>
        <v>0</v>
      </c>
      <c r="L526" s="11">
        <f>VLOOKUP(A526,PitcherProj!A:Z,12,false)</f>
        <v>3.5674</v>
      </c>
      <c r="M526" s="11">
        <f>VLOOKUP(A526,PitcherProj!A:AA,13,false)</f>
        <v>6.49067</v>
      </c>
      <c r="N526" s="11">
        <f>VLOOKUP(A526,PitcherProj!A:AA,14,false)</f>
        <v>0</v>
      </c>
      <c r="O526" s="11">
        <f>VLOOKUP(A526,PitcherProj!A:AA,15,false)</f>
        <v>46.9377</v>
      </c>
      <c r="P526" s="11" t="str">
        <f t="shared" si="1"/>
        <v>#N/A</v>
      </c>
    </row>
    <row r="527">
      <c r="A527" s="12" t="str">
        <f>PitcherProj!A448</f>
        <v>Colin Selby</v>
      </c>
      <c r="B527" s="11" t="str">
        <f>PitcherProj!B448</f>
        <v>PIT</v>
      </c>
      <c r="C527" s="13">
        <f>(D527*Settings!$E$8)+(E527*Settings!$E$3)+(F527*Settings!$E$12)+(G527*Settings!$E$10)+(H527*Settings!$E$6)+(I527*Settings!$E$7)+(J527*Settings!$E$11)+(K527*Settings!$E$4)+(L527*Settings!$E$13)+(M527*Settings!$E$14)+(N527*Settings!$E$5)+(O527*Settings!$E$9)</f>
        <v>79.5737</v>
      </c>
      <c r="D527" s="11">
        <f>VLOOKUP(A527,PitcherProj!A:Z,4,false)</f>
        <v>44</v>
      </c>
      <c r="E527" s="11">
        <f>VLOOKUP(A527,PitcherProj!A:Z,5,false)</f>
        <v>2.1667</v>
      </c>
      <c r="F527" s="11">
        <f>VLOOKUP(A527,PitcherProj!A:Z,6,false)</f>
        <v>2.1486</v>
      </c>
      <c r="G527" s="11">
        <f>VLOOKUP(A527,PitcherProj!A:Z,7,false)</f>
        <v>19.7295</v>
      </c>
      <c r="H527" s="11">
        <f>VLOOKUP(A527,PitcherProj!A:Z,8,false)</f>
        <v>45.5595</v>
      </c>
      <c r="I527" s="11">
        <f>VLOOKUP(A527,PitcherProj!A:Z,9,false)</f>
        <v>22.1152</v>
      </c>
      <c r="J527" s="11">
        <f>VLOOKUP(A527,PitcherProj!A:Z,10,false)</f>
        <v>2.1077</v>
      </c>
      <c r="K527" s="11">
        <f>VLOOKUP(A527,PitcherProj!A:Z,11,false)</f>
        <v>0</v>
      </c>
      <c r="L527" s="11">
        <f>VLOOKUP(A527,PitcherProj!A:Z,12,false)</f>
        <v>0.6112</v>
      </c>
      <c r="M527" s="11">
        <f>VLOOKUP(A527,PitcherProj!A:AA,13,false)</f>
        <v>4.66889</v>
      </c>
      <c r="N527" s="11">
        <f>VLOOKUP(A527,PitcherProj!A:AA,14,false)</f>
        <v>0</v>
      </c>
      <c r="O527" s="11">
        <f>VLOOKUP(A527,PitcherProj!A:AA,15,false)</f>
        <v>39.914</v>
      </c>
      <c r="P527" s="11" t="str">
        <f t="shared" si="1"/>
        <v>#N/A</v>
      </c>
    </row>
    <row r="528">
      <c r="A528" s="12" t="str">
        <f>PitcherProj!A332</f>
        <v>Yonny Chirinos</v>
      </c>
      <c r="B528" s="11" t="str">
        <f>PitcherProj!B332</f>
        <v/>
      </c>
      <c r="C528" s="13">
        <f>(D528*Settings!$E$8)+(E528*Settings!$E$3)+(F528*Settings!$E$12)+(G528*Settings!$E$10)+(H528*Settings!$E$6)+(I528*Settings!$E$7)+(J528*Settings!$E$11)+(K528*Settings!$E$4)+(L528*Settings!$E$13)+(M528*Settings!$E$14)+(N528*Settings!$E$5)+(O528*Settings!$E$9)</f>
        <v>78.9627</v>
      </c>
      <c r="D528" s="11">
        <f>VLOOKUP(A528,PitcherProj!A:Z,4,false)</f>
        <v>62.6183</v>
      </c>
      <c r="E528" s="11">
        <f>VLOOKUP(A528,PitcherProj!A:Z,5,false)</f>
        <v>3.2853</v>
      </c>
      <c r="F528" s="11">
        <f>VLOOKUP(A528,PitcherProj!A:Z,6,false)</f>
        <v>4.4366</v>
      </c>
      <c r="G528" s="11">
        <f>VLOOKUP(A528,PitcherProj!A:Z,7,false)</f>
        <v>35.1443</v>
      </c>
      <c r="H528" s="11">
        <f>VLOOKUP(A528,PitcherProj!A:Z,8,false)</f>
        <v>41.3939</v>
      </c>
      <c r="I528" s="11">
        <f>VLOOKUP(A528,PitcherProj!A:Z,9,false)</f>
        <v>21.4578</v>
      </c>
      <c r="J528" s="11">
        <f>VLOOKUP(A528,PitcherProj!A:Z,10,false)</f>
        <v>3.119</v>
      </c>
      <c r="K528" s="11">
        <f>VLOOKUP(A528,PitcherProj!A:Z,11,false)</f>
        <v>0</v>
      </c>
      <c r="L528" s="11">
        <f>VLOOKUP(A528,PitcherProj!A:Z,12,false)</f>
        <v>0</v>
      </c>
      <c r="M528" s="11">
        <f>VLOOKUP(A528,PitcherProj!A:AA,13,false)</f>
        <v>9.75454</v>
      </c>
      <c r="N528" s="11">
        <f>VLOOKUP(A528,PitcherProj!A:AA,14,false)</f>
        <v>3.881</v>
      </c>
      <c r="O528" s="11">
        <f>VLOOKUP(A528,PitcherProj!A:AA,15,false)</f>
        <v>70.1804</v>
      </c>
      <c r="P528" s="11" t="str">
        <f t="shared" si="1"/>
        <v>#N/A</v>
      </c>
    </row>
    <row r="529">
      <c r="A529" s="12" t="str">
        <f>PitcherProj!A529</f>
        <v>Luis Patiño</v>
      </c>
      <c r="B529" s="11" t="str">
        <f>PitcherProj!B529</f>
        <v>SDP</v>
      </c>
      <c r="C529" s="13">
        <f>(D529*Settings!$E$8)+(E529*Settings!$E$3)+(F529*Settings!$E$12)+(G529*Settings!$E$10)+(H529*Settings!$E$6)+(I529*Settings!$E$7)+(J529*Settings!$E$11)+(K529*Settings!$E$4)+(L529*Settings!$E$13)+(M529*Settings!$E$14)+(N529*Settings!$E$5)+(O529*Settings!$E$9)</f>
        <v>78.2967</v>
      </c>
      <c r="D529" s="11">
        <f>VLOOKUP(A529,PitcherProj!A:Z,4,false)</f>
        <v>48</v>
      </c>
      <c r="E529" s="11">
        <f>VLOOKUP(A529,PitcherProj!A:Z,5,false)</f>
        <v>2.2172</v>
      </c>
      <c r="F529" s="11">
        <f>VLOOKUP(A529,PitcherProj!A:Z,6,false)</f>
        <v>2.4915</v>
      </c>
      <c r="G529" s="11">
        <f>VLOOKUP(A529,PitcherProj!A:Z,7,false)</f>
        <v>24.6405</v>
      </c>
      <c r="H529" s="11">
        <f>VLOOKUP(A529,PitcherProj!A:Z,8,false)</f>
        <v>42.0143</v>
      </c>
      <c r="I529" s="11">
        <f>VLOOKUP(A529,PitcherProj!A:Z,9,false)</f>
        <v>21.018</v>
      </c>
      <c r="J529" s="11">
        <f>VLOOKUP(A529,PitcherProj!A:Z,10,false)</f>
        <v>2.027</v>
      </c>
      <c r="K529" s="11">
        <f>VLOOKUP(A529,PitcherProj!A:Z,11,false)</f>
        <v>0</v>
      </c>
      <c r="L529" s="11">
        <f>VLOOKUP(A529,PitcherProj!A:Z,12,false)</f>
        <v>3.7571</v>
      </c>
      <c r="M529" s="11">
        <f>VLOOKUP(A529,PitcherProj!A:AA,13,false)</f>
        <v>7.536</v>
      </c>
      <c r="N529" s="11">
        <f>VLOOKUP(A529,PitcherProj!A:AA,14,false)</f>
        <v>0</v>
      </c>
      <c r="O529" s="11">
        <f>VLOOKUP(A529,PitcherProj!A:AA,15,false)</f>
        <v>46.5173</v>
      </c>
      <c r="P529" s="11" t="str">
        <f t="shared" si="1"/>
        <v>#N/A</v>
      </c>
    </row>
    <row r="530">
      <c r="A530" s="12" t="str">
        <f>PitcherProj!A366</f>
        <v>Kolby Allard</v>
      </c>
      <c r="B530" s="11" t="str">
        <f>PitcherProj!B366</f>
        <v>PHI</v>
      </c>
      <c r="C530" s="13">
        <f>(D530*Settings!$E$8)+(E530*Settings!$E$3)+(F530*Settings!$E$12)+(G530*Settings!$E$10)+(H530*Settings!$E$6)+(I530*Settings!$E$7)+(J530*Settings!$E$11)+(K530*Settings!$E$4)+(L530*Settings!$E$13)+(M530*Settings!$E$14)+(N530*Settings!$E$5)+(O530*Settings!$E$9)</f>
        <v>78.2205</v>
      </c>
      <c r="D530" s="11">
        <f>VLOOKUP(A530,PitcherProj!A:Z,4,false)</f>
        <v>44.9828</v>
      </c>
      <c r="E530" s="11">
        <f>VLOOKUP(A530,PitcherProj!A:Z,5,false)</f>
        <v>2.3411</v>
      </c>
      <c r="F530" s="11">
        <f>VLOOKUP(A530,PitcherProj!A:Z,6,false)</f>
        <v>2.5156</v>
      </c>
      <c r="G530" s="11">
        <f>VLOOKUP(A530,PitcherProj!A:Z,7,false)</f>
        <v>22.4715</v>
      </c>
      <c r="H530" s="11">
        <f>VLOOKUP(A530,PitcherProj!A:Z,8,false)</f>
        <v>41.1592</v>
      </c>
      <c r="I530" s="11">
        <f>VLOOKUP(A530,PitcherProj!A:Z,9,false)</f>
        <v>15.907</v>
      </c>
      <c r="J530" s="11">
        <f>VLOOKUP(A530,PitcherProj!A:Z,10,false)</f>
        <v>1.7023</v>
      </c>
      <c r="K530" s="11">
        <f>VLOOKUP(A530,PitcherProj!A:Z,11,false)</f>
        <v>0</v>
      </c>
      <c r="L530" s="11">
        <f>VLOOKUP(A530,PitcherProj!A:Z,12,false)</f>
        <v>0.542</v>
      </c>
      <c r="M530" s="11">
        <f>VLOOKUP(A530,PitcherProj!A:AA,13,false)</f>
        <v>7.33719</v>
      </c>
      <c r="N530" s="11">
        <f>VLOOKUP(A530,PitcherProj!A:AA,14,false)</f>
        <v>1.1788</v>
      </c>
      <c r="O530" s="11">
        <f>VLOOKUP(A530,PitcherProj!A:AA,15,false)</f>
        <v>44.1139</v>
      </c>
      <c r="P530" s="11" t="str">
        <f t="shared" si="1"/>
        <v>#N/A</v>
      </c>
    </row>
    <row r="531">
      <c r="A531" s="12" t="str">
        <f>PitcherProj!A476</f>
        <v>Jarlín García</v>
      </c>
      <c r="B531" s="11" t="str">
        <f>PitcherProj!B476</f>
        <v/>
      </c>
      <c r="C531" s="13">
        <f>(D531*Settings!$E$8)+(E531*Settings!$E$3)+(F531*Settings!$E$12)+(G531*Settings!$E$10)+(H531*Settings!$E$6)+(I531*Settings!$E$7)+(J531*Settings!$E$11)+(K531*Settings!$E$4)+(L531*Settings!$E$13)+(M531*Settings!$E$14)+(N531*Settings!$E$5)+(O531*Settings!$E$9)</f>
        <v>78.1727</v>
      </c>
      <c r="D531" s="11">
        <f>VLOOKUP(A531,PitcherProj!A:Z,4,false)</f>
        <v>46</v>
      </c>
      <c r="E531" s="11">
        <f>VLOOKUP(A531,PitcherProj!A:Z,5,false)</f>
        <v>2.245</v>
      </c>
      <c r="F531" s="11">
        <f>VLOOKUP(A531,PitcherProj!A:Z,6,false)</f>
        <v>2.2667</v>
      </c>
      <c r="G531" s="11">
        <f>VLOOKUP(A531,PitcherProj!A:Z,7,false)</f>
        <v>21.7507</v>
      </c>
      <c r="H531" s="11">
        <f>VLOOKUP(A531,PitcherProj!A:Z,8,false)</f>
        <v>42.4042</v>
      </c>
      <c r="I531" s="11">
        <f>VLOOKUP(A531,PitcherProj!A:Z,9,false)</f>
        <v>16.349</v>
      </c>
      <c r="J531" s="11">
        <f>VLOOKUP(A531,PitcherProj!A:Z,10,false)</f>
        <v>1.8772</v>
      </c>
      <c r="K531" s="11">
        <f>VLOOKUP(A531,PitcherProj!A:Z,11,false)</f>
        <v>0</v>
      </c>
      <c r="L531" s="11">
        <f>VLOOKUP(A531,PitcherProj!A:Z,12,false)</f>
        <v>0</v>
      </c>
      <c r="M531" s="11">
        <f>VLOOKUP(A531,PitcherProj!A:AA,13,false)</f>
        <v>6.54733</v>
      </c>
      <c r="N531" s="11">
        <f>VLOOKUP(A531,PitcherProj!A:AA,14,false)</f>
        <v>0</v>
      </c>
      <c r="O531" s="11">
        <f>VLOOKUP(A531,PitcherProj!A:AA,15,false)</f>
        <v>44.9288</v>
      </c>
      <c r="P531" s="11" t="str">
        <f t="shared" si="1"/>
        <v>#N/A</v>
      </c>
    </row>
    <row r="532">
      <c r="A532" s="12" t="str">
        <f>PitcherProj!A501</f>
        <v>Marc Church</v>
      </c>
      <c r="B532" s="11" t="str">
        <f>PitcherProj!B501</f>
        <v>TEX</v>
      </c>
      <c r="C532" s="13">
        <f>(D532*Settings!$E$8)+(E532*Settings!$E$3)+(F532*Settings!$E$12)+(G532*Settings!$E$10)+(H532*Settings!$E$6)+(I532*Settings!$E$7)+(J532*Settings!$E$11)+(K532*Settings!$E$4)+(L532*Settings!$E$13)+(M532*Settings!$E$14)+(N532*Settings!$E$5)+(O532*Settings!$E$9)</f>
        <v>77.8572</v>
      </c>
      <c r="D532" s="11">
        <f>VLOOKUP(A532,PitcherProj!A:Z,4,false)</f>
        <v>46</v>
      </c>
      <c r="E532" s="11">
        <f>VLOOKUP(A532,PitcherProj!A:Z,5,false)</f>
        <v>2.2351</v>
      </c>
      <c r="F532" s="11">
        <f>VLOOKUP(A532,PitcherProj!A:Z,6,false)</f>
        <v>2.2766</v>
      </c>
      <c r="G532" s="11">
        <f>VLOOKUP(A532,PitcherProj!A:Z,7,false)</f>
        <v>22.9538</v>
      </c>
      <c r="H532" s="11">
        <f>VLOOKUP(A532,PitcherProj!A:Z,8,false)</f>
        <v>46.605</v>
      </c>
      <c r="I532" s="11">
        <f>VLOOKUP(A532,PitcherProj!A:Z,9,false)</f>
        <v>20.9481</v>
      </c>
      <c r="J532" s="11">
        <f>VLOOKUP(A532,PitcherProj!A:Z,10,false)</f>
        <v>2.0549</v>
      </c>
      <c r="K532" s="11">
        <f>VLOOKUP(A532,PitcherProj!A:Z,11,false)</f>
        <v>0</v>
      </c>
      <c r="L532" s="11">
        <f>VLOOKUP(A532,PitcherProj!A:Z,12,false)</f>
        <v>0.6047</v>
      </c>
      <c r="M532" s="11">
        <f>VLOOKUP(A532,PitcherProj!A:AA,13,false)</f>
        <v>6.75178</v>
      </c>
      <c r="N532" s="11">
        <f>VLOOKUP(A532,PitcherProj!A:AA,14,false)</f>
        <v>0</v>
      </c>
      <c r="O532" s="11">
        <f>VLOOKUP(A532,PitcherProj!A:AA,15,false)</f>
        <v>43.3923</v>
      </c>
      <c r="P532" s="11" t="str">
        <f t="shared" si="1"/>
        <v>#N/A</v>
      </c>
    </row>
    <row r="533">
      <c r="A533" s="12" t="str">
        <f>PitcherProj!A417</f>
        <v>Tejay Antone</v>
      </c>
      <c r="B533" s="11" t="str">
        <f>PitcherProj!B417</f>
        <v>CIN</v>
      </c>
      <c r="C533" s="13">
        <f>(D533*Settings!$E$8)+(E533*Settings!$E$3)+(F533*Settings!$E$12)+(G533*Settings!$E$10)+(H533*Settings!$E$6)+(I533*Settings!$E$7)+(J533*Settings!$E$11)+(K533*Settings!$E$4)+(L533*Settings!$E$13)+(M533*Settings!$E$14)+(N533*Settings!$E$5)+(O533*Settings!$E$9)</f>
        <v>77.7639</v>
      </c>
      <c r="D533" s="11">
        <f>VLOOKUP(A533,PitcherProj!A:Z,4,false)</f>
        <v>44</v>
      </c>
      <c r="E533" s="11">
        <f>VLOOKUP(A533,PitcherProj!A:Z,5,false)</f>
        <v>2.1514</v>
      </c>
      <c r="F533" s="11">
        <f>VLOOKUP(A533,PitcherProj!A:Z,6,false)</f>
        <v>2.164</v>
      </c>
      <c r="G533" s="11">
        <f>VLOOKUP(A533,PitcherProj!A:Z,7,false)</f>
        <v>21.0982</v>
      </c>
      <c r="H533" s="11">
        <f>VLOOKUP(A533,PitcherProj!A:Z,8,false)</f>
        <v>44.393</v>
      </c>
      <c r="I533" s="11">
        <f>VLOOKUP(A533,PitcherProj!A:Z,9,false)</f>
        <v>18.2611</v>
      </c>
      <c r="J533" s="11">
        <f>VLOOKUP(A533,PitcherProj!A:Z,10,false)</f>
        <v>2.095</v>
      </c>
      <c r="K533" s="11">
        <f>VLOOKUP(A533,PitcherProj!A:Z,11,false)</f>
        <v>0</v>
      </c>
      <c r="L533" s="11">
        <f>VLOOKUP(A533,PitcherProj!A:Z,12,false)</f>
        <v>0.58</v>
      </c>
      <c r="M533" s="11">
        <f>VLOOKUP(A533,PitcherProj!A:AA,13,false)</f>
        <v>6.292</v>
      </c>
      <c r="N533" s="11">
        <f>VLOOKUP(A533,PitcherProj!A:AA,14,false)</f>
        <v>0</v>
      </c>
      <c r="O533" s="11">
        <f>VLOOKUP(A533,PitcherProj!A:AA,15,false)</f>
        <v>41.5016</v>
      </c>
      <c r="P533" s="11" t="str">
        <f t="shared" si="1"/>
        <v>#N/A</v>
      </c>
    </row>
    <row r="534">
      <c r="A534" s="12" t="str">
        <f>PitcherProj!A534</f>
        <v>Gavin Hollowell</v>
      </c>
      <c r="B534" s="11" t="str">
        <f>PitcherProj!B534</f>
        <v>COL</v>
      </c>
      <c r="C534" s="13">
        <f>(D534*Settings!$E$8)+(E534*Settings!$E$3)+(F534*Settings!$E$12)+(G534*Settings!$E$10)+(H534*Settings!$E$6)+(I534*Settings!$E$7)+(J534*Settings!$E$11)+(K534*Settings!$E$4)+(L534*Settings!$E$13)+(M534*Settings!$E$14)+(N534*Settings!$E$5)+(O534*Settings!$E$9)</f>
        <v>77.6931</v>
      </c>
      <c r="D534" s="11">
        <f>VLOOKUP(A534,PitcherProj!A:Z,4,false)</f>
        <v>54</v>
      </c>
      <c r="E534" s="11">
        <f>VLOOKUP(A534,PitcherProj!A:Z,5,false)</f>
        <v>2.3292</v>
      </c>
      <c r="F534" s="11">
        <f>VLOOKUP(A534,PitcherProj!A:Z,6,false)</f>
        <v>2.9687</v>
      </c>
      <c r="G534" s="11">
        <f>VLOOKUP(A534,PitcherProj!A:Z,7,false)</f>
        <v>32.0326</v>
      </c>
      <c r="H534" s="11">
        <f>VLOOKUP(A534,PitcherProj!A:Z,8,false)</f>
        <v>48.6214</v>
      </c>
      <c r="I534" s="11">
        <f>VLOOKUP(A534,PitcherProj!A:Z,9,false)</f>
        <v>23.6894</v>
      </c>
      <c r="J534" s="11">
        <f>VLOOKUP(A534,PitcherProj!A:Z,10,false)</f>
        <v>3.1342</v>
      </c>
      <c r="K534" s="11">
        <f>VLOOKUP(A534,PitcherProj!A:Z,11,false)</f>
        <v>0</v>
      </c>
      <c r="L534" s="11">
        <f>VLOOKUP(A534,PitcherProj!A:Z,12,false)</f>
        <v>6.0201</v>
      </c>
      <c r="M534" s="11">
        <f>VLOOKUP(A534,PitcherProj!A:AA,13,false)</f>
        <v>9.528</v>
      </c>
      <c r="N534" s="11">
        <f>VLOOKUP(A534,PitcherProj!A:AA,14,false)</f>
        <v>0</v>
      </c>
      <c r="O534" s="11">
        <f>VLOOKUP(A534,PitcherProj!A:AA,15,false)</f>
        <v>56.8196</v>
      </c>
      <c r="P534" s="11" t="str">
        <f t="shared" si="1"/>
        <v>#N/A</v>
      </c>
    </row>
    <row r="535">
      <c r="A535" s="12" t="str">
        <f>PitcherProj!A399</f>
        <v>Scott Alexander</v>
      </c>
      <c r="B535" s="11" t="str">
        <f>PitcherProj!B399</f>
        <v/>
      </c>
      <c r="C535" s="13">
        <f>(D535*Settings!$E$8)+(E535*Settings!$E$3)+(F535*Settings!$E$12)+(G535*Settings!$E$10)+(H535*Settings!$E$6)+(I535*Settings!$E$7)+(J535*Settings!$E$11)+(K535*Settings!$E$4)+(L535*Settings!$E$13)+(M535*Settings!$E$14)+(N535*Settings!$E$5)+(O535*Settings!$E$9)</f>
        <v>77.4982</v>
      </c>
      <c r="D535" s="11">
        <f>VLOOKUP(A535,PitcherProj!A:Z,4,false)</f>
        <v>48</v>
      </c>
      <c r="E535" s="11">
        <f>VLOOKUP(A535,PitcherProj!A:Z,5,false)</f>
        <v>2.4165</v>
      </c>
      <c r="F535" s="11">
        <f>VLOOKUP(A535,PitcherProj!A:Z,6,false)</f>
        <v>2.2905</v>
      </c>
      <c r="G535" s="11">
        <f>VLOOKUP(A535,PitcherProj!A:Z,7,false)</f>
        <v>20.7632</v>
      </c>
      <c r="H535" s="11">
        <f>VLOOKUP(A535,PitcherProj!A:Z,8,false)</f>
        <v>37.0488</v>
      </c>
      <c r="I535" s="11">
        <f>VLOOKUP(A535,PitcherProj!A:Z,9,false)</f>
        <v>15.9115</v>
      </c>
      <c r="J535" s="11">
        <f>VLOOKUP(A535,PitcherProj!A:Z,10,false)</f>
        <v>1.9005</v>
      </c>
      <c r="K535" s="11">
        <f>VLOOKUP(A535,PitcherProj!A:Z,11,false)</f>
        <v>0</v>
      </c>
      <c r="L535" s="11">
        <f>VLOOKUP(A535,PitcherProj!A:Z,12,false)</f>
        <v>0</v>
      </c>
      <c r="M535" s="11">
        <f>VLOOKUP(A535,PitcherProj!A:AA,13,false)</f>
        <v>4.72</v>
      </c>
      <c r="N535" s="11">
        <f>VLOOKUP(A535,PitcherProj!A:AA,14,false)</f>
        <v>0</v>
      </c>
      <c r="O535" s="11">
        <f>VLOOKUP(A535,PitcherProj!A:AA,15,false)</f>
        <v>49.4232</v>
      </c>
      <c r="P535" s="11" t="str">
        <f t="shared" si="1"/>
        <v>#N/A</v>
      </c>
    </row>
    <row r="536">
      <c r="A536" s="12" t="str">
        <f>PitcherProj!A494</f>
        <v>Mick Abel</v>
      </c>
      <c r="B536" s="11" t="str">
        <f>PitcherProj!B494</f>
        <v>PHI</v>
      </c>
      <c r="C536" s="13">
        <f>(D536*Settings!$E$8)+(E536*Settings!$E$3)+(F536*Settings!$E$12)+(G536*Settings!$E$10)+(H536*Settings!$E$6)+(I536*Settings!$E$7)+(J536*Settings!$E$11)+(K536*Settings!$E$4)+(L536*Settings!$E$13)+(M536*Settings!$E$14)+(N536*Settings!$E$5)+(O536*Settings!$E$9)</f>
        <v>76.8712</v>
      </c>
      <c r="D536" s="11">
        <f>VLOOKUP(A536,PitcherProj!A:Z,4,false)</f>
        <v>55.936</v>
      </c>
      <c r="E536" s="11">
        <f>VLOOKUP(A536,PitcherProj!A:Z,5,false)</f>
        <v>2.7318</v>
      </c>
      <c r="F536" s="11">
        <f>VLOOKUP(A536,PitcherProj!A:Z,6,false)</f>
        <v>3.6155</v>
      </c>
      <c r="G536" s="11">
        <f>VLOOKUP(A536,PitcherProj!A:Z,7,false)</f>
        <v>31.8572</v>
      </c>
      <c r="H536" s="11">
        <f>VLOOKUP(A536,PitcherProj!A:Z,8,false)</f>
        <v>49.1945</v>
      </c>
      <c r="I536" s="11">
        <f>VLOOKUP(A536,PitcherProj!A:Z,9,false)</f>
        <v>28.1837</v>
      </c>
      <c r="J536" s="11">
        <f>VLOOKUP(A536,PitcherProj!A:Z,10,false)</f>
        <v>3.1522</v>
      </c>
      <c r="K536" s="11">
        <f>VLOOKUP(A536,PitcherProj!A:Z,11,false)</f>
        <v>0</v>
      </c>
      <c r="L536" s="11">
        <f>VLOOKUP(A536,PitcherProj!A:Z,12,false)</f>
        <v>0.542</v>
      </c>
      <c r="M536" s="11">
        <f>VLOOKUP(A536,PitcherProj!A:AA,13,false)</f>
        <v>9.39725</v>
      </c>
      <c r="N536" s="11">
        <f>VLOOKUP(A536,PitcherProj!A:AA,14,false)</f>
        <v>2.1579</v>
      </c>
      <c r="O536" s="11">
        <f>VLOOKUP(A536,PitcherProj!A:AA,15,false)</f>
        <v>55.4512</v>
      </c>
      <c r="P536" s="11" t="str">
        <f t="shared" si="1"/>
        <v>#N/A</v>
      </c>
    </row>
    <row r="537">
      <c r="A537" s="12" t="str">
        <f>PitcherProj!A480</f>
        <v>Luis Frías</v>
      </c>
      <c r="B537" s="11" t="str">
        <f>PitcherProj!B480</f>
        <v>ARI</v>
      </c>
      <c r="C537" s="13">
        <f>(D537*Settings!$E$8)+(E537*Settings!$E$3)+(F537*Settings!$E$12)+(G537*Settings!$E$10)+(H537*Settings!$E$6)+(I537*Settings!$E$7)+(J537*Settings!$E$11)+(K537*Settings!$E$4)+(L537*Settings!$E$13)+(M537*Settings!$E$14)+(N537*Settings!$E$5)+(O537*Settings!$E$9)</f>
        <v>76.497</v>
      </c>
      <c r="D537" s="11">
        <f>VLOOKUP(A537,PitcherProj!A:Z,4,false)</f>
        <v>44</v>
      </c>
      <c r="E537" s="11">
        <f>VLOOKUP(A537,PitcherProj!A:Z,5,false)</f>
        <v>2.1692</v>
      </c>
      <c r="F537" s="11">
        <f>VLOOKUP(A537,PitcherProj!A:Z,6,false)</f>
        <v>2.1461</v>
      </c>
      <c r="G537" s="11">
        <f>VLOOKUP(A537,PitcherProj!A:Z,7,false)</f>
        <v>20.7193</v>
      </c>
      <c r="H537" s="11">
        <f>VLOOKUP(A537,PitcherProj!A:Z,8,false)</f>
        <v>43.2137</v>
      </c>
      <c r="I537" s="11">
        <f>VLOOKUP(A537,PitcherProj!A:Z,9,false)</f>
        <v>19.8244</v>
      </c>
      <c r="J537" s="11">
        <f>VLOOKUP(A537,PitcherProj!A:Z,10,false)</f>
        <v>1.6814</v>
      </c>
      <c r="K537" s="11">
        <f>VLOOKUP(A537,PitcherProj!A:Z,11,false)</f>
        <v>0</v>
      </c>
      <c r="L537" s="11">
        <f>VLOOKUP(A537,PitcherProj!A:Z,12,false)</f>
        <v>0.6076</v>
      </c>
      <c r="M537" s="11">
        <f>VLOOKUP(A537,PitcherProj!A:AA,13,false)</f>
        <v>5.25556</v>
      </c>
      <c r="N537" s="11">
        <f>VLOOKUP(A537,PitcherProj!A:AA,14,false)</f>
        <v>0</v>
      </c>
      <c r="O537" s="11">
        <f>VLOOKUP(A537,PitcherProj!A:AA,15,false)</f>
        <v>41.3952</v>
      </c>
      <c r="P537" s="11" t="str">
        <f t="shared" si="1"/>
        <v>#N/A</v>
      </c>
    </row>
    <row r="538">
      <c r="A538" s="12" t="str">
        <f>PitcherProj!A419</f>
        <v>Mitch White</v>
      </c>
      <c r="B538" s="11" t="str">
        <f>PitcherProj!B419</f>
        <v>TOR</v>
      </c>
      <c r="C538" s="13">
        <f>(D538*Settings!$E$8)+(E538*Settings!$E$3)+(F538*Settings!$E$12)+(G538*Settings!$E$10)+(H538*Settings!$E$6)+(I538*Settings!$E$7)+(J538*Settings!$E$11)+(K538*Settings!$E$4)+(L538*Settings!$E$13)+(M538*Settings!$E$14)+(N538*Settings!$E$5)+(O538*Settings!$E$9)</f>
        <v>76.326</v>
      </c>
      <c r="D538" s="11">
        <f>VLOOKUP(A538,PitcherProj!A:Z,4,false)</f>
        <v>41.8073</v>
      </c>
      <c r="E538" s="11">
        <f>VLOOKUP(A538,PitcherProj!A:Z,5,false)</f>
        <v>2.1634</v>
      </c>
      <c r="F538" s="11">
        <f>VLOOKUP(A538,PitcherProj!A:Z,6,false)</f>
        <v>2.166</v>
      </c>
      <c r="G538" s="11">
        <f>VLOOKUP(A538,PitcherProj!A:Z,7,false)</f>
        <v>19.4629</v>
      </c>
      <c r="H538" s="11">
        <f>VLOOKUP(A538,PitcherProj!A:Z,8,false)</f>
        <v>38.6313</v>
      </c>
      <c r="I538" s="11">
        <f>VLOOKUP(A538,PitcherProj!A:Z,9,false)</f>
        <v>14.4071</v>
      </c>
      <c r="J538" s="11">
        <f>VLOOKUP(A538,PitcherProj!A:Z,10,false)</f>
        <v>1.6879</v>
      </c>
      <c r="K538" s="11">
        <f>VLOOKUP(A538,PitcherProj!A:Z,11,false)</f>
        <v>0</v>
      </c>
      <c r="L538" s="11">
        <f>VLOOKUP(A538,PitcherProj!A:Z,12,false)</f>
        <v>0.6507</v>
      </c>
      <c r="M538" s="11">
        <f>VLOOKUP(A538,PitcherProj!A:AA,13,false)</f>
        <v>5.76941</v>
      </c>
      <c r="N538" s="11">
        <f>VLOOKUP(A538,PitcherProj!A:AA,14,false)</f>
        <v>0.5924</v>
      </c>
      <c r="O538" s="11">
        <f>VLOOKUP(A538,PitcherProj!A:AA,15,false)</f>
        <v>40.104</v>
      </c>
      <c r="P538" s="11" t="str">
        <f t="shared" si="1"/>
        <v>#N/A</v>
      </c>
    </row>
    <row r="539">
      <c r="A539" s="12" t="str">
        <f>PitcherProj!A486</f>
        <v>Dylan Coleman</v>
      </c>
      <c r="B539" s="11" t="str">
        <f>PitcherProj!B486</f>
        <v>HOU</v>
      </c>
      <c r="C539" s="13">
        <f>(D539*Settings!$E$8)+(E539*Settings!$E$3)+(F539*Settings!$E$12)+(G539*Settings!$E$10)+(H539*Settings!$E$6)+(I539*Settings!$E$7)+(J539*Settings!$E$11)+(K539*Settings!$E$4)+(L539*Settings!$E$13)+(M539*Settings!$E$14)+(N539*Settings!$E$5)+(O539*Settings!$E$9)</f>
        <v>75.1196</v>
      </c>
      <c r="D539" s="11">
        <f>VLOOKUP(A539,PitcherProj!A:Z,4,false)</f>
        <v>41</v>
      </c>
      <c r="E539" s="11">
        <f>VLOOKUP(A539,PitcherProj!A:Z,5,false)</f>
        <v>2.1033</v>
      </c>
      <c r="F539" s="11">
        <f>VLOOKUP(A539,PitcherProj!A:Z,6,false)</f>
        <v>1.917</v>
      </c>
      <c r="G539" s="11">
        <f>VLOOKUP(A539,PitcherProj!A:Z,7,false)</f>
        <v>19.1928</v>
      </c>
      <c r="H539" s="11">
        <f>VLOOKUP(A539,PitcherProj!A:Z,8,false)</f>
        <v>45.3573</v>
      </c>
      <c r="I539" s="11">
        <f>VLOOKUP(A539,PitcherProj!A:Z,9,false)</f>
        <v>22.8754</v>
      </c>
      <c r="J539" s="11">
        <f>VLOOKUP(A539,PitcherProj!A:Z,10,false)</f>
        <v>2.6649</v>
      </c>
      <c r="K539" s="11">
        <f>VLOOKUP(A539,PitcherProj!A:Z,11,false)</f>
        <v>0</v>
      </c>
      <c r="L539" s="11">
        <f>VLOOKUP(A539,PitcherProj!A:Z,12,false)</f>
        <v>0.652</v>
      </c>
      <c r="M539" s="11">
        <f>VLOOKUP(A539,PitcherProj!A:AA,13,false)</f>
        <v>5.01567</v>
      </c>
      <c r="N539" s="11">
        <f>VLOOKUP(A539,PitcherProj!A:AA,14,false)</f>
        <v>0</v>
      </c>
      <c r="O539" s="11">
        <f>VLOOKUP(A539,PitcherProj!A:AA,15,false)</f>
        <v>35.3813</v>
      </c>
      <c r="P539" s="11" t="str">
        <f t="shared" si="1"/>
        <v>#N/A</v>
      </c>
    </row>
    <row r="540">
      <c r="A540" s="12" t="str">
        <f>PitcherProj!A369</f>
        <v>Slade Cecconi</v>
      </c>
      <c r="B540" s="11" t="str">
        <f>PitcherProj!B369</f>
        <v>ARI</v>
      </c>
      <c r="C540" s="13">
        <f>(D540*Settings!$E$8)+(E540*Settings!$E$3)+(F540*Settings!$E$12)+(G540*Settings!$E$10)+(H540*Settings!$E$6)+(I540*Settings!$E$7)+(J540*Settings!$E$11)+(K540*Settings!$E$4)+(L540*Settings!$E$13)+(M540*Settings!$E$14)+(N540*Settings!$E$5)+(O540*Settings!$E$9)</f>
        <v>74.6959</v>
      </c>
      <c r="D540" s="11">
        <f>VLOOKUP(A540,PitcherProj!A:Z,4,false)</f>
        <v>42.0901</v>
      </c>
      <c r="E540" s="11">
        <f>VLOOKUP(A540,PitcherProj!A:Z,5,false)</f>
        <v>2.2289</v>
      </c>
      <c r="F540" s="11">
        <f>VLOOKUP(A540,PitcherProj!A:Z,6,false)</f>
        <v>2.3389</v>
      </c>
      <c r="G540" s="11">
        <f>VLOOKUP(A540,PitcherProj!A:Z,7,false)</f>
        <v>20.4753</v>
      </c>
      <c r="H540" s="11">
        <f>VLOOKUP(A540,PitcherProj!A:Z,8,false)</f>
        <v>36.0274</v>
      </c>
      <c r="I540" s="11">
        <f>VLOOKUP(A540,PitcherProj!A:Z,9,false)</f>
        <v>10.7153</v>
      </c>
      <c r="J540" s="11">
        <f>VLOOKUP(A540,PitcherProj!A:Z,10,false)</f>
        <v>2.1587</v>
      </c>
      <c r="K540" s="11">
        <f>VLOOKUP(A540,PitcherProj!A:Z,11,false)</f>
        <v>0</v>
      </c>
      <c r="L540" s="11">
        <f>VLOOKUP(A540,PitcherProj!A:Z,12,false)</f>
        <v>0.6076</v>
      </c>
      <c r="M540" s="11">
        <f>VLOOKUP(A540,PitcherProj!A:AA,13,false)</f>
        <v>6.1966</v>
      </c>
      <c r="N540" s="11">
        <f>VLOOKUP(A540,PitcherProj!A:AA,14,false)</f>
        <v>1.2416</v>
      </c>
      <c r="O540" s="11">
        <f>VLOOKUP(A540,PitcherProj!A:AA,15,false)</f>
        <v>42.845</v>
      </c>
      <c r="P540" s="11" t="str">
        <f t="shared" si="1"/>
        <v>#N/A</v>
      </c>
    </row>
    <row r="541">
      <c r="A541" s="12" t="str">
        <f>PitcherProj!A457</f>
        <v>Greg Weissert</v>
      </c>
      <c r="B541" s="11" t="str">
        <f>PitcherProj!B457</f>
        <v>BOS</v>
      </c>
      <c r="C541" s="13">
        <f>(D541*Settings!$E$8)+(E541*Settings!$E$3)+(F541*Settings!$E$12)+(G541*Settings!$E$10)+(H541*Settings!$E$6)+(I541*Settings!$E$7)+(J541*Settings!$E$11)+(K541*Settings!$E$4)+(L541*Settings!$E$13)+(M541*Settings!$E$14)+(N541*Settings!$E$5)+(O541*Settings!$E$9)</f>
        <v>74.6372</v>
      </c>
      <c r="D541" s="11">
        <f>VLOOKUP(A541,PitcherProj!A:Z,4,false)</f>
        <v>44</v>
      </c>
      <c r="E541" s="11">
        <f>VLOOKUP(A541,PitcherProj!A:Z,5,false)</f>
        <v>2.1491</v>
      </c>
      <c r="F541" s="11">
        <f>VLOOKUP(A541,PitcherProj!A:Z,6,false)</f>
        <v>2.1663</v>
      </c>
      <c r="G541" s="11">
        <f>VLOOKUP(A541,PitcherProj!A:Z,7,false)</f>
        <v>21.5035</v>
      </c>
      <c r="H541" s="11">
        <f>VLOOKUP(A541,PitcherProj!A:Z,8,false)</f>
        <v>44.1884</v>
      </c>
      <c r="I541" s="11">
        <f>VLOOKUP(A541,PitcherProj!A:Z,9,false)</f>
        <v>19.7264</v>
      </c>
      <c r="J541" s="11">
        <f>VLOOKUP(A541,PitcherProj!A:Z,10,false)</f>
        <v>2.2855</v>
      </c>
      <c r="K541" s="11">
        <f>VLOOKUP(A541,PitcherProj!A:Z,11,false)</f>
        <v>0</v>
      </c>
      <c r="L541" s="11">
        <f>VLOOKUP(A541,PitcherProj!A:Z,12,false)</f>
        <v>0.6206</v>
      </c>
      <c r="M541" s="11">
        <f>VLOOKUP(A541,PitcherProj!A:AA,13,false)</f>
        <v>5.45111</v>
      </c>
      <c r="N541" s="11">
        <f>VLOOKUP(A541,PitcherProj!A:AA,14,false)</f>
        <v>0</v>
      </c>
      <c r="O541" s="11">
        <f>VLOOKUP(A541,PitcherProj!A:AA,15,false)</f>
        <v>42.0201</v>
      </c>
      <c r="P541" s="11" t="str">
        <f t="shared" si="1"/>
        <v>#N/A</v>
      </c>
    </row>
    <row r="542">
      <c r="A542" s="12" t="str">
        <f>PitcherProj!A458</f>
        <v>Mason Thompson</v>
      </c>
      <c r="B542" s="11" t="str">
        <f>PitcherProj!B458</f>
        <v>WSN</v>
      </c>
      <c r="C542" s="13">
        <f>(D542*Settings!$E$8)+(E542*Settings!$E$3)+(F542*Settings!$E$12)+(G542*Settings!$E$10)+(H542*Settings!$E$6)+(I542*Settings!$E$7)+(J542*Settings!$E$11)+(K542*Settings!$E$4)+(L542*Settings!$E$13)+(M542*Settings!$E$14)+(N542*Settings!$E$5)+(O542*Settings!$E$9)</f>
        <v>74.466</v>
      </c>
      <c r="D542" s="11">
        <f>VLOOKUP(A542,PitcherProj!A:Z,4,false)</f>
        <v>46</v>
      </c>
      <c r="E542" s="11">
        <f>VLOOKUP(A542,PitcherProj!A:Z,5,false)</f>
        <v>2.0856</v>
      </c>
      <c r="F542" s="11">
        <f>VLOOKUP(A542,PitcherProj!A:Z,6,false)</f>
        <v>2.427</v>
      </c>
      <c r="G542" s="11">
        <f>VLOOKUP(A542,PitcherProj!A:Z,7,false)</f>
        <v>22.3992</v>
      </c>
      <c r="H542" s="11">
        <f>VLOOKUP(A542,PitcherProj!A:Z,8,false)</f>
        <v>38.2656</v>
      </c>
      <c r="I542" s="11">
        <f>VLOOKUP(A542,PitcherProj!A:Z,9,false)</f>
        <v>18.9732</v>
      </c>
      <c r="J542" s="11">
        <f>VLOOKUP(A542,PitcherProj!A:Z,10,false)</f>
        <v>2.1451</v>
      </c>
      <c r="K542" s="11">
        <f>VLOOKUP(A542,PitcherProj!A:Z,11,false)</f>
        <v>0</v>
      </c>
      <c r="L542" s="11">
        <f>VLOOKUP(A542,PitcherProj!A:Z,12,false)</f>
        <v>3.6457</v>
      </c>
      <c r="M542" s="11">
        <f>VLOOKUP(A542,PitcherProj!A:AA,13,false)</f>
        <v>5.46378</v>
      </c>
      <c r="N542" s="11">
        <f>VLOOKUP(A542,PitcherProj!A:AA,14,false)</f>
        <v>0</v>
      </c>
      <c r="O542" s="11">
        <f>VLOOKUP(A542,PitcherProj!A:AA,15,false)</f>
        <v>46.3213</v>
      </c>
      <c r="P542" s="11" t="str">
        <f t="shared" si="1"/>
        <v>#N/A</v>
      </c>
    </row>
    <row r="543">
      <c r="A543" s="12" t="str">
        <f>PitcherProj!A488</f>
        <v>Kevin Kelly</v>
      </c>
      <c r="B543" s="11" t="str">
        <f>PitcherProj!B488</f>
        <v>TBR</v>
      </c>
      <c r="C543" s="13">
        <f>(D543*Settings!$E$8)+(E543*Settings!$E$3)+(F543*Settings!$E$12)+(G543*Settings!$E$10)+(H543*Settings!$E$6)+(I543*Settings!$E$7)+(J543*Settings!$E$11)+(K543*Settings!$E$4)+(L543*Settings!$E$13)+(M543*Settings!$E$14)+(N543*Settings!$E$5)+(O543*Settings!$E$9)</f>
        <v>73.9404</v>
      </c>
      <c r="D543" s="11">
        <f>VLOOKUP(A543,PitcherProj!A:Z,4,false)</f>
        <v>44</v>
      </c>
      <c r="E543" s="11">
        <f>VLOOKUP(A543,PitcherProj!A:Z,5,false)</f>
        <v>2.1665</v>
      </c>
      <c r="F543" s="11">
        <f>VLOOKUP(A543,PitcherProj!A:Z,6,false)</f>
        <v>2.1488</v>
      </c>
      <c r="G543" s="11">
        <f>VLOOKUP(A543,PitcherProj!A:Z,7,false)</f>
        <v>20.1776</v>
      </c>
      <c r="H543" s="11">
        <f>VLOOKUP(A543,PitcherProj!A:Z,8,false)</f>
        <v>37.7668</v>
      </c>
      <c r="I543" s="11">
        <f>VLOOKUP(A543,PitcherProj!A:Z,9,false)</f>
        <v>14.3424</v>
      </c>
      <c r="J543" s="11">
        <f>VLOOKUP(A543,PitcherProj!A:Z,10,false)</f>
        <v>3.0419</v>
      </c>
      <c r="K543" s="11">
        <f>VLOOKUP(A543,PitcherProj!A:Z,11,false)</f>
        <v>0</v>
      </c>
      <c r="L543" s="11">
        <f>VLOOKUP(A543,PitcherProj!A:Z,12,false)</f>
        <v>0.6214</v>
      </c>
      <c r="M543" s="11">
        <f>VLOOKUP(A543,PitcherProj!A:AA,13,false)</f>
        <v>5.17244</v>
      </c>
      <c r="N543" s="11">
        <f>VLOOKUP(A543,PitcherProj!A:AA,14,false)</f>
        <v>0</v>
      </c>
      <c r="O543" s="11">
        <f>VLOOKUP(A543,PitcherProj!A:AA,15,false)</f>
        <v>43.7158</v>
      </c>
      <c r="P543" s="11" t="str">
        <f t="shared" si="1"/>
        <v>#N/A</v>
      </c>
    </row>
    <row r="544">
      <c r="A544" s="12" t="str">
        <f>PitcherProj!A510</f>
        <v>Dominic Leone</v>
      </c>
      <c r="B544" s="11" t="str">
        <f>PitcherProj!B510</f>
        <v/>
      </c>
      <c r="C544" s="13">
        <f>(D544*Settings!$E$8)+(E544*Settings!$E$3)+(F544*Settings!$E$12)+(G544*Settings!$E$10)+(H544*Settings!$E$6)+(I544*Settings!$E$7)+(J544*Settings!$E$11)+(K544*Settings!$E$4)+(L544*Settings!$E$13)+(M544*Settings!$E$14)+(N544*Settings!$E$5)+(O544*Settings!$E$9)</f>
        <v>73.2569</v>
      </c>
      <c r="D544" s="11">
        <f>VLOOKUP(A544,PitcherProj!A:Z,4,false)</f>
        <v>44</v>
      </c>
      <c r="E544" s="11">
        <f>VLOOKUP(A544,PitcherProj!A:Z,5,false)</f>
        <v>2.1042</v>
      </c>
      <c r="F544" s="11">
        <f>VLOOKUP(A544,PitcherProj!A:Z,6,false)</f>
        <v>2.2116</v>
      </c>
      <c r="G544" s="11">
        <f>VLOOKUP(A544,PitcherProj!A:Z,7,false)</f>
        <v>21.6948</v>
      </c>
      <c r="H544" s="11">
        <f>VLOOKUP(A544,PitcherProj!A:Z,8,false)</f>
        <v>43.4795</v>
      </c>
      <c r="I544" s="11">
        <f>VLOOKUP(A544,PitcherProj!A:Z,9,false)</f>
        <v>19.0604</v>
      </c>
      <c r="J544" s="11">
        <f>VLOOKUP(A544,PitcherProj!A:Z,10,false)</f>
        <v>1.6031</v>
      </c>
      <c r="K544" s="11">
        <f>VLOOKUP(A544,PitcherProj!A:Z,11,false)</f>
        <v>0</v>
      </c>
      <c r="L544" s="11">
        <f>VLOOKUP(A544,PitcherProj!A:Z,12,false)</f>
        <v>0</v>
      </c>
      <c r="M544" s="11">
        <f>VLOOKUP(A544,PitcherProj!A:AA,13,false)</f>
        <v>6.28222</v>
      </c>
      <c r="N544" s="11">
        <f>VLOOKUP(A544,PitcherProj!A:AA,14,false)</f>
        <v>0</v>
      </c>
      <c r="O544" s="11">
        <f>VLOOKUP(A544,PitcherProj!A:AA,15,false)</f>
        <v>42.0557</v>
      </c>
      <c r="P544" s="11" t="str">
        <f t="shared" si="1"/>
        <v>#N/A</v>
      </c>
    </row>
    <row r="545">
      <c r="A545" s="12" t="str">
        <f>PitcherProj!A495</f>
        <v>Jackson Wolf</v>
      </c>
      <c r="B545" s="11" t="str">
        <f>PitcherProj!B495</f>
        <v>PIT</v>
      </c>
      <c r="C545" s="13">
        <f>(D545*Settings!$E$8)+(E545*Settings!$E$3)+(F545*Settings!$E$12)+(G545*Settings!$E$10)+(H545*Settings!$E$6)+(I545*Settings!$E$7)+(J545*Settings!$E$11)+(K545*Settings!$E$4)+(L545*Settings!$E$13)+(M545*Settings!$E$14)+(N545*Settings!$E$5)+(O545*Settings!$E$9)</f>
        <v>73.1556</v>
      </c>
      <c r="D545" s="11">
        <f>VLOOKUP(A545,PitcherProj!A:Z,4,false)</f>
        <v>45.2063</v>
      </c>
      <c r="E545" s="11">
        <f>VLOOKUP(A545,PitcherProj!A:Z,5,false)</f>
        <v>2.2016</v>
      </c>
      <c r="F545" s="11">
        <f>VLOOKUP(A545,PitcherProj!A:Z,6,false)</f>
        <v>2.4477</v>
      </c>
      <c r="G545" s="11">
        <f>VLOOKUP(A545,PitcherProj!A:Z,7,false)</f>
        <v>22.4425</v>
      </c>
      <c r="H545" s="11">
        <f>VLOOKUP(A545,PitcherProj!A:Z,8,false)</f>
        <v>37.8394</v>
      </c>
      <c r="I545" s="11">
        <f>VLOOKUP(A545,PitcherProj!A:Z,9,false)</f>
        <v>14.6506</v>
      </c>
      <c r="J545" s="11">
        <f>VLOOKUP(A545,PitcherProj!A:Z,10,false)</f>
        <v>1.8619</v>
      </c>
      <c r="K545" s="11">
        <f>VLOOKUP(A545,PitcherProj!A:Z,11,false)</f>
        <v>0</v>
      </c>
      <c r="L545" s="11">
        <f>VLOOKUP(A545,PitcherProj!A:Z,12,false)</f>
        <v>0.6112</v>
      </c>
      <c r="M545" s="11">
        <f>VLOOKUP(A545,PitcherProj!A:AA,13,false)</f>
        <v>6.91656</v>
      </c>
      <c r="N545" s="11">
        <f>VLOOKUP(A545,PitcherProj!A:AA,14,false)</f>
        <v>0.6125</v>
      </c>
      <c r="O545" s="11">
        <f>VLOOKUP(A545,PitcherProj!A:AA,15,false)</f>
        <v>45.63</v>
      </c>
      <c r="P545" s="11" t="str">
        <f t="shared" si="1"/>
        <v>#N/A</v>
      </c>
    </row>
    <row r="546">
      <c r="A546" s="12" t="str">
        <f>PitcherProj!A431</f>
        <v>Osvaldo Bido</v>
      </c>
      <c r="B546" s="11" t="str">
        <f>PitcherProj!B431</f>
        <v>OAK</v>
      </c>
      <c r="C546" s="13">
        <f>(D546*Settings!$E$8)+(E546*Settings!$E$3)+(F546*Settings!$E$12)+(G546*Settings!$E$10)+(H546*Settings!$E$6)+(I546*Settings!$E$7)+(J546*Settings!$E$11)+(K546*Settings!$E$4)+(L546*Settings!$E$13)+(M546*Settings!$E$14)+(N546*Settings!$E$5)+(O546*Settings!$E$9)</f>
        <v>72.4673</v>
      </c>
      <c r="D546" s="11">
        <f>VLOOKUP(A546,PitcherProj!A:Z,4,false)</f>
        <v>45.0524</v>
      </c>
      <c r="E546" s="11">
        <f>VLOOKUP(A546,PitcherProj!A:Z,5,false)</f>
        <v>2.1772</v>
      </c>
      <c r="F546" s="11">
        <f>VLOOKUP(A546,PitcherProj!A:Z,6,false)</f>
        <v>2.9543</v>
      </c>
      <c r="G546" s="11">
        <f>VLOOKUP(A546,PitcherProj!A:Z,7,false)</f>
        <v>22.6549</v>
      </c>
      <c r="H546" s="11">
        <f>VLOOKUP(A546,PitcherProj!A:Z,8,false)</f>
        <v>39.317</v>
      </c>
      <c r="I546" s="11">
        <f>VLOOKUP(A546,PitcherProj!A:Z,9,false)</f>
        <v>19.005</v>
      </c>
      <c r="J546" s="11">
        <f>VLOOKUP(A546,PitcherProj!A:Z,10,false)</f>
        <v>3.041</v>
      </c>
      <c r="K546" s="11">
        <f>VLOOKUP(A546,PitcherProj!A:Z,11,false)</f>
        <v>0</v>
      </c>
      <c r="L546" s="11">
        <f>VLOOKUP(A546,PitcherProj!A:Z,12,false)</f>
        <v>0.5768</v>
      </c>
      <c r="M546" s="11">
        <f>VLOOKUP(A546,PitcherProj!A:AA,13,false)</f>
        <v>6.42748</v>
      </c>
      <c r="N546" s="11">
        <f>VLOOKUP(A546,PitcherProj!A:AA,14,false)</f>
        <v>1.6551</v>
      </c>
      <c r="O546" s="11">
        <f>VLOOKUP(A546,PitcherProj!A:AA,15,false)</f>
        <v>42.7931</v>
      </c>
      <c r="P546" s="11" t="str">
        <f t="shared" si="1"/>
        <v>#N/A</v>
      </c>
    </row>
    <row r="547">
      <c r="A547" s="12" t="str">
        <f>PitcherProj!A498</f>
        <v>Adrián Martínez</v>
      </c>
      <c r="B547" s="11" t="str">
        <f>PitcherProj!B498</f>
        <v>OAK</v>
      </c>
      <c r="C547" s="13">
        <f>(D547*Settings!$E$8)+(E547*Settings!$E$3)+(F547*Settings!$E$12)+(G547*Settings!$E$10)+(H547*Settings!$E$6)+(I547*Settings!$E$7)+(J547*Settings!$E$11)+(K547*Settings!$E$4)+(L547*Settings!$E$13)+(M547*Settings!$E$14)+(N547*Settings!$E$5)+(O547*Settings!$E$9)</f>
        <v>72.4415</v>
      </c>
      <c r="D547" s="11">
        <f>VLOOKUP(A547,PitcherProj!A:Z,4,false)</f>
        <v>45</v>
      </c>
      <c r="E547" s="11">
        <f>VLOOKUP(A547,PitcherProj!A:Z,5,false)</f>
        <v>2.039</v>
      </c>
      <c r="F547" s="11">
        <f>VLOOKUP(A547,PitcherProj!A:Z,6,false)</f>
        <v>2.3755</v>
      </c>
      <c r="G547" s="11">
        <f>VLOOKUP(A547,PitcherProj!A:Z,7,false)</f>
        <v>21.1471</v>
      </c>
      <c r="H547" s="11">
        <f>VLOOKUP(A547,PitcherProj!A:Z,8,false)</f>
        <v>37.3411</v>
      </c>
      <c r="I547" s="11">
        <f>VLOOKUP(A547,PitcherProj!A:Z,9,false)</f>
        <v>14.6002</v>
      </c>
      <c r="J547" s="11">
        <f>VLOOKUP(A547,PitcherProj!A:Z,10,false)</f>
        <v>2.4059</v>
      </c>
      <c r="K547" s="11">
        <f>VLOOKUP(A547,PitcherProj!A:Z,11,false)</f>
        <v>0</v>
      </c>
      <c r="L547" s="11">
        <f>VLOOKUP(A547,PitcherProj!A:Z,12,false)</f>
        <v>0.5768</v>
      </c>
      <c r="M547" s="11">
        <f>VLOOKUP(A547,PitcherProj!A:AA,13,false)</f>
        <v>5.815</v>
      </c>
      <c r="N547" s="11">
        <f>VLOOKUP(A547,PitcherProj!A:AA,14,false)</f>
        <v>0</v>
      </c>
      <c r="O547" s="11">
        <f>VLOOKUP(A547,PitcherProj!A:AA,15,false)</f>
        <v>44.8214</v>
      </c>
      <c r="P547" s="11" t="str">
        <f t="shared" si="1"/>
        <v>#N/A</v>
      </c>
    </row>
    <row r="548">
      <c r="A548" s="12" t="str">
        <f>PitcherProj!A445</f>
        <v>Angel Felipe</v>
      </c>
      <c r="B548" s="11" t="str">
        <f>PitcherProj!B445</f>
        <v>OAK</v>
      </c>
      <c r="C548" s="13">
        <f>(D548*Settings!$E$8)+(E548*Settings!$E$3)+(F548*Settings!$E$12)+(G548*Settings!$E$10)+(H548*Settings!$E$6)+(I548*Settings!$E$7)+(J548*Settings!$E$11)+(K548*Settings!$E$4)+(L548*Settings!$E$13)+(M548*Settings!$E$14)+(N548*Settings!$E$5)+(O548*Settings!$E$9)</f>
        <v>72.2551</v>
      </c>
      <c r="D548" s="11">
        <f>VLOOKUP(A548,PitcherProj!A:Z,4,false)</f>
        <v>40</v>
      </c>
      <c r="E548" s="11">
        <f>VLOOKUP(A548,PitcherProj!A:Z,5,false)</f>
        <v>1.8924</v>
      </c>
      <c r="F548" s="11">
        <f>VLOOKUP(A548,PitcherProj!A:Z,6,false)</f>
        <v>2.0312</v>
      </c>
      <c r="G548" s="11">
        <f>VLOOKUP(A548,PitcherProj!A:Z,7,false)</f>
        <v>17.062</v>
      </c>
      <c r="H548" s="11">
        <f>VLOOKUP(A548,PitcherProj!A:Z,8,false)</f>
        <v>40.52</v>
      </c>
      <c r="I548" s="11">
        <f>VLOOKUP(A548,PitcherProj!A:Z,9,false)</f>
        <v>21.304</v>
      </c>
      <c r="J548" s="11">
        <f>VLOOKUP(A548,PitcherProj!A:Z,10,false)</f>
        <v>2.2302</v>
      </c>
      <c r="K548" s="11">
        <f>VLOOKUP(A548,PitcherProj!A:Z,11,false)</f>
        <v>0</v>
      </c>
      <c r="L548" s="11">
        <f>VLOOKUP(A548,PitcherProj!A:Z,12,false)</f>
        <v>0.5768</v>
      </c>
      <c r="M548" s="11">
        <f>VLOOKUP(A548,PitcherProj!A:AA,13,false)</f>
        <v>3.72</v>
      </c>
      <c r="N548" s="11">
        <f>VLOOKUP(A548,PitcherProj!A:AA,14,false)</f>
        <v>0</v>
      </c>
      <c r="O548" s="11">
        <f>VLOOKUP(A548,PitcherProj!A:AA,15,false)</f>
        <v>35.1287</v>
      </c>
      <c r="P548" s="11" t="str">
        <f t="shared" si="1"/>
        <v>#N/A</v>
      </c>
    </row>
    <row r="549">
      <c r="A549" s="12" t="str">
        <f>PitcherProj!A475</f>
        <v>Derek Law</v>
      </c>
      <c r="B549" s="11" t="str">
        <f>PitcherProj!B475</f>
        <v/>
      </c>
      <c r="C549" s="13">
        <f>(D549*Settings!$E$8)+(E549*Settings!$E$3)+(F549*Settings!$E$12)+(G549*Settings!$E$10)+(H549*Settings!$E$6)+(I549*Settings!$E$7)+(J549*Settings!$E$11)+(K549*Settings!$E$4)+(L549*Settings!$E$13)+(M549*Settings!$E$14)+(N549*Settings!$E$5)+(O549*Settings!$E$9)</f>
        <v>71.8236</v>
      </c>
      <c r="D549" s="11">
        <f>VLOOKUP(A549,PitcherProj!A:Z,4,false)</f>
        <v>46</v>
      </c>
      <c r="E549" s="11">
        <f>VLOOKUP(A549,PitcherProj!A:Z,5,false)</f>
        <v>2.2164</v>
      </c>
      <c r="F549" s="11">
        <f>VLOOKUP(A549,PitcherProj!A:Z,6,false)</f>
        <v>2.2955</v>
      </c>
      <c r="G549" s="11">
        <f>VLOOKUP(A549,PitcherProj!A:Z,7,false)</f>
        <v>22.1387</v>
      </c>
      <c r="H549" s="11">
        <f>VLOOKUP(A549,PitcherProj!A:Z,8,false)</f>
        <v>40.0571</v>
      </c>
      <c r="I549" s="11">
        <f>VLOOKUP(A549,PitcherProj!A:Z,9,false)</f>
        <v>18.2926</v>
      </c>
      <c r="J549" s="11">
        <f>VLOOKUP(A549,PitcherProj!A:Z,10,false)</f>
        <v>1.9824</v>
      </c>
      <c r="K549" s="11">
        <f>VLOOKUP(A549,PitcherProj!A:Z,11,false)</f>
        <v>0</v>
      </c>
      <c r="L549" s="11">
        <f>VLOOKUP(A549,PitcherProj!A:Z,12,false)</f>
        <v>0</v>
      </c>
      <c r="M549" s="11">
        <f>VLOOKUP(A549,PitcherProj!A:AA,13,false)</f>
        <v>5.90333</v>
      </c>
      <c r="N549" s="11">
        <f>VLOOKUP(A549,PitcherProj!A:AA,14,false)</f>
        <v>0</v>
      </c>
      <c r="O549" s="11">
        <f>VLOOKUP(A549,PitcherProj!A:AA,15,false)</f>
        <v>45.8766</v>
      </c>
      <c r="P549" s="11" t="str">
        <f t="shared" si="1"/>
        <v>#N/A</v>
      </c>
    </row>
    <row r="550">
      <c r="A550" s="12" t="str">
        <f>PitcherProj!A514</f>
        <v>Alek Jacob</v>
      </c>
      <c r="B550" s="11" t="str">
        <f>PitcherProj!B514</f>
        <v>SDP</v>
      </c>
      <c r="C550" s="13">
        <f>(D550*Settings!$E$8)+(E550*Settings!$E$3)+(F550*Settings!$E$12)+(G550*Settings!$E$10)+(H550*Settings!$E$6)+(I550*Settings!$E$7)+(J550*Settings!$E$11)+(K550*Settings!$E$4)+(L550*Settings!$E$13)+(M550*Settings!$E$14)+(N550*Settings!$E$5)+(O550*Settings!$E$9)</f>
        <v>71.4936</v>
      </c>
      <c r="D550" s="11">
        <f>VLOOKUP(A550,PitcherProj!A:Z,4,false)</f>
        <v>44</v>
      </c>
      <c r="E550" s="11">
        <f>VLOOKUP(A550,PitcherProj!A:Z,5,false)</f>
        <v>2.0987</v>
      </c>
      <c r="F550" s="11">
        <f>VLOOKUP(A550,PitcherProj!A:Z,6,false)</f>
        <v>2.2171</v>
      </c>
      <c r="G550" s="11">
        <f>VLOOKUP(A550,PitcherProj!A:Z,7,false)</f>
        <v>20.9933</v>
      </c>
      <c r="H550" s="11">
        <f>VLOOKUP(A550,PitcherProj!A:Z,8,false)</f>
        <v>38.1216</v>
      </c>
      <c r="I550" s="11">
        <f>VLOOKUP(A550,PitcherProj!A:Z,9,false)</f>
        <v>16.0653</v>
      </c>
      <c r="J550" s="11">
        <f>VLOOKUP(A550,PitcherProj!A:Z,10,false)</f>
        <v>2.1943</v>
      </c>
      <c r="K550" s="11">
        <f>VLOOKUP(A550,PitcherProj!A:Z,11,false)</f>
        <v>0</v>
      </c>
      <c r="L550" s="11">
        <f>VLOOKUP(A550,PitcherProj!A:Z,12,false)</f>
        <v>0.5871</v>
      </c>
      <c r="M550" s="11">
        <f>VLOOKUP(A550,PitcherProj!A:AA,13,false)</f>
        <v>5.95467</v>
      </c>
      <c r="N550" s="11">
        <f>VLOOKUP(A550,PitcherProj!A:AA,14,false)</f>
        <v>0</v>
      </c>
      <c r="O550" s="11">
        <f>VLOOKUP(A550,PitcherProj!A:AA,15,false)</f>
        <v>43.3982</v>
      </c>
      <c r="P550" s="11" t="str">
        <f t="shared" si="1"/>
        <v>#N/A</v>
      </c>
    </row>
    <row r="551">
      <c r="A551" s="12" t="str">
        <f>PitcherProj!A531</f>
        <v>Gus Varland</v>
      </c>
      <c r="B551" s="11" t="str">
        <f>PitcherProj!B531</f>
        <v>LAD</v>
      </c>
      <c r="C551" s="13">
        <f>(D551*Settings!$E$8)+(E551*Settings!$E$3)+(F551*Settings!$E$12)+(G551*Settings!$E$10)+(H551*Settings!$E$6)+(I551*Settings!$E$7)+(J551*Settings!$E$11)+(K551*Settings!$E$4)+(L551*Settings!$E$13)+(M551*Settings!$E$14)+(N551*Settings!$E$5)+(O551*Settings!$E$9)</f>
        <v>70.7616</v>
      </c>
      <c r="D551" s="11">
        <f>VLOOKUP(A551,PitcherProj!A:Z,4,false)</f>
        <v>46</v>
      </c>
      <c r="E551" s="11">
        <f>VLOOKUP(A551,PitcherProj!A:Z,5,false)</f>
        <v>2.2709</v>
      </c>
      <c r="F551" s="11">
        <f>VLOOKUP(A551,PitcherProj!A:Z,6,false)</f>
        <v>2.2405</v>
      </c>
      <c r="G551" s="11">
        <f>VLOOKUP(A551,PitcherProj!A:Z,7,false)</f>
        <v>23.6734</v>
      </c>
      <c r="H551" s="11">
        <f>VLOOKUP(A551,PitcherProj!A:Z,8,false)</f>
        <v>42.2157</v>
      </c>
      <c r="I551" s="11">
        <f>VLOOKUP(A551,PitcherProj!A:Z,9,false)</f>
        <v>20.0827</v>
      </c>
      <c r="J551" s="11">
        <f>VLOOKUP(A551,PitcherProj!A:Z,10,false)</f>
        <v>2.4029</v>
      </c>
      <c r="K551" s="11">
        <f>VLOOKUP(A551,PitcherProj!A:Z,11,false)</f>
        <v>0</v>
      </c>
      <c r="L551" s="11">
        <f>VLOOKUP(A551,PitcherProj!A:Z,12,false)</f>
        <v>0.6518</v>
      </c>
      <c r="M551" s="11">
        <f>VLOOKUP(A551,PitcherProj!A:AA,13,false)</f>
        <v>6.93067</v>
      </c>
      <c r="N551" s="11">
        <f>VLOOKUP(A551,PitcherProj!A:AA,14,false)</f>
        <v>0</v>
      </c>
      <c r="O551" s="11">
        <f>VLOOKUP(A551,PitcherProj!A:AA,15,false)</f>
        <v>45.5583</v>
      </c>
      <c r="P551" s="11" t="str">
        <f t="shared" si="1"/>
        <v>#N/A</v>
      </c>
    </row>
    <row r="552">
      <c r="A552" s="12" t="str">
        <f>PitcherProj!A497</f>
        <v>Andrew Wantz</v>
      </c>
      <c r="B552" s="11" t="str">
        <f>PitcherProj!B497</f>
        <v>LAA</v>
      </c>
      <c r="C552" s="13">
        <f>(D552*Settings!$E$8)+(E552*Settings!$E$3)+(F552*Settings!$E$12)+(G552*Settings!$E$10)+(H552*Settings!$E$6)+(I552*Settings!$E$7)+(J552*Settings!$E$11)+(K552*Settings!$E$4)+(L552*Settings!$E$13)+(M552*Settings!$E$14)+(N552*Settings!$E$5)+(O552*Settings!$E$9)</f>
        <v>70.7381</v>
      </c>
      <c r="D552" s="11">
        <f>VLOOKUP(A552,PitcherProj!A:Z,4,false)</f>
        <v>44</v>
      </c>
      <c r="E552" s="11">
        <f>VLOOKUP(A552,PitcherProj!A:Z,5,false)</f>
        <v>2.0584</v>
      </c>
      <c r="F552" s="11">
        <f>VLOOKUP(A552,PitcherProj!A:Z,6,false)</f>
        <v>2.2577</v>
      </c>
      <c r="G552" s="11">
        <f>VLOOKUP(A552,PitcherProj!A:Z,7,false)</f>
        <v>23.0026</v>
      </c>
      <c r="H552" s="11">
        <f>VLOOKUP(A552,PitcherProj!A:Z,8,false)</f>
        <v>42.4262</v>
      </c>
      <c r="I552" s="11">
        <f>VLOOKUP(A552,PitcherProj!A:Z,9,false)</f>
        <v>18.0555</v>
      </c>
      <c r="J552" s="11">
        <f>VLOOKUP(A552,PitcherProj!A:Z,10,false)</f>
        <v>1.806</v>
      </c>
      <c r="K552" s="11">
        <f>VLOOKUP(A552,PitcherProj!A:Z,11,false)</f>
        <v>0</v>
      </c>
      <c r="L552" s="11">
        <f>VLOOKUP(A552,PitcherProj!A:Z,12,false)</f>
        <v>0.6433</v>
      </c>
      <c r="M552" s="11">
        <f>VLOOKUP(A552,PitcherProj!A:AA,13,false)</f>
        <v>7.43111</v>
      </c>
      <c r="N552" s="11">
        <f>VLOOKUP(A552,PitcherProj!A:AA,14,false)</f>
        <v>0</v>
      </c>
      <c r="O552" s="11">
        <f>VLOOKUP(A552,PitcherProj!A:AA,15,false)</f>
        <v>42.6269</v>
      </c>
      <c r="P552" s="11" t="str">
        <f t="shared" si="1"/>
        <v>#N/A</v>
      </c>
    </row>
    <row r="553">
      <c r="A553" s="12" t="str">
        <f>PitcherProj!A524</f>
        <v>Bryan Shaw</v>
      </c>
      <c r="B553" s="11" t="str">
        <f>PitcherProj!B524</f>
        <v/>
      </c>
      <c r="C553" s="13">
        <f>(D553*Settings!$E$8)+(E553*Settings!$E$3)+(F553*Settings!$E$12)+(G553*Settings!$E$10)+(H553*Settings!$E$6)+(I553*Settings!$E$7)+(J553*Settings!$E$11)+(K553*Settings!$E$4)+(L553*Settings!$E$13)+(M553*Settings!$E$14)+(N553*Settings!$E$5)+(O553*Settings!$E$9)</f>
        <v>70.2596</v>
      </c>
      <c r="D553" s="11">
        <f>VLOOKUP(A553,PitcherProj!A:Z,4,false)</f>
        <v>47</v>
      </c>
      <c r="E553" s="11">
        <f>VLOOKUP(A553,PitcherProj!A:Z,5,false)</f>
        <v>2.2265</v>
      </c>
      <c r="F553" s="11">
        <f>VLOOKUP(A553,PitcherProj!A:Z,6,false)</f>
        <v>2.3837</v>
      </c>
      <c r="G553" s="11">
        <f>VLOOKUP(A553,PitcherProj!A:Z,7,false)</f>
        <v>23.4662</v>
      </c>
      <c r="H553" s="11">
        <f>VLOOKUP(A553,PitcherProj!A:Z,8,false)</f>
        <v>42.2</v>
      </c>
      <c r="I553" s="11">
        <f>VLOOKUP(A553,PitcherProj!A:Z,9,false)</f>
        <v>21.0643</v>
      </c>
      <c r="J553" s="11">
        <f>VLOOKUP(A553,PitcherProj!A:Z,10,false)</f>
        <v>2.501</v>
      </c>
      <c r="K553" s="11">
        <f>VLOOKUP(A553,PitcherProj!A:Z,11,false)</f>
        <v>0</v>
      </c>
      <c r="L553" s="11">
        <f>VLOOKUP(A553,PitcherProj!A:Z,12,false)</f>
        <v>0</v>
      </c>
      <c r="M553" s="11">
        <f>VLOOKUP(A553,PitcherProj!A:AA,13,false)</f>
        <v>6.05778</v>
      </c>
      <c r="N553" s="11">
        <f>VLOOKUP(A553,PitcherProj!A:AA,14,false)</f>
        <v>0</v>
      </c>
      <c r="O553" s="11">
        <f>VLOOKUP(A553,PitcherProj!A:AA,15,false)</f>
        <v>46.4241</v>
      </c>
      <c r="P553" s="11" t="str">
        <f t="shared" si="1"/>
        <v>#N/A</v>
      </c>
    </row>
    <row r="554">
      <c r="A554" s="12" t="str">
        <f>PitcherProj!A484</f>
        <v>Ryan Fernandez</v>
      </c>
      <c r="B554" s="11" t="str">
        <f>PitcherProj!B484</f>
        <v>STL</v>
      </c>
      <c r="C554" s="13">
        <f>(D554*Settings!$E$8)+(E554*Settings!$E$3)+(F554*Settings!$E$12)+(G554*Settings!$E$10)+(H554*Settings!$E$6)+(I554*Settings!$E$7)+(J554*Settings!$E$11)+(K554*Settings!$E$4)+(L554*Settings!$E$13)+(M554*Settings!$E$14)+(N554*Settings!$E$5)+(O554*Settings!$E$9)</f>
        <v>68.957</v>
      </c>
      <c r="D554" s="11">
        <f>VLOOKUP(A554,PitcherProj!A:Z,4,false)</f>
        <v>42</v>
      </c>
      <c r="E554" s="11">
        <f>VLOOKUP(A554,PitcherProj!A:Z,5,false)</f>
        <v>2.0914</v>
      </c>
      <c r="F554" s="11">
        <f>VLOOKUP(A554,PitcherProj!A:Z,6,false)</f>
        <v>2.0275</v>
      </c>
      <c r="G554" s="11">
        <f>VLOOKUP(A554,PitcherProj!A:Z,7,false)</f>
        <v>19.8364</v>
      </c>
      <c r="H554" s="11">
        <f>VLOOKUP(A554,PitcherProj!A:Z,8,false)</f>
        <v>35.6644</v>
      </c>
      <c r="I554" s="11">
        <f>VLOOKUP(A554,PitcherProj!A:Z,9,false)</f>
        <v>15.6398</v>
      </c>
      <c r="J554" s="11">
        <f>VLOOKUP(A554,PitcherProj!A:Z,10,false)</f>
        <v>1.5707</v>
      </c>
      <c r="K554" s="11">
        <f>VLOOKUP(A554,PitcherProj!A:Z,11,false)</f>
        <v>0</v>
      </c>
      <c r="L554" s="11">
        <f>VLOOKUP(A554,PitcherProj!A:Z,12,false)</f>
        <v>0.6274</v>
      </c>
      <c r="M554" s="11">
        <f>VLOOKUP(A554,PitcherProj!A:AA,13,false)</f>
        <v>5.50667</v>
      </c>
      <c r="N554" s="11">
        <f>VLOOKUP(A554,PitcherProj!A:AA,14,false)</f>
        <v>0</v>
      </c>
      <c r="O554" s="11">
        <f>VLOOKUP(A554,PitcherProj!A:AA,15,false)</f>
        <v>41.4534</v>
      </c>
      <c r="P554" s="11" t="str">
        <f t="shared" si="1"/>
        <v>#N/A</v>
      </c>
    </row>
    <row r="555">
      <c r="A555" s="12" t="str">
        <f>PitcherProj!A456</f>
        <v>Bryce Jarvis</v>
      </c>
      <c r="B555" s="11" t="str">
        <f>PitcherProj!B456</f>
        <v>ARI</v>
      </c>
      <c r="C555" s="13">
        <f>(D555*Settings!$E$8)+(E555*Settings!$E$3)+(F555*Settings!$E$12)+(G555*Settings!$E$10)+(H555*Settings!$E$6)+(I555*Settings!$E$7)+(J555*Settings!$E$11)+(K555*Settings!$E$4)+(L555*Settings!$E$13)+(M555*Settings!$E$14)+(N555*Settings!$E$5)+(O555*Settings!$E$9)</f>
        <v>66.7219</v>
      </c>
      <c r="D555" s="11">
        <f>VLOOKUP(A555,PitcherProj!A:Z,4,false)</f>
        <v>42.1142</v>
      </c>
      <c r="E555" s="11">
        <f>VLOOKUP(A555,PitcherProj!A:Z,5,false)</f>
        <v>2.0889</v>
      </c>
      <c r="F555" s="11">
        <f>VLOOKUP(A555,PitcherProj!A:Z,6,false)</f>
        <v>2.2602</v>
      </c>
      <c r="G555" s="11">
        <f>VLOOKUP(A555,PitcherProj!A:Z,7,false)</f>
        <v>21.077</v>
      </c>
      <c r="H555" s="11">
        <f>VLOOKUP(A555,PitcherProj!A:Z,8,false)</f>
        <v>37.0623</v>
      </c>
      <c r="I555" s="11">
        <f>VLOOKUP(A555,PitcherProj!A:Z,9,false)</f>
        <v>16.9936</v>
      </c>
      <c r="J555" s="11">
        <f>VLOOKUP(A555,PitcherProj!A:Z,10,false)</f>
        <v>1.7698</v>
      </c>
      <c r="K555" s="11">
        <f>VLOOKUP(A555,PitcherProj!A:Z,11,false)</f>
        <v>0</v>
      </c>
      <c r="L555" s="11">
        <f>VLOOKUP(A555,PitcherProj!A:Z,12,false)</f>
        <v>0.6076</v>
      </c>
      <c r="M555" s="11">
        <f>VLOOKUP(A555,PitcherProj!A:AA,13,false)</f>
        <v>5.43273</v>
      </c>
      <c r="N555" s="11">
        <f>VLOOKUP(A555,PitcherProj!A:AA,14,false)</f>
        <v>0.5829</v>
      </c>
      <c r="O555" s="11">
        <f>VLOOKUP(A555,PitcherProj!A:AA,15,false)</f>
        <v>42.3934</v>
      </c>
      <c r="P555" s="11" t="str">
        <f t="shared" si="1"/>
        <v>#N/A</v>
      </c>
    </row>
    <row r="556">
      <c r="A556" s="12" t="str">
        <f>PitcherProj!A541</f>
        <v>Brad Boxberger</v>
      </c>
      <c r="B556" s="11" t="str">
        <f>PitcherProj!B541</f>
        <v/>
      </c>
      <c r="C556" s="13">
        <f>(D556*Settings!$E$8)+(E556*Settings!$E$3)+(F556*Settings!$E$12)+(G556*Settings!$E$10)+(H556*Settings!$E$6)+(I556*Settings!$E$7)+(J556*Settings!$E$11)+(K556*Settings!$E$4)+(L556*Settings!$E$13)+(M556*Settings!$E$14)+(N556*Settings!$E$5)+(O556*Settings!$E$9)</f>
        <v>65.7505</v>
      </c>
      <c r="D556" s="11">
        <f>VLOOKUP(A556,PitcherProj!A:Z,4,false)</f>
        <v>50</v>
      </c>
      <c r="E556" s="11">
        <f>VLOOKUP(A556,PitcherProj!A:Z,5,false)</f>
        <v>2.268</v>
      </c>
      <c r="F556" s="11">
        <f>VLOOKUP(A556,PitcherProj!A:Z,6,false)</f>
        <v>2.637</v>
      </c>
      <c r="G556" s="11">
        <f>VLOOKUP(A556,PitcherProj!A:Z,7,false)</f>
        <v>27.4274</v>
      </c>
      <c r="H556" s="11">
        <f>VLOOKUP(A556,PitcherProj!A:Z,8,false)</f>
        <v>42.8321</v>
      </c>
      <c r="I556" s="11">
        <f>VLOOKUP(A556,PitcherProj!A:Z,9,false)</f>
        <v>22.5711</v>
      </c>
      <c r="J556" s="11">
        <f>VLOOKUP(A556,PitcherProj!A:Z,10,false)</f>
        <v>2.5251</v>
      </c>
      <c r="K556" s="11">
        <f>VLOOKUP(A556,PitcherProj!A:Z,11,false)</f>
        <v>0</v>
      </c>
      <c r="L556" s="11">
        <f>VLOOKUP(A556,PitcherProj!A:Z,12,false)</f>
        <v>0</v>
      </c>
      <c r="M556" s="11">
        <f>VLOOKUP(A556,PitcherProj!A:AA,13,false)</f>
        <v>7.71667</v>
      </c>
      <c r="N556" s="11">
        <f>VLOOKUP(A556,PitcherProj!A:AA,14,false)</f>
        <v>0</v>
      </c>
      <c r="O556" s="11">
        <f>VLOOKUP(A556,PitcherProj!A:AA,15,false)</f>
        <v>50.5596</v>
      </c>
      <c r="P556" s="11" t="str">
        <f t="shared" si="1"/>
        <v>#N/A</v>
      </c>
    </row>
    <row r="557">
      <c r="A557" s="12" t="str">
        <f>PitcherProj!A483</f>
        <v>Davis Daniel</v>
      </c>
      <c r="B557" s="11" t="str">
        <f>PitcherProj!B483</f>
        <v>LAA</v>
      </c>
      <c r="C557" s="13">
        <f>(D557*Settings!$E$8)+(E557*Settings!$E$3)+(F557*Settings!$E$12)+(G557*Settings!$E$10)+(H557*Settings!$E$6)+(I557*Settings!$E$7)+(J557*Settings!$E$11)+(K557*Settings!$E$4)+(L557*Settings!$E$13)+(M557*Settings!$E$14)+(N557*Settings!$E$5)+(O557*Settings!$E$9)</f>
        <v>65.2709</v>
      </c>
      <c r="D557" s="11">
        <f>VLOOKUP(A557,PitcherProj!A:Z,4,false)</f>
        <v>48.702</v>
      </c>
      <c r="E557" s="11">
        <f>VLOOKUP(A557,PitcherProj!A:Z,5,false)</f>
        <v>2.3114</v>
      </c>
      <c r="F557" s="11">
        <f>VLOOKUP(A557,PitcherProj!A:Z,6,false)</f>
        <v>3.1128</v>
      </c>
      <c r="G557" s="11">
        <f>VLOOKUP(A557,PitcherProj!A:Z,7,false)</f>
        <v>27.8328</v>
      </c>
      <c r="H557" s="11">
        <f>VLOOKUP(A557,PitcherProj!A:Z,8,false)</f>
        <v>38.9739</v>
      </c>
      <c r="I557" s="11">
        <f>VLOOKUP(A557,PitcherProj!A:Z,9,false)</f>
        <v>18.8366</v>
      </c>
      <c r="J557" s="11">
        <f>VLOOKUP(A557,PitcherProj!A:Z,10,false)</f>
        <v>2.3202</v>
      </c>
      <c r="K557" s="11">
        <f>VLOOKUP(A557,PitcherProj!A:Z,11,false)</f>
        <v>0</v>
      </c>
      <c r="L557" s="11">
        <f>VLOOKUP(A557,PitcherProj!A:Z,12,false)</f>
        <v>0.6433</v>
      </c>
      <c r="M557" s="11">
        <f>VLOOKUP(A557,PitcherProj!A:AA,13,false)</f>
        <v>8.71766</v>
      </c>
      <c r="N557" s="11">
        <f>VLOOKUP(A557,PitcherProj!A:AA,14,false)</f>
        <v>1.6019</v>
      </c>
      <c r="O557" s="11">
        <f>VLOOKUP(A557,PitcherProj!A:AA,15,false)</f>
        <v>51.2975</v>
      </c>
      <c r="P557" s="11" t="str">
        <f t="shared" si="1"/>
        <v>#N/A</v>
      </c>
    </row>
    <row r="558">
      <c r="A558" s="12" t="str">
        <f>PitcherProj!A474</f>
        <v>Matt Barnes</v>
      </c>
      <c r="B558" s="11" t="str">
        <f>PitcherProj!B474</f>
        <v/>
      </c>
      <c r="C558" s="13">
        <f>(D558*Settings!$E$8)+(E558*Settings!$E$3)+(F558*Settings!$E$12)+(G558*Settings!$E$10)+(H558*Settings!$E$6)+(I558*Settings!$E$7)+(J558*Settings!$E$11)+(K558*Settings!$E$4)+(L558*Settings!$E$13)+(M558*Settings!$E$14)+(N558*Settings!$E$5)+(O558*Settings!$E$9)</f>
        <v>64.8928</v>
      </c>
      <c r="D558" s="11">
        <f>VLOOKUP(A558,PitcherProj!A:Z,4,false)</f>
        <v>40</v>
      </c>
      <c r="E558" s="11">
        <f>VLOOKUP(A558,PitcherProj!A:Z,5,false)</f>
        <v>1.9093</v>
      </c>
      <c r="F558" s="11">
        <f>VLOOKUP(A558,PitcherProj!A:Z,6,false)</f>
        <v>2.0141</v>
      </c>
      <c r="G558" s="11">
        <f>VLOOKUP(A558,PitcherProj!A:Z,7,false)</f>
        <v>19.7152</v>
      </c>
      <c r="H558" s="11">
        <f>VLOOKUP(A558,PitcherProj!A:Z,8,false)</f>
        <v>38.9569</v>
      </c>
      <c r="I558" s="11">
        <f>VLOOKUP(A558,PitcherProj!A:Z,9,false)</f>
        <v>17.7819</v>
      </c>
      <c r="J558" s="11">
        <f>VLOOKUP(A558,PitcherProj!A:Z,10,false)</f>
        <v>1.99</v>
      </c>
      <c r="K558" s="11">
        <f>VLOOKUP(A558,PitcherProj!A:Z,11,false)</f>
        <v>0</v>
      </c>
      <c r="L558" s="11">
        <f>VLOOKUP(A558,PitcherProj!A:Z,12,false)</f>
        <v>0</v>
      </c>
      <c r="M558" s="11">
        <f>VLOOKUP(A558,PitcherProj!A:AA,13,false)</f>
        <v>5.28</v>
      </c>
      <c r="N558" s="11">
        <f>VLOOKUP(A558,PitcherProj!A:AA,14,false)</f>
        <v>0</v>
      </c>
      <c r="O558" s="11">
        <f>VLOOKUP(A558,PitcherProj!A:AA,15,false)</f>
        <v>38.366</v>
      </c>
      <c r="P558" s="11" t="str">
        <f t="shared" si="1"/>
        <v>#N/A</v>
      </c>
    </row>
    <row r="559">
      <c r="A559" s="12" t="str">
        <f>PitcherProj!A505</f>
        <v>Keegan Thompson</v>
      </c>
      <c r="B559" s="11" t="str">
        <f>PitcherProj!B505</f>
        <v>CHC</v>
      </c>
      <c r="C559" s="13">
        <f>(D559*Settings!$E$8)+(E559*Settings!$E$3)+(F559*Settings!$E$12)+(G559*Settings!$E$10)+(H559*Settings!$E$6)+(I559*Settings!$E$7)+(J559*Settings!$E$11)+(K559*Settings!$E$4)+(L559*Settings!$E$13)+(M559*Settings!$E$14)+(N559*Settings!$E$5)+(O559*Settings!$E$9)</f>
        <v>64.6085</v>
      </c>
      <c r="D559" s="11">
        <f>VLOOKUP(A559,PitcherProj!A:Z,4,false)</f>
        <v>40</v>
      </c>
      <c r="E559" s="11">
        <f>VLOOKUP(A559,PitcherProj!A:Z,5,false)</f>
        <v>1.87</v>
      </c>
      <c r="F559" s="11">
        <f>VLOOKUP(A559,PitcherProj!A:Z,6,false)</f>
        <v>2.0538</v>
      </c>
      <c r="G559" s="11">
        <f>VLOOKUP(A559,PitcherProj!A:Z,7,false)</f>
        <v>19.9922</v>
      </c>
      <c r="H559" s="11">
        <f>VLOOKUP(A559,PitcherProj!A:Z,8,false)</f>
        <v>38.4079</v>
      </c>
      <c r="I559" s="11">
        <f>VLOOKUP(A559,PitcherProj!A:Z,9,false)</f>
        <v>17.8469</v>
      </c>
      <c r="J559" s="11">
        <f>VLOOKUP(A559,PitcherProj!A:Z,10,false)</f>
        <v>1.964</v>
      </c>
      <c r="K559" s="11">
        <f>VLOOKUP(A559,PitcherProj!A:Z,11,false)</f>
        <v>0</v>
      </c>
      <c r="L559" s="11">
        <f>VLOOKUP(A559,PitcherProj!A:Z,12,false)</f>
        <v>0.6147</v>
      </c>
      <c r="M559" s="11">
        <f>VLOOKUP(A559,PitcherProj!A:AA,13,false)</f>
        <v>5.63556</v>
      </c>
      <c r="N559" s="11">
        <f>VLOOKUP(A559,PitcherProj!A:AA,14,false)</f>
        <v>0</v>
      </c>
      <c r="O559" s="11">
        <f>VLOOKUP(A559,PitcherProj!A:AA,15,false)</f>
        <v>38.4221</v>
      </c>
      <c r="P559" s="11" t="str">
        <f t="shared" si="1"/>
        <v>#N/A</v>
      </c>
    </row>
    <row r="560">
      <c r="A560" s="12" t="str">
        <f>PitcherProj!A523</f>
        <v>Hunter Gaddis</v>
      </c>
      <c r="B560" s="11" t="str">
        <f>PitcherProj!B523</f>
        <v>CLE</v>
      </c>
      <c r="C560" s="13">
        <f>(D560*Settings!$E$8)+(E560*Settings!$E$3)+(F560*Settings!$E$12)+(G560*Settings!$E$10)+(H560*Settings!$E$6)+(I560*Settings!$E$7)+(J560*Settings!$E$11)+(K560*Settings!$E$4)+(L560*Settings!$E$13)+(M560*Settings!$E$14)+(N560*Settings!$E$5)+(O560*Settings!$E$9)</f>
        <v>64.5544</v>
      </c>
      <c r="D560" s="11">
        <f>VLOOKUP(A560,PitcherProj!A:Z,4,false)</f>
        <v>41.7525</v>
      </c>
      <c r="E560" s="11">
        <f>VLOOKUP(A560,PitcherProj!A:Z,5,false)</f>
        <v>2.0024</v>
      </c>
      <c r="F560" s="11">
        <f>VLOOKUP(A560,PitcherProj!A:Z,6,false)</f>
        <v>2.5525</v>
      </c>
      <c r="G560" s="11">
        <f>VLOOKUP(A560,PitcherProj!A:Z,7,false)</f>
        <v>22.5499</v>
      </c>
      <c r="H560" s="11">
        <f>VLOOKUP(A560,PitcherProj!A:Z,8,false)</f>
        <v>35.608</v>
      </c>
      <c r="I560" s="11">
        <f>VLOOKUP(A560,PitcherProj!A:Z,9,false)</f>
        <v>13.5295</v>
      </c>
      <c r="J560" s="11">
        <f>VLOOKUP(A560,PitcherProj!A:Z,10,false)</f>
        <v>2.4383</v>
      </c>
      <c r="K560" s="11">
        <f>VLOOKUP(A560,PitcherProj!A:Z,11,false)</f>
        <v>0</v>
      </c>
      <c r="L560" s="11">
        <f>VLOOKUP(A560,PitcherProj!A:Z,12,false)</f>
        <v>0.6613</v>
      </c>
      <c r="M560" s="11">
        <f>VLOOKUP(A560,PitcherProj!A:AA,13,false)</f>
        <v>7.74741</v>
      </c>
      <c r="N560" s="11">
        <f>VLOOKUP(A560,PitcherProj!A:AA,14,false)</f>
        <v>1.0034</v>
      </c>
      <c r="O560" s="11">
        <f>VLOOKUP(A560,PitcherProj!A:AA,15,false)</f>
        <v>41.9308</v>
      </c>
      <c r="P560" s="11" t="str">
        <f t="shared" si="1"/>
        <v>#N/A</v>
      </c>
    </row>
    <row r="561">
      <c r="A561" s="12" t="str">
        <f>PitcherProj!A509</f>
        <v>Codi Heuer</v>
      </c>
      <c r="B561" s="11" t="str">
        <f>PitcherProj!B509</f>
        <v/>
      </c>
      <c r="C561" s="13">
        <f>(D561*Settings!$E$8)+(E561*Settings!$E$3)+(F561*Settings!$E$12)+(G561*Settings!$E$10)+(H561*Settings!$E$6)+(I561*Settings!$E$7)+(J561*Settings!$E$11)+(K561*Settings!$E$4)+(L561*Settings!$E$13)+(M561*Settings!$E$14)+(N561*Settings!$E$5)+(O561*Settings!$E$9)</f>
        <v>64.3667</v>
      </c>
      <c r="D561" s="11">
        <f>VLOOKUP(A561,PitcherProj!A:Z,4,false)</f>
        <v>42</v>
      </c>
      <c r="E561" s="11">
        <f>VLOOKUP(A561,PitcherProj!A:Z,5,false)</f>
        <v>1.9949</v>
      </c>
      <c r="F561" s="11">
        <f>VLOOKUP(A561,PitcherProj!A:Z,6,false)</f>
        <v>2.1248</v>
      </c>
      <c r="G561" s="11">
        <f>VLOOKUP(A561,PitcherProj!A:Z,7,false)</f>
        <v>20.9363</v>
      </c>
      <c r="H561" s="11">
        <f>VLOOKUP(A561,PitcherProj!A:Z,8,false)</f>
        <v>37.1195</v>
      </c>
      <c r="I561" s="11">
        <f>VLOOKUP(A561,PitcherProj!A:Z,9,false)</f>
        <v>17.2182</v>
      </c>
      <c r="J561" s="11">
        <f>VLOOKUP(A561,PitcherProj!A:Z,10,false)</f>
        <v>1.663</v>
      </c>
      <c r="K561" s="11">
        <f>VLOOKUP(A561,PitcherProj!A:Z,11,false)</f>
        <v>0</v>
      </c>
      <c r="L561" s="11">
        <f>VLOOKUP(A561,PitcherProj!A:Z,12,false)</f>
        <v>0</v>
      </c>
      <c r="M561" s="11">
        <f>VLOOKUP(A561,PitcherProj!A:AA,13,false)</f>
        <v>5.82867</v>
      </c>
      <c r="N561" s="11">
        <f>VLOOKUP(A561,PitcherProj!A:AA,14,false)</f>
        <v>0</v>
      </c>
      <c r="O561" s="11">
        <f>VLOOKUP(A561,PitcherProj!A:AA,15,false)</f>
        <v>41.5991</v>
      </c>
      <c r="P561" s="11" t="str">
        <f t="shared" si="1"/>
        <v>#N/A</v>
      </c>
    </row>
    <row r="562">
      <c r="A562" s="12" t="str">
        <f>PitcherProj!A540</f>
        <v>Mychal Givens</v>
      </c>
      <c r="B562" s="11" t="str">
        <f>PitcherProj!B540</f>
        <v/>
      </c>
      <c r="C562" s="13">
        <f>(D562*Settings!$E$8)+(E562*Settings!$E$3)+(F562*Settings!$E$12)+(G562*Settings!$E$10)+(H562*Settings!$E$6)+(I562*Settings!$E$7)+(J562*Settings!$E$11)+(K562*Settings!$E$4)+(L562*Settings!$E$13)+(M562*Settings!$E$14)+(N562*Settings!$E$5)+(O562*Settings!$E$9)</f>
        <v>63.5142</v>
      </c>
      <c r="D562" s="11">
        <f>VLOOKUP(A562,PitcherProj!A:Z,4,false)</f>
        <v>47</v>
      </c>
      <c r="E562" s="11">
        <f>VLOOKUP(A562,PitcherProj!A:Z,5,false)</f>
        <v>2.1466</v>
      </c>
      <c r="F562" s="11">
        <f>VLOOKUP(A562,PitcherProj!A:Z,6,false)</f>
        <v>2.4641</v>
      </c>
      <c r="G562" s="11">
        <f>VLOOKUP(A562,PitcherProj!A:Z,7,false)</f>
        <v>25.4191</v>
      </c>
      <c r="H562" s="11">
        <f>VLOOKUP(A562,PitcherProj!A:Z,8,false)</f>
        <v>41.7368</v>
      </c>
      <c r="I562" s="11">
        <f>VLOOKUP(A562,PitcherProj!A:Z,9,false)</f>
        <v>22.1837</v>
      </c>
      <c r="J562" s="11">
        <f>VLOOKUP(A562,PitcherProj!A:Z,10,false)</f>
        <v>2.5591</v>
      </c>
      <c r="K562" s="11">
        <f>VLOOKUP(A562,PitcherProj!A:Z,11,false)</f>
        <v>0</v>
      </c>
      <c r="L562" s="11">
        <f>VLOOKUP(A562,PitcherProj!A:Z,12,false)</f>
        <v>0</v>
      </c>
      <c r="M562" s="11">
        <f>VLOOKUP(A562,PitcherProj!A:AA,13,false)</f>
        <v>7.22233</v>
      </c>
      <c r="N562" s="11">
        <f>VLOOKUP(A562,PitcherProj!A:AA,14,false)</f>
        <v>0</v>
      </c>
      <c r="O562" s="11">
        <f>VLOOKUP(A562,PitcherProj!A:AA,15,false)</f>
        <v>46.9823</v>
      </c>
      <c r="P562" s="11" t="str">
        <f t="shared" si="1"/>
        <v>#N/A</v>
      </c>
    </row>
    <row r="563">
      <c r="A563" s="12" t="str">
        <f>PitcherProj!A432</f>
        <v>Cooper Criswell</v>
      </c>
      <c r="B563" s="11" t="str">
        <f>PitcherProj!B432</f>
        <v>BOS</v>
      </c>
      <c r="C563" s="13">
        <f>(D563*Settings!$E$8)+(E563*Settings!$E$3)+(F563*Settings!$E$12)+(G563*Settings!$E$10)+(H563*Settings!$E$6)+(I563*Settings!$E$7)+(J563*Settings!$E$11)+(K563*Settings!$E$4)+(L563*Settings!$E$13)+(M563*Settings!$E$14)+(N563*Settings!$E$5)+(O563*Settings!$E$9)</f>
        <v>61.1403</v>
      </c>
      <c r="D563" s="11">
        <f>VLOOKUP(A563,PitcherProj!A:Z,4,false)</f>
        <v>42.2871</v>
      </c>
      <c r="E563" s="11">
        <f>VLOOKUP(A563,PitcherProj!A:Z,5,false)</f>
        <v>2.1427</v>
      </c>
      <c r="F563" s="11">
        <f>VLOOKUP(A563,PitcherProj!A:Z,6,false)</f>
        <v>2.4393</v>
      </c>
      <c r="G563" s="11">
        <f>VLOOKUP(A563,PitcherProj!A:Z,7,false)</f>
        <v>22.1173</v>
      </c>
      <c r="H563" s="11">
        <f>VLOOKUP(A563,PitcherProj!A:Z,8,false)</f>
        <v>31.2572</v>
      </c>
      <c r="I563" s="11">
        <f>VLOOKUP(A563,PitcherProj!A:Z,9,false)</f>
        <v>11.3129</v>
      </c>
      <c r="J563" s="11">
        <f>VLOOKUP(A563,PitcherProj!A:Z,10,false)</f>
        <v>2.7002</v>
      </c>
      <c r="K563" s="11">
        <f>VLOOKUP(A563,PitcherProj!A:Z,11,false)</f>
        <v>0</v>
      </c>
      <c r="L563" s="11">
        <f>VLOOKUP(A563,PitcherProj!A:Z,12,false)</f>
        <v>0.6206</v>
      </c>
      <c r="M563" s="11">
        <f>VLOOKUP(A563,PitcherProj!A:AA,13,false)</f>
        <v>5.84502</v>
      </c>
      <c r="N563" s="11">
        <f>VLOOKUP(A563,PitcherProj!A:AA,14,false)</f>
        <v>1.1708</v>
      </c>
      <c r="O563" s="11">
        <f>VLOOKUP(A563,PitcherProj!A:AA,15,false)</f>
        <v>46.8797</v>
      </c>
      <c r="P563" s="11" t="str">
        <f t="shared" si="1"/>
        <v>#N/A</v>
      </c>
    </row>
    <row r="564">
      <c r="A564" s="12" t="str">
        <f>PitcherProj!A490</f>
        <v>Janson Junk</v>
      </c>
      <c r="B564" s="11" t="str">
        <f>PitcherProj!B490</f>
        <v>MIL</v>
      </c>
      <c r="C564" s="13">
        <f>(D564*Settings!$E$8)+(E564*Settings!$E$3)+(F564*Settings!$E$12)+(G564*Settings!$E$10)+(H564*Settings!$E$6)+(I564*Settings!$E$7)+(J564*Settings!$E$11)+(K564*Settings!$E$4)+(L564*Settings!$E$13)+(M564*Settings!$E$14)+(N564*Settings!$E$5)+(O564*Settings!$E$9)</f>
        <v>57.2045</v>
      </c>
      <c r="D564" s="11">
        <f>VLOOKUP(A564,PitcherProj!A:Z,4,false)</f>
        <v>40.0576</v>
      </c>
      <c r="E564" s="11">
        <f>VLOOKUP(A564,PitcherProj!A:Z,5,false)</f>
        <v>1.884</v>
      </c>
      <c r="F564" s="11">
        <f>VLOOKUP(A564,PitcherProj!A:Z,6,false)</f>
        <v>2.2679</v>
      </c>
      <c r="G564" s="11">
        <f>VLOOKUP(A564,PitcherProj!A:Z,7,false)</f>
        <v>21.2224</v>
      </c>
      <c r="H564" s="11">
        <f>VLOOKUP(A564,PitcherProj!A:Z,8,false)</f>
        <v>28.9268</v>
      </c>
      <c r="I564" s="11">
        <f>VLOOKUP(A564,PitcherProj!A:Z,9,false)</f>
        <v>10.1617</v>
      </c>
      <c r="J564" s="11">
        <f>VLOOKUP(A564,PitcherProj!A:Z,10,false)</f>
        <v>1.4391</v>
      </c>
      <c r="K564" s="11">
        <f>VLOOKUP(A564,PitcherProj!A:Z,11,false)</f>
        <v>0</v>
      </c>
      <c r="L564" s="11">
        <f>VLOOKUP(A564,PitcherProj!A:Z,12,false)</f>
        <v>0.5928</v>
      </c>
      <c r="M564" s="11">
        <f>VLOOKUP(A564,PitcherProj!A:AA,13,false)</f>
        <v>7.05459</v>
      </c>
      <c r="N564" s="11">
        <f>VLOOKUP(A564,PitcherProj!A:AA,14,false)</f>
        <v>0.5343</v>
      </c>
      <c r="O564" s="11">
        <f>VLOOKUP(A564,PitcherProj!A:AA,15,false)</f>
        <v>43.2543</v>
      </c>
      <c r="P564" s="11" t="str">
        <f t="shared" si="1"/>
        <v>#N/A</v>
      </c>
    </row>
    <row r="565">
      <c r="A565" s="12" t="str">
        <f>PitcherProj!A426</f>
        <v>Nick Nelson</v>
      </c>
      <c r="B565" s="11" t="str">
        <f>PitcherProj!B426</f>
        <v>PHI</v>
      </c>
      <c r="C565" s="13">
        <f>(D565*Settings!$E$8)+(E565*Settings!$E$3)+(F565*Settings!$E$12)+(G565*Settings!$E$10)+(H565*Settings!$E$6)+(I565*Settings!$E$7)+(J565*Settings!$E$11)+(K565*Settings!$E$4)+(L565*Settings!$E$13)+(M565*Settings!$E$14)+(N565*Settings!$E$5)+(O565*Settings!$E$9)</f>
        <v>57.0996</v>
      </c>
      <c r="D565" s="11">
        <f>VLOOKUP(A565,PitcherProj!A:Z,4,false)</f>
        <v>41.9891</v>
      </c>
      <c r="E565" s="11">
        <f>VLOOKUP(A565,PitcherProj!A:Z,5,false)</f>
        <v>2.1169</v>
      </c>
      <c r="F565" s="11">
        <f>VLOOKUP(A565,PitcherProj!A:Z,6,false)</f>
        <v>2.4482</v>
      </c>
      <c r="G565" s="11">
        <f>VLOOKUP(A565,PitcherProj!A:Z,7,false)</f>
        <v>21.9364</v>
      </c>
      <c r="H565" s="11">
        <f>VLOOKUP(A565,PitcherProj!A:Z,8,false)</f>
        <v>30.9097</v>
      </c>
      <c r="I565" s="11">
        <f>VLOOKUP(A565,PitcherProj!A:Z,9,false)</f>
        <v>17.9271</v>
      </c>
      <c r="J565" s="11">
        <f>VLOOKUP(A565,PitcherProj!A:Z,10,false)</f>
        <v>2.2018</v>
      </c>
      <c r="K565" s="11">
        <f>VLOOKUP(A565,PitcherProj!A:Z,11,false)</f>
        <v>0</v>
      </c>
      <c r="L565" s="11">
        <f>VLOOKUP(A565,PitcherProj!A:Z,12,false)</f>
        <v>0.542</v>
      </c>
      <c r="M565" s="11">
        <f>VLOOKUP(A565,PitcherProj!A:AA,13,false)</f>
        <v>5.67786</v>
      </c>
      <c r="N565" s="11">
        <f>VLOOKUP(A565,PitcherProj!A:AA,14,false)</f>
        <v>1.1247</v>
      </c>
      <c r="O565" s="11">
        <f>VLOOKUP(A565,PitcherProj!A:AA,15,false)</f>
        <v>43.4737</v>
      </c>
      <c r="P565" s="11" t="str">
        <f t="shared" si="1"/>
        <v>#N/A</v>
      </c>
    </row>
    <row r="566">
      <c r="A566" s="12" t="str">
        <f>PitcherProj!A518</f>
        <v>Brent Honeywell</v>
      </c>
      <c r="B566" s="11" t="str">
        <f>PitcherProj!B518</f>
        <v/>
      </c>
      <c r="C566" s="13">
        <f>(D566*Settings!$E$8)+(E566*Settings!$E$3)+(F566*Settings!$E$12)+(G566*Settings!$E$10)+(H566*Settings!$E$6)+(I566*Settings!$E$7)+(J566*Settings!$E$11)+(K566*Settings!$E$4)+(L566*Settings!$E$13)+(M566*Settings!$E$14)+(N566*Settings!$E$5)+(O566*Settings!$E$9)</f>
        <v>56.1509</v>
      </c>
      <c r="D566" s="11">
        <f>VLOOKUP(A566,PitcherProj!A:Z,4,false)</f>
        <v>40</v>
      </c>
      <c r="E566" s="11">
        <f>VLOOKUP(A566,PitcherProj!A:Z,5,false)</f>
        <v>1.845</v>
      </c>
      <c r="F566" s="11">
        <f>VLOOKUP(A566,PitcherProj!A:Z,6,false)</f>
        <v>2.0789</v>
      </c>
      <c r="G566" s="11">
        <f>VLOOKUP(A566,PitcherProj!A:Z,7,false)</f>
        <v>20.6398</v>
      </c>
      <c r="H566" s="11">
        <f>VLOOKUP(A566,PitcherProj!A:Z,8,false)</f>
        <v>31.8363</v>
      </c>
      <c r="I566" s="11">
        <f>VLOOKUP(A566,PitcherProj!A:Z,9,false)</f>
        <v>14.9579</v>
      </c>
      <c r="J566" s="11">
        <f>VLOOKUP(A566,PitcherProj!A:Z,10,false)</f>
        <v>2.1123</v>
      </c>
      <c r="K566" s="11">
        <f>VLOOKUP(A566,PitcherProj!A:Z,11,false)</f>
        <v>0</v>
      </c>
      <c r="L566" s="11">
        <f>VLOOKUP(A566,PitcherProj!A:Z,12,false)</f>
        <v>0.6112</v>
      </c>
      <c r="M566" s="11">
        <f>VLOOKUP(A566,PitcherProj!A:AA,13,false)</f>
        <v>5.57333</v>
      </c>
      <c r="N566" s="11">
        <f>VLOOKUP(A566,PitcherProj!A:AA,14,false)</f>
        <v>0</v>
      </c>
      <c r="O566" s="11">
        <f>VLOOKUP(A566,PitcherProj!A:AA,15,false)</f>
        <v>41.5463</v>
      </c>
      <c r="P566" s="11" t="str">
        <f t="shared" si="1"/>
        <v>#N/A</v>
      </c>
    </row>
    <row r="567">
      <c r="A567" s="12" t="str">
        <f>PitcherProj!A430</f>
        <v>Brad Keller</v>
      </c>
      <c r="B567" s="11" t="str">
        <f>PitcherProj!B430</f>
        <v/>
      </c>
      <c r="C567" s="13">
        <f>(D567*Settings!$E$8)+(E567*Settings!$E$3)+(F567*Settings!$E$12)+(G567*Settings!$E$10)+(H567*Settings!$E$6)+(I567*Settings!$E$7)+(J567*Settings!$E$11)+(K567*Settings!$E$4)+(L567*Settings!$E$13)+(M567*Settings!$E$14)+(N567*Settings!$E$5)+(O567*Settings!$E$9)</f>
        <v>56.0621</v>
      </c>
      <c r="D567" s="11">
        <f>VLOOKUP(A567,PitcherProj!A:Z,4,false)</f>
        <v>44.569</v>
      </c>
      <c r="E567" s="11">
        <f>VLOOKUP(A567,PitcherProj!A:Z,5,false)</f>
        <v>2.368</v>
      </c>
      <c r="F567" s="11">
        <f>VLOOKUP(A567,PitcherProj!A:Z,6,false)</f>
        <v>3.1372</v>
      </c>
      <c r="G567" s="11">
        <f>VLOOKUP(A567,PitcherProj!A:Z,7,false)</f>
        <v>24.6476</v>
      </c>
      <c r="H567" s="11">
        <f>VLOOKUP(A567,PitcherProj!A:Z,8,false)</f>
        <v>33.3812</v>
      </c>
      <c r="I567" s="11">
        <f>VLOOKUP(A567,PitcherProj!A:Z,9,false)</f>
        <v>23.3157</v>
      </c>
      <c r="J567" s="11">
        <f>VLOOKUP(A567,PitcherProj!A:Z,10,false)</f>
        <v>1.8873</v>
      </c>
      <c r="K567" s="11">
        <f>VLOOKUP(A567,PitcherProj!A:Z,11,false)</f>
        <v>0</v>
      </c>
      <c r="L567" s="11">
        <f>VLOOKUP(A567,PitcherProj!A:Z,12,false)</f>
        <v>0</v>
      </c>
      <c r="M567" s="11">
        <f>VLOOKUP(A567,PitcherProj!A:AA,13,false)</f>
        <v>5.62065</v>
      </c>
      <c r="N567" s="11">
        <f>VLOOKUP(A567,PitcherProj!A:AA,14,false)</f>
        <v>2.8123</v>
      </c>
      <c r="O567" s="11">
        <f>VLOOKUP(A567,PitcherProj!A:AA,15,false)</f>
        <v>47.3932</v>
      </c>
      <c r="P567" s="11" t="str">
        <f t="shared" si="1"/>
        <v>#N/A</v>
      </c>
    </row>
    <row r="568">
      <c r="A568" s="12" t="str">
        <f>PitcherProj!A507</f>
        <v>Anthony Molina</v>
      </c>
      <c r="B568" s="11" t="str">
        <f>PitcherProj!B507</f>
        <v>COL</v>
      </c>
      <c r="C568" s="13">
        <f>(D568*Settings!$E$8)+(E568*Settings!$E$3)+(F568*Settings!$E$12)+(G568*Settings!$E$10)+(H568*Settings!$E$6)+(I568*Settings!$E$7)+(J568*Settings!$E$11)+(K568*Settings!$E$4)+(L568*Settings!$E$13)+(M568*Settings!$E$14)+(N568*Settings!$E$5)+(O568*Settings!$E$9)</f>
        <v>55.2223</v>
      </c>
      <c r="D568" s="11">
        <f>VLOOKUP(A568,PitcherProj!A:Z,4,false)</f>
        <v>53.234</v>
      </c>
      <c r="E568" s="11">
        <f>VLOOKUP(A568,PitcherProj!A:Z,5,false)</f>
        <v>2.2788</v>
      </c>
      <c r="F568" s="11">
        <f>VLOOKUP(A568,PitcherProj!A:Z,6,false)</f>
        <v>3.1624</v>
      </c>
      <c r="G568" s="11">
        <f>VLOOKUP(A568,PitcherProj!A:Z,7,false)</f>
        <v>31.9662</v>
      </c>
      <c r="H568" s="11">
        <f>VLOOKUP(A568,PitcherProj!A:Z,8,false)</f>
        <v>35.9146</v>
      </c>
      <c r="I568" s="11">
        <f>VLOOKUP(A568,PitcherProj!A:Z,9,false)</f>
        <v>15.8123</v>
      </c>
      <c r="J568" s="11">
        <f>VLOOKUP(A568,PitcherProj!A:Z,10,false)</f>
        <v>2.0728</v>
      </c>
      <c r="K568" s="11">
        <f>VLOOKUP(A568,PitcherProj!A:Z,11,false)</f>
        <v>0</v>
      </c>
      <c r="L568" s="11">
        <f>VLOOKUP(A568,PitcherProj!A:Z,12,false)</f>
        <v>0.5574</v>
      </c>
      <c r="M568" s="11">
        <f>VLOOKUP(A568,PitcherProj!A:AA,13,false)</f>
        <v>9.43425</v>
      </c>
      <c r="N568" s="11">
        <f>VLOOKUP(A568,PitcherProj!A:AA,14,false)</f>
        <v>0.4387</v>
      </c>
      <c r="O568" s="11">
        <f>VLOOKUP(A568,PitcherProj!A:AA,15,false)</f>
        <v>62.9145</v>
      </c>
      <c r="P568" s="11" t="str">
        <f t="shared" si="1"/>
        <v>#N/A</v>
      </c>
    </row>
    <row r="569">
      <c r="A569" s="12" t="str">
        <f>PitcherProj!A530</f>
        <v>Amos Willingham</v>
      </c>
      <c r="B569" s="11" t="str">
        <f>PitcherProj!B530</f>
        <v>WSN</v>
      </c>
      <c r="C569" s="13">
        <f>(D569*Settings!$E$8)+(E569*Settings!$E$3)+(F569*Settings!$E$12)+(G569*Settings!$E$10)+(H569*Settings!$E$6)+(I569*Settings!$E$7)+(J569*Settings!$E$11)+(K569*Settings!$E$4)+(L569*Settings!$E$13)+(M569*Settings!$E$14)+(N569*Settings!$E$5)+(O569*Settings!$E$9)</f>
        <v>54.5255</v>
      </c>
      <c r="D569" s="11">
        <f>VLOOKUP(A569,PitcherProj!A:Z,4,false)</f>
        <v>44</v>
      </c>
      <c r="E569" s="11">
        <f>VLOOKUP(A569,PitcherProj!A:Z,5,false)</f>
        <v>1.8764</v>
      </c>
      <c r="F569" s="11">
        <f>VLOOKUP(A569,PitcherProj!A:Z,6,false)</f>
        <v>2.4404</v>
      </c>
      <c r="G569" s="11">
        <f>VLOOKUP(A569,PitcherProj!A:Z,7,false)</f>
        <v>24.2825</v>
      </c>
      <c r="H569" s="11">
        <f>VLOOKUP(A569,PitcherProj!A:Z,8,false)</f>
        <v>34.1474</v>
      </c>
      <c r="I569" s="11">
        <f>VLOOKUP(A569,PitcherProj!A:Z,9,false)</f>
        <v>17.7681</v>
      </c>
      <c r="J569" s="11">
        <f>VLOOKUP(A569,PitcherProj!A:Z,10,false)</f>
        <v>2.0725</v>
      </c>
      <c r="K569" s="11">
        <f>VLOOKUP(A569,PitcherProj!A:Z,11,false)</f>
        <v>0</v>
      </c>
      <c r="L569" s="11">
        <f>VLOOKUP(A569,PitcherProj!A:Z,12,false)</f>
        <v>0.5944</v>
      </c>
      <c r="M569" s="11">
        <f>VLOOKUP(A569,PitcherProj!A:AA,13,false)</f>
        <v>6.908</v>
      </c>
      <c r="N569" s="11">
        <f>VLOOKUP(A569,PitcherProj!A:AA,14,false)</f>
        <v>0</v>
      </c>
      <c r="O569" s="11">
        <f>VLOOKUP(A569,PitcherProj!A:AA,15,false)</f>
        <v>46.4659</v>
      </c>
      <c r="P569" s="11" t="str">
        <f t="shared" si="1"/>
        <v>#N/A</v>
      </c>
    </row>
    <row r="570">
      <c r="A570" s="12" t="str">
        <f>PitcherProj!A528</f>
        <v>Justin Dunn</v>
      </c>
      <c r="B570" s="11" t="str">
        <f>PitcherProj!B528</f>
        <v/>
      </c>
      <c r="C570" s="13">
        <f>(D570*Settings!$E$8)+(E570*Settings!$E$3)+(F570*Settings!$E$12)+(G570*Settings!$E$10)+(H570*Settings!$E$6)+(I570*Settings!$E$7)+(J570*Settings!$E$11)+(K570*Settings!$E$4)+(L570*Settings!$E$13)+(M570*Settings!$E$14)+(N570*Settings!$E$5)+(O570*Settings!$E$9)</f>
        <v>54.3609</v>
      </c>
      <c r="D570" s="11">
        <f>VLOOKUP(A570,PitcherProj!A:Z,4,false)</f>
        <v>53.8186</v>
      </c>
      <c r="E570" s="11">
        <f>VLOOKUP(A570,PitcherProj!A:Z,5,false)</f>
        <v>2.4488</v>
      </c>
      <c r="F570" s="11">
        <f>VLOOKUP(A570,PitcherProj!A:Z,6,false)</f>
        <v>4.1957</v>
      </c>
      <c r="G570" s="11">
        <f>VLOOKUP(A570,PitcherProj!A:Z,7,false)</f>
        <v>34.5506</v>
      </c>
      <c r="H570" s="11">
        <f>VLOOKUP(A570,PitcherProj!A:Z,8,false)</f>
        <v>41.3524</v>
      </c>
      <c r="I570" s="11">
        <f>VLOOKUP(A570,PitcherProj!A:Z,9,false)</f>
        <v>25.7934</v>
      </c>
      <c r="J570" s="11">
        <f>VLOOKUP(A570,PitcherProj!A:Z,10,false)</f>
        <v>3.0597</v>
      </c>
      <c r="K570" s="11">
        <f>VLOOKUP(A570,PitcherProj!A:Z,11,false)</f>
        <v>0</v>
      </c>
      <c r="L570" s="11">
        <f>VLOOKUP(A570,PitcherProj!A:Z,12,false)</f>
        <v>0</v>
      </c>
      <c r="M570" s="11">
        <f>VLOOKUP(A570,PitcherProj!A:AA,13,false)</f>
        <v>10.1717</v>
      </c>
      <c r="N570" s="11">
        <f>VLOOKUP(A570,PitcherProj!A:AA,14,false)</f>
        <v>2.5734</v>
      </c>
      <c r="O570" s="11">
        <f>VLOOKUP(A570,PitcherProj!A:AA,15,false)</f>
        <v>57.8701</v>
      </c>
      <c r="P570" s="11" t="str">
        <f t="shared" si="1"/>
        <v>#N/A</v>
      </c>
    </row>
    <row r="571">
      <c r="A571" s="12" t="str">
        <f>PitcherProj!A469</f>
        <v>Jared Shuster</v>
      </c>
      <c r="B571" s="11" t="str">
        <f>PitcherProj!B469</f>
        <v>CHW</v>
      </c>
      <c r="C571" s="13">
        <f>(D571*Settings!$E$8)+(E571*Settings!$E$3)+(F571*Settings!$E$12)+(G571*Settings!$E$10)+(H571*Settings!$E$6)+(I571*Settings!$E$7)+(J571*Settings!$E$11)+(K571*Settings!$E$4)+(L571*Settings!$E$13)+(M571*Settings!$E$14)+(N571*Settings!$E$5)+(O571*Settings!$E$9)</f>
        <v>54.3008</v>
      </c>
      <c r="D571" s="11">
        <f>VLOOKUP(A571,PitcherProj!A:Z,4,false)</f>
        <v>41.6613</v>
      </c>
      <c r="E571" s="11">
        <f>VLOOKUP(A571,PitcherProj!A:Z,5,false)</f>
        <v>1.9592</v>
      </c>
      <c r="F571" s="11">
        <f>VLOOKUP(A571,PitcherProj!A:Z,6,false)</f>
        <v>3.0435</v>
      </c>
      <c r="G571" s="11">
        <f>VLOOKUP(A571,PitcherProj!A:Z,7,false)</f>
        <v>23.2568</v>
      </c>
      <c r="H571" s="11">
        <f>VLOOKUP(A571,PitcherProj!A:Z,8,false)</f>
        <v>29.924</v>
      </c>
      <c r="I571" s="11">
        <f>VLOOKUP(A571,PitcherProj!A:Z,9,false)</f>
        <v>17.1038</v>
      </c>
      <c r="J571" s="11">
        <f>VLOOKUP(A571,PitcherProj!A:Z,10,false)</f>
        <v>1.2695</v>
      </c>
      <c r="K571" s="11">
        <f>VLOOKUP(A571,PitcherProj!A:Z,11,false)</f>
        <v>0</v>
      </c>
      <c r="L571" s="11">
        <f>VLOOKUP(A571,PitcherProj!A:Z,12,false)</f>
        <v>0.5902</v>
      </c>
      <c r="M571" s="11">
        <f>VLOOKUP(A571,PitcherProj!A:AA,13,false)</f>
        <v>7.24444</v>
      </c>
      <c r="N571" s="11">
        <f>VLOOKUP(A571,PitcherProj!A:AA,14,false)</f>
        <v>2.1478</v>
      </c>
      <c r="O571" s="11">
        <f>VLOOKUP(A571,PitcherProj!A:AA,15,false)</f>
        <v>44.0095</v>
      </c>
      <c r="P571" s="11" t="str">
        <f t="shared" si="1"/>
        <v>#N/A</v>
      </c>
    </row>
    <row r="572">
      <c r="A572" s="12" t="str">
        <f>PitcherProj!A516</f>
        <v>Thaddeus Ward</v>
      </c>
      <c r="B572" s="11" t="str">
        <f>PitcherProj!B516</f>
        <v>WSN</v>
      </c>
      <c r="C572" s="13">
        <f>(D572*Settings!$E$8)+(E572*Settings!$E$3)+(F572*Settings!$E$12)+(G572*Settings!$E$10)+(H572*Settings!$E$6)+(I572*Settings!$E$7)+(J572*Settings!$E$11)+(K572*Settings!$E$4)+(L572*Settings!$E$13)+(M572*Settings!$E$14)+(N572*Settings!$E$5)+(O572*Settings!$E$9)</f>
        <v>54.2524</v>
      </c>
      <c r="D572" s="11">
        <f>VLOOKUP(A572,PitcherProj!A:Z,4,false)</f>
        <v>40</v>
      </c>
      <c r="E572" s="11">
        <f>VLOOKUP(A572,PitcherProj!A:Z,5,false)</f>
        <v>1.7509</v>
      </c>
      <c r="F572" s="11">
        <f>VLOOKUP(A572,PitcherProj!A:Z,6,false)</f>
        <v>2.1734</v>
      </c>
      <c r="G572" s="11">
        <f>VLOOKUP(A572,PitcherProj!A:Z,7,false)</f>
        <v>20.9447</v>
      </c>
      <c r="H572" s="11">
        <f>VLOOKUP(A572,PitcherProj!A:Z,8,false)</f>
        <v>34.0515</v>
      </c>
      <c r="I572" s="11">
        <f>VLOOKUP(A572,PitcherProj!A:Z,9,false)</f>
        <v>19.3043</v>
      </c>
      <c r="J572" s="11">
        <f>VLOOKUP(A572,PitcherProj!A:Z,10,false)</f>
        <v>2.0387</v>
      </c>
      <c r="K572" s="11">
        <f>VLOOKUP(A572,PitcherProj!A:Z,11,false)</f>
        <v>0</v>
      </c>
      <c r="L572" s="11">
        <f>VLOOKUP(A572,PitcherProj!A:Z,12,false)</f>
        <v>0.5944</v>
      </c>
      <c r="M572" s="11">
        <f>VLOOKUP(A572,PitcherProj!A:AA,13,false)</f>
        <v>5.44444</v>
      </c>
      <c r="N572" s="11">
        <f>VLOOKUP(A572,PitcherProj!A:AA,14,false)</f>
        <v>0</v>
      </c>
      <c r="O572" s="11">
        <f>VLOOKUP(A572,PitcherProj!A:AA,15,false)</f>
        <v>39.9898</v>
      </c>
      <c r="P572" s="11" t="str">
        <f t="shared" si="1"/>
        <v>#N/A</v>
      </c>
    </row>
    <row r="573">
      <c r="A573" s="12" t="str">
        <f>PitcherProj!A496</f>
        <v>Noah Davis</v>
      </c>
      <c r="B573" s="11" t="str">
        <f>PitcherProj!B496</f>
        <v>COL</v>
      </c>
      <c r="C573" s="13">
        <f>(D573*Settings!$E$8)+(E573*Settings!$E$3)+(F573*Settings!$E$12)+(G573*Settings!$E$10)+(H573*Settings!$E$6)+(I573*Settings!$E$7)+(J573*Settings!$E$11)+(K573*Settings!$E$4)+(L573*Settings!$E$13)+(M573*Settings!$E$14)+(N573*Settings!$E$5)+(O573*Settings!$E$9)</f>
        <v>41.2062</v>
      </c>
      <c r="D573" s="11">
        <f>VLOOKUP(A573,PitcherProj!A:Z,4,false)</f>
        <v>49.6403</v>
      </c>
      <c r="E573" s="11">
        <f>VLOOKUP(A573,PitcherProj!A:Z,5,false)</f>
        <v>2.037</v>
      </c>
      <c r="F573" s="11">
        <f>VLOOKUP(A573,PitcherProj!A:Z,6,false)</f>
        <v>3.761</v>
      </c>
      <c r="G573" s="11">
        <f>VLOOKUP(A573,PitcherProj!A:Z,7,false)</f>
        <v>32.9229</v>
      </c>
      <c r="H573" s="11">
        <f>VLOOKUP(A573,PitcherProj!A:Z,8,false)</f>
        <v>36.7611</v>
      </c>
      <c r="I573" s="11">
        <f>VLOOKUP(A573,PitcherProj!A:Z,9,false)</f>
        <v>22.2405</v>
      </c>
      <c r="J573" s="11">
        <f>VLOOKUP(A573,PitcherProj!A:Z,10,false)</f>
        <v>3.9416</v>
      </c>
      <c r="K573" s="11">
        <f>VLOOKUP(A573,PitcherProj!A:Z,11,false)</f>
        <v>0</v>
      </c>
      <c r="L573" s="11">
        <f>VLOOKUP(A573,PitcherProj!A:Z,12,false)</f>
        <v>0.5574</v>
      </c>
      <c r="M573" s="11">
        <f>VLOOKUP(A573,PitcherProj!A:AA,13,false)</f>
        <v>9.47578</v>
      </c>
      <c r="N573" s="11">
        <f>VLOOKUP(A573,PitcherProj!A:AA,14,false)</f>
        <v>1.3877</v>
      </c>
      <c r="O573" s="11">
        <f>VLOOKUP(A573,PitcherProj!A:AA,15,false)</f>
        <v>56.6278</v>
      </c>
      <c r="P573" s="11" t="str">
        <f t="shared" si="1"/>
        <v>#N/A</v>
      </c>
    </row>
    <row r="574">
      <c r="B574" s="11"/>
      <c r="C574" s="13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</row>
    <row r="575">
      <c r="B575" s="11"/>
      <c r="C575" s="13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</row>
    <row r="576">
      <c r="B576" s="11"/>
      <c r="C576" s="13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</row>
    <row r="577">
      <c r="B577" s="11"/>
      <c r="C577" s="13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</row>
    <row r="578">
      <c r="B578" s="11"/>
      <c r="C578" s="13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</row>
    <row r="579">
      <c r="B579" s="11"/>
      <c r="C579" s="13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</row>
    <row r="580">
      <c r="B580" s="11"/>
      <c r="C580" s="13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</row>
    <row r="581">
      <c r="B581" s="11"/>
      <c r="C581" s="13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</row>
    <row r="582">
      <c r="B582" s="11"/>
      <c r="C582" s="13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</row>
    <row r="583">
      <c r="B583" s="11"/>
      <c r="C583" s="13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</row>
    <row r="584">
      <c r="B584" s="11"/>
      <c r="C584" s="13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</row>
    <row r="585">
      <c r="B585" s="11"/>
      <c r="C585" s="13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</row>
    <row r="586">
      <c r="B586" s="11"/>
      <c r="C586" s="13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</row>
    <row r="587">
      <c r="B587" s="11"/>
      <c r="C587" s="13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</row>
    <row r="588">
      <c r="B588" s="11"/>
      <c r="C588" s="13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</row>
    <row r="589">
      <c r="B589" s="11"/>
      <c r="C589" s="13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</row>
    <row r="590">
      <c r="B590" s="11"/>
      <c r="C590" s="13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</row>
    <row r="591">
      <c r="B591" s="11"/>
      <c r="C591" s="13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</row>
    <row r="592">
      <c r="B592" s="11"/>
      <c r="C592" s="13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</row>
    <row r="593">
      <c r="B593" s="11"/>
      <c r="C593" s="13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</row>
    <row r="594">
      <c r="B594" s="11"/>
      <c r="C594" s="13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</row>
    <row r="595">
      <c r="B595" s="11"/>
      <c r="C595" s="13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</row>
    <row r="596">
      <c r="B596" s="11"/>
      <c r="C596" s="13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</row>
    <row r="597">
      <c r="B597" s="11"/>
      <c r="C597" s="13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</row>
    <row r="598">
      <c r="B598" s="11"/>
      <c r="C598" s="13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</row>
    <row r="599">
      <c r="B599" s="11"/>
      <c r="C599" s="13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</row>
    <row r="600">
      <c r="B600" s="11"/>
      <c r="C600" s="13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</row>
    <row r="601">
      <c r="B601" s="11"/>
      <c r="C601" s="13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</row>
    <row r="602">
      <c r="B602" s="11"/>
      <c r="C602" s="13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</row>
    <row r="603">
      <c r="B603" s="11"/>
      <c r="C603" s="13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</row>
    <row r="604">
      <c r="B604" s="11"/>
      <c r="C604" s="13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</row>
    <row r="605">
      <c r="B605" s="11"/>
      <c r="C605" s="13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</row>
    <row r="606">
      <c r="B606" s="11"/>
      <c r="C606" s="13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</row>
    <row r="607">
      <c r="B607" s="11"/>
      <c r="C607" s="13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</row>
    <row r="608">
      <c r="B608" s="11"/>
      <c r="C608" s="13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</row>
    <row r="609">
      <c r="B609" s="11"/>
      <c r="C609" s="13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</row>
    <row r="610">
      <c r="B610" s="11"/>
      <c r="C610" s="13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</row>
    <row r="611">
      <c r="B611" s="11"/>
      <c r="C611" s="13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</row>
    <row r="612">
      <c r="B612" s="11"/>
      <c r="C612" s="13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</row>
    <row r="613">
      <c r="B613" s="11"/>
      <c r="C613" s="13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</row>
    <row r="614">
      <c r="B614" s="11"/>
      <c r="C614" s="13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</row>
    <row r="615">
      <c r="B615" s="11"/>
      <c r="C615" s="13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</row>
    <row r="616">
      <c r="B616" s="11"/>
      <c r="C616" s="13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</row>
    <row r="617">
      <c r="B617" s="11"/>
      <c r="C617" s="13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</row>
    <row r="618">
      <c r="B618" s="11"/>
      <c r="C618" s="13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</row>
    <row r="619">
      <c r="B619" s="11"/>
      <c r="C619" s="13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</row>
    <row r="620">
      <c r="B620" s="11"/>
      <c r="C620" s="13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</row>
    <row r="621">
      <c r="B621" s="11"/>
      <c r="C621" s="13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</row>
    <row r="622">
      <c r="B622" s="11"/>
      <c r="C622" s="13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</row>
    <row r="623">
      <c r="B623" s="11"/>
      <c r="C623" s="13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</row>
    <row r="624">
      <c r="B624" s="11"/>
      <c r="C624" s="13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</row>
    <row r="625">
      <c r="B625" s="11"/>
      <c r="C625" s="13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</row>
    <row r="626">
      <c r="B626" s="11"/>
      <c r="C626" s="13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</row>
    <row r="627">
      <c r="B627" s="11"/>
      <c r="C627" s="13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</row>
    <row r="628">
      <c r="B628" s="11"/>
      <c r="C628" s="13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</row>
    <row r="629">
      <c r="B629" s="11"/>
      <c r="C629" s="13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</row>
    <row r="630">
      <c r="B630" s="11"/>
      <c r="C630" s="13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</row>
    <row r="631">
      <c r="B631" s="11"/>
      <c r="C631" s="13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</row>
    <row r="632">
      <c r="B632" s="11"/>
      <c r="C632" s="13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</row>
    <row r="633">
      <c r="B633" s="11"/>
      <c r="C633" s="13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</row>
    <row r="634">
      <c r="B634" s="11"/>
      <c r="C634" s="13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</row>
    <row r="635">
      <c r="B635" s="11"/>
      <c r="C635" s="13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</row>
    <row r="636">
      <c r="B636" s="11"/>
      <c r="C636" s="13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</row>
    <row r="637">
      <c r="B637" s="11"/>
      <c r="C637" s="13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</row>
    <row r="638">
      <c r="B638" s="11"/>
      <c r="C638" s="13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</row>
    <row r="639">
      <c r="B639" s="11"/>
      <c r="C639" s="13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</row>
    <row r="640">
      <c r="B640" s="11"/>
      <c r="C640" s="13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</row>
    <row r="641">
      <c r="B641" s="11"/>
      <c r="C641" s="13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</row>
    <row r="642">
      <c r="B642" s="11"/>
      <c r="C642" s="13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</row>
    <row r="643">
      <c r="B643" s="11"/>
      <c r="C643" s="13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</row>
    <row r="644">
      <c r="B644" s="11"/>
      <c r="C644" s="13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</row>
    <row r="645">
      <c r="B645" s="11"/>
      <c r="C645" s="13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</row>
    <row r="646">
      <c r="B646" s="11"/>
      <c r="C646" s="13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</row>
    <row r="647">
      <c r="B647" s="11"/>
      <c r="C647" s="13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</row>
    <row r="648">
      <c r="B648" s="11"/>
      <c r="C648" s="13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</row>
    <row r="649">
      <c r="B649" s="11"/>
      <c r="C649" s="13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</row>
    <row r="650">
      <c r="B650" s="11"/>
      <c r="C650" s="13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</row>
    <row r="651">
      <c r="B651" s="11"/>
      <c r="C651" s="13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</row>
    <row r="652">
      <c r="B652" s="11"/>
      <c r="C652" s="13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</row>
    <row r="653">
      <c r="B653" s="11"/>
      <c r="C653" s="13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</row>
    <row r="654">
      <c r="B654" s="11"/>
      <c r="C654" s="13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</row>
    <row r="655">
      <c r="B655" s="11"/>
      <c r="C655" s="13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</row>
    <row r="656">
      <c r="B656" s="11"/>
      <c r="C656" s="13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</row>
    <row r="657">
      <c r="B657" s="11"/>
      <c r="C657" s="13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</row>
    <row r="658">
      <c r="B658" s="11"/>
      <c r="C658" s="13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</row>
    <row r="659">
      <c r="B659" s="11"/>
      <c r="C659" s="13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</row>
    <row r="660">
      <c r="B660" s="11"/>
      <c r="C660" s="13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</row>
    <row r="661">
      <c r="B661" s="11"/>
      <c r="C661" s="13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</row>
    <row r="662">
      <c r="B662" s="11"/>
      <c r="C662" s="13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</row>
    <row r="663">
      <c r="B663" s="11"/>
      <c r="C663" s="13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</row>
    <row r="664">
      <c r="B664" s="11"/>
      <c r="C664" s="13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</row>
    <row r="665">
      <c r="B665" s="11"/>
      <c r="C665" s="13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</row>
    <row r="666">
      <c r="B666" s="11"/>
      <c r="C666" s="13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</row>
    <row r="667">
      <c r="B667" s="11"/>
      <c r="C667" s="13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</row>
    <row r="668">
      <c r="B668" s="11"/>
      <c r="C668" s="13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</row>
    <row r="669">
      <c r="B669" s="11"/>
      <c r="C669" s="13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</row>
    <row r="670">
      <c r="B670" s="11"/>
      <c r="C670" s="13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</row>
    <row r="671">
      <c r="B671" s="11"/>
      <c r="C671" s="13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</row>
    <row r="672">
      <c r="B672" s="11"/>
      <c r="C672" s="13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</row>
    <row r="673">
      <c r="B673" s="11"/>
      <c r="C673" s="13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</row>
    <row r="674">
      <c r="B674" s="11"/>
      <c r="C674" s="13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</row>
    <row r="675">
      <c r="B675" s="11"/>
      <c r="C675" s="13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</row>
    <row r="676">
      <c r="B676" s="11"/>
      <c r="C676" s="13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</row>
    <row r="677">
      <c r="B677" s="11"/>
      <c r="C677" s="13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</row>
    <row r="678">
      <c r="B678" s="11"/>
      <c r="C678" s="13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</row>
    <row r="679">
      <c r="B679" s="11"/>
      <c r="C679" s="13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</row>
    <row r="680">
      <c r="B680" s="11"/>
      <c r="C680" s="13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</row>
    <row r="681">
      <c r="B681" s="11"/>
      <c r="C681" s="13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</row>
    <row r="682">
      <c r="B682" s="11"/>
      <c r="C682" s="13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</row>
    <row r="683">
      <c r="B683" s="11"/>
      <c r="C683" s="13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</row>
    <row r="684">
      <c r="B684" s="11"/>
      <c r="C684" s="13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</row>
    <row r="685">
      <c r="B685" s="11"/>
      <c r="C685" s="13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</row>
    <row r="686">
      <c r="B686" s="11"/>
      <c r="C686" s="13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</row>
    <row r="687">
      <c r="B687" s="11"/>
      <c r="C687" s="13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</row>
    <row r="688">
      <c r="B688" s="11"/>
      <c r="C688" s="13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</row>
    <row r="689">
      <c r="B689" s="11"/>
      <c r="C689" s="13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</row>
    <row r="690">
      <c r="B690" s="11"/>
      <c r="C690" s="13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</row>
    <row r="691">
      <c r="B691" s="11"/>
      <c r="C691" s="13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</row>
    <row r="692">
      <c r="B692" s="11"/>
      <c r="C692" s="13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</row>
    <row r="693">
      <c r="B693" s="11"/>
      <c r="C693" s="13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</row>
    <row r="694">
      <c r="B694" s="11"/>
      <c r="C694" s="13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</row>
    <row r="695">
      <c r="B695" s="11"/>
      <c r="C695" s="13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</row>
    <row r="696">
      <c r="B696" s="11"/>
      <c r="C696" s="13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</row>
    <row r="697">
      <c r="B697" s="11"/>
      <c r="C697" s="13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</row>
    <row r="698">
      <c r="B698" s="11"/>
      <c r="C698" s="13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</row>
    <row r="699">
      <c r="B699" s="11"/>
      <c r="C699" s="13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</row>
    <row r="700">
      <c r="B700" s="11"/>
      <c r="C700" s="13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</row>
    <row r="701">
      <c r="B701" s="11"/>
      <c r="C701" s="13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</row>
    <row r="702">
      <c r="B702" s="11"/>
      <c r="C702" s="13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</row>
    <row r="703">
      <c r="B703" s="11"/>
      <c r="C703" s="13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</row>
    <row r="704">
      <c r="B704" s="11"/>
      <c r="C704" s="13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</row>
    <row r="705">
      <c r="B705" s="11"/>
      <c r="C705" s="13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</row>
    <row r="706">
      <c r="B706" s="11"/>
      <c r="C706" s="13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</row>
    <row r="707">
      <c r="B707" s="11"/>
      <c r="C707" s="13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</row>
    <row r="708">
      <c r="B708" s="11"/>
      <c r="C708" s="13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</row>
    <row r="709">
      <c r="B709" s="11"/>
      <c r="C709" s="13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</row>
    <row r="710">
      <c r="B710" s="11"/>
      <c r="C710" s="13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</row>
    <row r="711">
      <c r="B711" s="11"/>
      <c r="C711" s="13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</row>
    <row r="712">
      <c r="B712" s="11"/>
      <c r="C712" s="13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</row>
    <row r="713">
      <c r="B713" s="11"/>
      <c r="C713" s="13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</row>
    <row r="714">
      <c r="B714" s="11"/>
      <c r="C714" s="13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</row>
    <row r="715">
      <c r="B715" s="11"/>
      <c r="C715" s="13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</row>
    <row r="716">
      <c r="B716" s="11"/>
      <c r="C716" s="13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</row>
    <row r="717">
      <c r="B717" s="11"/>
      <c r="C717" s="13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</row>
    <row r="718">
      <c r="B718" s="11"/>
      <c r="C718" s="13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</row>
    <row r="719">
      <c r="B719" s="11"/>
      <c r="C719" s="13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</row>
    <row r="720">
      <c r="B720" s="11"/>
      <c r="C720" s="13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</row>
    <row r="721">
      <c r="B721" s="11"/>
      <c r="C721" s="13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</row>
    <row r="722">
      <c r="B722" s="11"/>
      <c r="C722" s="13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</row>
    <row r="723">
      <c r="B723" s="11"/>
      <c r="C723" s="13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</row>
    <row r="724">
      <c r="B724" s="11"/>
      <c r="C724" s="13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</row>
    <row r="725">
      <c r="B725" s="11"/>
      <c r="C725" s="13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</row>
    <row r="726">
      <c r="B726" s="11"/>
      <c r="C726" s="13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</row>
    <row r="727">
      <c r="B727" s="11"/>
      <c r="C727" s="13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</row>
    <row r="728">
      <c r="B728" s="11"/>
      <c r="C728" s="13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</row>
    <row r="729">
      <c r="B729" s="11"/>
      <c r="C729" s="13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</row>
    <row r="730">
      <c r="B730" s="11"/>
      <c r="C730" s="13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</row>
    <row r="731">
      <c r="B731" s="11"/>
      <c r="C731" s="13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</row>
    <row r="732">
      <c r="B732" s="11"/>
      <c r="C732" s="13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</row>
    <row r="733">
      <c r="B733" s="11"/>
      <c r="C733" s="13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</row>
    <row r="734">
      <c r="B734" s="11"/>
      <c r="C734" s="13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</row>
    <row r="735">
      <c r="B735" s="11"/>
      <c r="C735" s="13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</row>
    <row r="736">
      <c r="B736" s="11"/>
      <c r="C736" s="13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</row>
    <row r="737">
      <c r="B737" s="11"/>
      <c r="C737" s="13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</row>
    <row r="738">
      <c r="B738" s="11"/>
      <c r="C738" s="13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</row>
    <row r="739">
      <c r="B739" s="11"/>
      <c r="C739" s="13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</row>
    <row r="740">
      <c r="B740" s="11"/>
      <c r="C740" s="13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</row>
    <row r="741">
      <c r="B741" s="11"/>
      <c r="C741" s="13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</row>
    <row r="742">
      <c r="B742" s="11"/>
      <c r="C742" s="13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</row>
    <row r="743">
      <c r="B743" s="11"/>
      <c r="C743" s="13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</row>
    <row r="744">
      <c r="B744" s="11"/>
      <c r="C744" s="13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</row>
    <row r="745">
      <c r="B745" s="11"/>
      <c r="C745" s="13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</row>
    <row r="746">
      <c r="B746" s="11"/>
      <c r="C746" s="13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</row>
    <row r="747">
      <c r="B747" s="11"/>
      <c r="C747" s="13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</row>
    <row r="748">
      <c r="B748" s="11"/>
      <c r="C748" s="13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</row>
    <row r="749">
      <c r="B749" s="11"/>
      <c r="C749" s="13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</row>
    <row r="750">
      <c r="B750" s="11"/>
      <c r="C750" s="13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</row>
    <row r="751">
      <c r="B751" s="11"/>
      <c r="C751" s="13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</row>
    <row r="752">
      <c r="B752" s="11"/>
      <c r="C752" s="13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</row>
    <row r="753">
      <c r="B753" s="11"/>
      <c r="C753" s="13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</row>
    <row r="754">
      <c r="B754" s="11"/>
      <c r="C754" s="13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</row>
    <row r="755">
      <c r="B755" s="11"/>
      <c r="C755" s="13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</row>
    <row r="756">
      <c r="B756" s="11"/>
      <c r="C756" s="13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</row>
    <row r="757">
      <c r="B757" s="11"/>
      <c r="C757" s="13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</row>
    <row r="758">
      <c r="B758" s="11"/>
      <c r="C758" s="13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</row>
    <row r="759">
      <c r="B759" s="11"/>
      <c r="C759" s="13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</row>
    <row r="760">
      <c r="B760" s="11"/>
      <c r="C760" s="13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</row>
    <row r="761">
      <c r="B761" s="11"/>
      <c r="C761" s="13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</row>
    <row r="762">
      <c r="B762" s="11"/>
      <c r="C762" s="13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</row>
    <row r="763">
      <c r="B763" s="11"/>
      <c r="C763" s="13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</row>
    <row r="764">
      <c r="B764" s="11"/>
      <c r="C764" s="13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</row>
    <row r="765">
      <c r="B765" s="11"/>
      <c r="C765" s="13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</row>
    <row r="766">
      <c r="B766" s="11"/>
      <c r="C766" s="13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</row>
    <row r="767">
      <c r="B767" s="11"/>
      <c r="C767" s="13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</row>
    <row r="768">
      <c r="B768" s="11"/>
      <c r="C768" s="13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</row>
    <row r="769">
      <c r="B769" s="11"/>
      <c r="C769" s="13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</row>
    <row r="770">
      <c r="B770" s="11"/>
      <c r="C770" s="13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</row>
    <row r="771">
      <c r="B771" s="11"/>
      <c r="C771" s="13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</row>
    <row r="772">
      <c r="B772" s="11"/>
      <c r="C772" s="13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</row>
    <row r="773">
      <c r="B773" s="11"/>
      <c r="C773" s="13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</row>
    <row r="774">
      <c r="B774" s="11"/>
      <c r="C774" s="13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</row>
    <row r="775">
      <c r="B775" s="11"/>
      <c r="C775" s="13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</row>
    <row r="776">
      <c r="B776" s="11"/>
      <c r="C776" s="13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</row>
    <row r="777">
      <c r="B777" s="11"/>
      <c r="C777" s="13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</row>
    <row r="778">
      <c r="B778" s="11"/>
      <c r="C778" s="13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</row>
    <row r="779">
      <c r="B779" s="11"/>
      <c r="C779" s="13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</row>
    <row r="780">
      <c r="B780" s="11"/>
      <c r="C780" s="13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</row>
    <row r="781">
      <c r="B781" s="11"/>
      <c r="C781" s="13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</row>
    <row r="782">
      <c r="B782" s="11"/>
      <c r="C782" s="13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</row>
    <row r="783">
      <c r="B783" s="11"/>
      <c r="C783" s="13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</row>
    <row r="784">
      <c r="B784" s="11"/>
      <c r="C784" s="13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</row>
    <row r="785">
      <c r="B785" s="11"/>
      <c r="C785" s="13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</row>
    <row r="786">
      <c r="B786" s="11"/>
      <c r="C786" s="13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</row>
    <row r="787">
      <c r="B787" s="11"/>
      <c r="C787" s="13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</row>
    <row r="788">
      <c r="B788" s="11"/>
      <c r="C788" s="13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</row>
    <row r="789">
      <c r="B789" s="11"/>
      <c r="C789" s="13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</row>
    <row r="790">
      <c r="B790" s="11"/>
      <c r="C790" s="13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</row>
    <row r="791">
      <c r="B791" s="11"/>
      <c r="C791" s="13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</row>
    <row r="792">
      <c r="B792" s="11"/>
      <c r="C792" s="13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</row>
    <row r="793">
      <c r="B793" s="11"/>
      <c r="C793" s="13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</row>
    <row r="794">
      <c r="B794" s="11"/>
      <c r="C794" s="13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</row>
    <row r="795">
      <c r="B795" s="11"/>
      <c r="C795" s="13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</row>
    <row r="796">
      <c r="B796" s="11"/>
      <c r="C796" s="13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</row>
    <row r="797">
      <c r="B797" s="11"/>
      <c r="C797" s="13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</row>
    <row r="798">
      <c r="B798" s="11"/>
      <c r="C798" s="13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</row>
    <row r="799">
      <c r="B799" s="11"/>
      <c r="C799" s="13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</row>
    <row r="800">
      <c r="B800" s="11"/>
      <c r="C800" s="13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</row>
    <row r="801">
      <c r="B801" s="11"/>
      <c r="C801" s="13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</row>
    <row r="802">
      <c r="B802" s="11"/>
      <c r="C802" s="13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</row>
    <row r="803">
      <c r="B803" s="11"/>
      <c r="C803" s="13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</row>
    <row r="804">
      <c r="B804" s="11"/>
      <c r="C804" s="13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</row>
    <row r="805">
      <c r="B805" s="11"/>
      <c r="C805" s="13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</row>
    <row r="806">
      <c r="B806" s="11"/>
      <c r="C806" s="13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</row>
    <row r="807">
      <c r="B807" s="11"/>
      <c r="C807" s="13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</row>
    <row r="808">
      <c r="B808" s="11"/>
      <c r="C808" s="13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</row>
    <row r="809">
      <c r="B809" s="11"/>
      <c r="C809" s="13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</row>
    <row r="810">
      <c r="B810" s="11"/>
      <c r="C810" s="13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</row>
    <row r="811">
      <c r="B811" s="11"/>
      <c r="C811" s="13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</row>
    <row r="812">
      <c r="B812" s="11"/>
      <c r="C812" s="13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</row>
    <row r="813">
      <c r="B813" s="11"/>
      <c r="C813" s="13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</row>
    <row r="814">
      <c r="B814" s="11"/>
      <c r="C814" s="13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</row>
    <row r="815">
      <c r="B815" s="11"/>
      <c r="C815" s="13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</row>
    <row r="816">
      <c r="B816" s="11"/>
      <c r="C816" s="13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</row>
    <row r="817">
      <c r="B817" s="11"/>
      <c r="C817" s="13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</row>
    <row r="818">
      <c r="B818" s="11"/>
      <c r="C818" s="13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</row>
    <row r="819">
      <c r="B819" s="11"/>
      <c r="C819" s="13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</row>
    <row r="820">
      <c r="B820" s="11"/>
      <c r="C820" s="13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</row>
    <row r="821">
      <c r="B821" s="11"/>
      <c r="C821" s="13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</row>
    <row r="822">
      <c r="B822" s="11"/>
      <c r="C822" s="13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</row>
    <row r="823">
      <c r="B823" s="11"/>
      <c r="C823" s="13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</row>
    <row r="824">
      <c r="B824" s="11"/>
      <c r="C824" s="13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</row>
    <row r="825">
      <c r="B825" s="11"/>
      <c r="C825" s="13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</row>
    <row r="826">
      <c r="B826" s="11"/>
      <c r="C826" s="13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</row>
    <row r="827">
      <c r="B827" s="11"/>
      <c r="C827" s="13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</row>
    <row r="828">
      <c r="B828" s="11"/>
      <c r="C828" s="13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</row>
    <row r="829">
      <c r="B829" s="11"/>
      <c r="C829" s="13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</row>
    <row r="830">
      <c r="B830" s="11"/>
      <c r="C830" s="13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</row>
    <row r="831">
      <c r="B831" s="11"/>
      <c r="C831" s="13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</row>
    <row r="832">
      <c r="B832" s="11"/>
      <c r="C832" s="13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</row>
    <row r="833">
      <c r="B833" s="11"/>
      <c r="C833" s="13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</row>
    <row r="834">
      <c r="B834" s="11"/>
      <c r="C834" s="13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</row>
    <row r="835">
      <c r="B835" s="11"/>
      <c r="C835" s="13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</row>
    <row r="836">
      <c r="B836" s="11"/>
      <c r="C836" s="13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</row>
    <row r="837">
      <c r="B837" s="11"/>
      <c r="C837" s="13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</row>
    <row r="838">
      <c r="B838" s="11"/>
      <c r="C838" s="13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</row>
    <row r="839">
      <c r="B839" s="11"/>
      <c r="C839" s="13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</row>
    <row r="840">
      <c r="B840" s="11"/>
      <c r="C840" s="13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</row>
    <row r="841">
      <c r="B841" s="11"/>
      <c r="C841" s="13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</row>
    <row r="842">
      <c r="B842" s="11"/>
      <c r="C842" s="13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</row>
    <row r="843">
      <c r="B843" s="11"/>
      <c r="C843" s="13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</row>
    <row r="844">
      <c r="B844" s="11"/>
      <c r="C844" s="13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</row>
    <row r="845">
      <c r="B845" s="11"/>
      <c r="C845" s="13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</row>
    <row r="846">
      <c r="B846" s="11"/>
      <c r="C846" s="13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</row>
    <row r="847">
      <c r="B847" s="11"/>
      <c r="C847" s="13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</row>
    <row r="848">
      <c r="B848" s="11"/>
      <c r="C848" s="13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</row>
    <row r="849">
      <c r="B849" s="11"/>
      <c r="C849" s="13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</row>
    <row r="850">
      <c r="B850" s="11"/>
      <c r="C850" s="13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</row>
    <row r="851">
      <c r="B851" s="11"/>
      <c r="C851" s="13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</row>
    <row r="852">
      <c r="B852" s="11"/>
      <c r="C852" s="13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</row>
    <row r="853">
      <c r="B853" s="11"/>
      <c r="C853" s="13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</row>
    <row r="854">
      <c r="B854" s="11"/>
      <c r="C854" s="13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</row>
    <row r="855">
      <c r="B855" s="11"/>
      <c r="C855" s="13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</row>
    <row r="856">
      <c r="B856" s="11"/>
      <c r="C856" s="13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</row>
    <row r="857">
      <c r="B857" s="11"/>
      <c r="C857" s="13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</row>
    <row r="858">
      <c r="B858" s="11"/>
      <c r="C858" s="13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</row>
    <row r="859">
      <c r="B859" s="11"/>
      <c r="C859" s="13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</row>
    <row r="860">
      <c r="B860" s="11"/>
      <c r="C860" s="13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</row>
    <row r="861">
      <c r="B861" s="11"/>
      <c r="C861" s="13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</row>
    <row r="862">
      <c r="B862" s="11"/>
      <c r="C862" s="13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</row>
    <row r="863">
      <c r="B863" s="11"/>
      <c r="C863" s="13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</row>
    <row r="864">
      <c r="B864" s="11"/>
      <c r="C864" s="13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</row>
    <row r="865">
      <c r="B865" s="11"/>
      <c r="C865" s="13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</row>
    <row r="866">
      <c r="B866" s="11"/>
      <c r="C866" s="13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</row>
    <row r="867">
      <c r="B867" s="11"/>
      <c r="C867" s="13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</row>
    <row r="868">
      <c r="B868" s="11"/>
      <c r="C868" s="13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</row>
    <row r="869">
      <c r="B869" s="11"/>
      <c r="C869" s="13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</row>
    <row r="870">
      <c r="B870" s="11"/>
      <c r="C870" s="13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</row>
    <row r="871">
      <c r="B871" s="11"/>
      <c r="C871" s="13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</row>
    <row r="872">
      <c r="B872" s="11"/>
      <c r="C872" s="13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</row>
    <row r="873">
      <c r="B873" s="11"/>
      <c r="C873" s="13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</row>
    <row r="874">
      <c r="B874" s="11"/>
      <c r="C874" s="13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</row>
    <row r="875">
      <c r="B875" s="11"/>
      <c r="C875" s="13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</row>
    <row r="876">
      <c r="B876" s="11"/>
      <c r="C876" s="13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</row>
    <row r="877">
      <c r="B877" s="11"/>
      <c r="C877" s="13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</row>
    <row r="878">
      <c r="B878" s="11"/>
      <c r="C878" s="13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</row>
    <row r="879">
      <c r="B879" s="11"/>
      <c r="C879" s="13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</row>
    <row r="880">
      <c r="B880" s="11"/>
      <c r="C880" s="13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</row>
    <row r="881">
      <c r="B881" s="11"/>
      <c r="C881" s="13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</row>
    <row r="882">
      <c r="B882" s="11"/>
      <c r="C882" s="13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</row>
    <row r="883">
      <c r="B883" s="11"/>
      <c r="C883" s="13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</row>
    <row r="884">
      <c r="B884" s="11"/>
      <c r="C884" s="13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</row>
    <row r="885">
      <c r="B885" s="11"/>
      <c r="C885" s="13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</row>
    <row r="886">
      <c r="B886" s="11"/>
      <c r="C886" s="13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</row>
    <row r="887">
      <c r="B887" s="11"/>
      <c r="C887" s="13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</row>
    <row r="888">
      <c r="B888" s="11"/>
      <c r="C888" s="13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</row>
    <row r="889">
      <c r="B889" s="11"/>
      <c r="C889" s="13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</row>
    <row r="890">
      <c r="B890" s="11"/>
      <c r="C890" s="13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</row>
    <row r="891">
      <c r="B891" s="11"/>
      <c r="C891" s="13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</row>
    <row r="892">
      <c r="B892" s="11"/>
      <c r="C892" s="13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</row>
    <row r="893">
      <c r="B893" s="11"/>
      <c r="C893" s="13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</row>
    <row r="894">
      <c r="B894" s="11"/>
      <c r="C894" s="13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</row>
    <row r="895">
      <c r="B895" s="11"/>
      <c r="C895" s="13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</row>
    <row r="896">
      <c r="B896" s="11"/>
      <c r="C896" s="13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</row>
    <row r="897">
      <c r="B897" s="11"/>
      <c r="C897" s="13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</row>
    <row r="898">
      <c r="B898" s="11"/>
      <c r="C898" s="13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</row>
    <row r="899">
      <c r="B899" s="11"/>
      <c r="C899" s="13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</row>
    <row r="900">
      <c r="B900" s="11"/>
      <c r="C900" s="13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</row>
    <row r="901">
      <c r="B901" s="11"/>
      <c r="C901" s="13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</row>
    <row r="902">
      <c r="B902" s="11"/>
      <c r="C902" s="13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</row>
    <row r="903">
      <c r="B903" s="11"/>
      <c r="C903" s="13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</row>
    <row r="904">
      <c r="B904" s="11"/>
      <c r="C904" s="13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</row>
    <row r="905">
      <c r="B905" s="11"/>
      <c r="C905" s="13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</row>
    <row r="906">
      <c r="B906" s="11"/>
      <c r="C906" s="13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</row>
    <row r="907">
      <c r="B907" s="11"/>
      <c r="C907" s="13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</row>
    <row r="908">
      <c r="B908" s="11"/>
      <c r="C908" s="13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</row>
    <row r="909">
      <c r="B909" s="11"/>
      <c r="C909" s="13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</row>
    <row r="910">
      <c r="B910" s="11"/>
      <c r="C910" s="13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</row>
    <row r="911">
      <c r="B911" s="11"/>
      <c r="C911" s="13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</row>
    <row r="912">
      <c r="B912" s="11"/>
      <c r="C912" s="13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</row>
    <row r="913">
      <c r="B913" s="11"/>
      <c r="C913" s="13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</row>
    <row r="914">
      <c r="B914" s="11"/>
      <c r="C914" s="13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</row>
    <row r="915">
      <c r="B915" s="11"/>
      <c r="C915" s="13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</row>
    <row r="916">
      <c r="B916" s="11"/>
      <c r="C916" s="13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</row>
    <row r="917">
      <c r="B917" s="11"/>
      <c r="C917" s="13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</row>
    <row r="918">
      <c r="B918" s="11"/>
      <c r="C918" s="13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</row>
    <row r="919">
      <c r="B919" s="11"/>
      <c r="C919" s="13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</row>
    <row r="920">
      <c r="B920" s="11"/>
      <c r="C920" s="13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</row>
  </sheetData>
  <autoFilter ref="$A$1:$O$573">
    <sortState ref="A1:O573">
      <sortCondition descending="1" ref="C1:C573"/>
    </sortState>
  </autoFilter>
  <conditionalFormatting sqref="C1:C920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27</v>
      </c>
      <c r="B1" s="14" t="s">
        <v>28</v>
      </c>
      <c r="C1" s="14" t="s">
        <v>29</v>
      </c>
      <c r="D1" s="14" t="s">
        <v>30</v>
      </c>
    </row>
    <row r="2">
      <c r="A2" s="14" t="s">
        <v>31</v>
      </c>
      <c r="B2" s="15">
        <v>4.918239</v>
      </c>
      <c r="C2" s="15">
        <v>660670.0</v>
      </c>
      <c r="D2" s="15">
        <v>2023.0</v>
      </c>
    </row>
    <row r="3">
      <c r="A3" s="14" t="s">
        <v>32</v>
      </c>
      <c r="B3" s="15">
        <v>4.158951</v>
      </c>
      <c r="C3" s="15">
        <v>621566.0</v>
      </c>
      <c r="D3" s="15">
        <v>2023.0</v>
      </c>
    </row>
    <row r="4">
      <c r="A4" s="14" t="s">
        <v>33</v>
      </c>
      <c r="B4" s="15">
        <v>4.268092</v>
      </c>
      <c r="C4" s="15">
        <v>605141.0</v>
      </c>
      <c r="D4" s="15">
        <v>2023.0</v>
      </c>
    </row>
    <row r="5">
      <c r="A5" s="14" t="s">
        <v>34</v>
      </c>
      <c r="B5" s="15">
        <v>4.007764</v>
      </c>
      <c r="C5" s="15">
        <v>518692.0</v>
      </c>
      <c r="D5" s="15">
        <v>2023.0</v>
      </c>
    </row>
    <row r="6">
      <c r="A6" s="14" t="s">
        <v>35</v>
      </c>
      <c r="B6" s="15">
        <v>3.618827</v>
      </c>
      <c r="C6" s="15">
        <v>665742.0</v>
      </c>
      <c r="D6" s="15">
        <v>2023.0</v>
      </c>
    </row>
    <row r="7">
      <c r="A7" s="14" t="s">
        <v>36</v>
      </c>
      <c r="B7" s="15">
        <v>3.719745</v>
      </c>
      <c r="C7" s="15">
        <v>663656.0</v>
      </c>
      <c r="D7" s="15">
        <v>2023.0</v>
      </c>
    </row>
    <row r="8">
      <c r="A8" s="14" t="s">
        <v>37</v>
      </c>
      <c r="B8" s="15">
        <v>3.601852</v>
      </c>
      <c r="C8" s="15">
        <v>543760.0</v>
      </c>
      <c r="D8" s="15">
        <v>2023.0</v>
      </c>
    </row>
    <row r="9">
      <c r="A9" s="14" t="s">
        <v>38</v>
      </c>
      <c r="B9" s="15">
        <v>4.301852</v>
      </c>
      <c r="C9" s="15">
        <v>660271.0</v>
      </c>
      <c r="D9" s="15">
        <v>2023.0</v>
      </c>
    </row>
    <row r="10">
      <c r="A10" s="14" t="s">
        <v>39</v>
      </c>
      <c r="B10" s="15">
        <v>3.501582</v>
      </c>
      <c r="C10" s="15">
        <v>677951.0</v>
      </c>
      <c r="D10" s="15">
        <v>2023.0</v>
      </c>
    </row>
    <row r="11">
      <c r="A11" s="14" t="s">
        <v>40</v>
      </c>
      <c r="B11" s="15">
        <v>3.504839</v>
      </c>
      <c r="C11" s="15">
        <v>682998.0</v>
      </c>
      <c r="D11" s="15">
        <v>2023.0</v>
      </c>
    </row>
    <row r="12">
      <c r="A12" s="14" t="s">
        <v>41</v>
      </c>
      <c r="B12" s="15">
        <v>3.364907</v>
      </c>
      <c r="C12" s="15">
        <v>608324.0</v>
      </c>
      <c r="D12" s="15">
        <v>2023.0</v>
      </c>
    </row>
    <row r="13">
      <c r="A13" s="14" t="s">
        <v>42</v>
      </c>
      <c r="B13" s="15">
        <v>3.619932</v>
      </c>
      <c r="C13" s="15">
        <v>645277.0</v>
      </c>
      <c r="D13" s="15">
        <v>2023.0</v>
      </c>
    </row>
    <row r="14">
      <c r="A14" s="14" t="s">
        <v>43</v>
      </c>
      <c r="B14" s="15">
        <v>3.418269</v>
      </c>
      <c r="C14" s="15">
        <v>608070.0</v>
      </c>
      <c r="D14" s="15">
        <v>2023.0</v>
      </c>
    </row>
    <row r="15">
      <c r="A15" s="14" t="s">
        <v>44</v>
      </c>
      <c r="B15" s="15">
        <v>3.301563</v>
      </c>
      <c r="C15" s="15">
        <v>596019.0</v>
      </c>
      <c r="D15" s="15">
        <v>2023.0</v>
      </c>
    </row>
    <row r="16">
      <c r="A16" s="14" t="s">
        <v>45</v>
      </c>
      <c r="B16" s="15">
        <v>3.295597</v>
      </c>
      <c r="C16" s="15">
        <v>663586.0</v>
      </c>
      <c r="D16" s="15">
        <v>2023.0</v>
      </c>
    </row>
    <row r="17">
      <c r="A17" s="14" t="s">
        <v>46</v>
      </c>
      <c r="B17" s="15">
        <v>3.381494</v>
      </c>
      <c r="C17" s="15">
        <v>624413.0</v>
      </c>
      <c r="D17" s="15">
        <v>2023.0</v>
      </c>
    </row>
    <row r="18">
      <c r="A18" s="14" t="s">
        <v>47</v>
      </c>
      <c r="B18" s="15">
        <v>3.353226</v>
      </c>
      <c r="C18" s="15">
        <v>677594.0</v>
      </c>
      <c r="D18" s="15">
        <v>2023.0</v>
      </c>
    </row>
    <row r="19">
      <c r="A19" s="14" t="s">
        <v>48</v>
      </c>
      <c r="B19" s="15">
        <v>3.173438</v>
      </c>
      <c r="C19" s="15">
        <v>656941.0</v>
      </c>
      <c r="D19" s="15">
        <v>2023.0</v>
      </c>
    </row>
    <row r="20">
      <c r="A20" s="14" t="s">
        <v>49</v>
      </c>
      <c r="B20" s="15">
        <v>4.226891</v>
      </c>
      <c r="C20" s="15">
        <v>608369.0</v>
      </c>
      <c r="D20" s="15">
        <v>2023.0</v>
      </c>
    </row>
    <row r="21">
      <c r="A21" s="14" t="s">
        <v>50</v>
      </c>
      <c r="B21" s="15">
        <v>3.176752</v>
      </c>
      <c r="C21" s="15">
        <v>572233.0</v>
      </c>
      <c r="D21" s="15">
        <v>2023.0</v>
      </c>
    </row>
    <row r="22">
      <c r="A22" s="14" t="s">
        <v>51</v>
      </c>
      <c r="B22" s="15">
        <v>3.245098</v>
      </c>
      <c r="C22" s="15">
        <v>646240.0</v>
      </c>
      <c r="D22" s="15">
        <v>2023.0</v>
      </c>
    </row>
    <row r="23">
      <c r="A23" s="14" t="s">
        <v>52</v>
      </c>
      <c r="B23" s="15">
        <v>3.255</v>
      </c>
      <c r="C23" s="15">
        <v>606466.0</v>
      </c>
      <c r="D23" s="15">
        <v>2023.0</v>
      </c>
    </row>
    <row r="24">
      <c r="A24" s="14" t="s">
        <v>53</v>
      </c>
      <c r="B24" s="15">
        <v>3.275338</v>
      </c>
      <c r="C24" s="15">
        <v>666969.0</v>
      </c>
      <c r="D24" s="15">
        <v>2023.0</v>
      </c>
    </row>
    <row r="25">
      <c r="A25" s="14" t="s">
        <v>54</v>
      </c>
      <c r="B25" s="15">
        <v>3.698077</v>
      </c>
      <c r="C25" s="15">
        <v>641355.0</v>
      </c>
      <c r="D25" s="15">
        <v>2023.0</v>
      </c>
    </row>
    <row r="26">
      <c r="A26" s="14" t="s">
        <v>55</v>
      </c>
      <c r="B26" s="15">
        <v>3.336806</v>
      </c>
      <c r="C26" s="15">
        <v>542303.0</v>
      </c>
      <c r="D26" s="15">
        <v>2023.0</v>
      </c>
    </row>
    <row r="27">
      <c r="A27" s="14" t="s">
        <v>56</v>
      </c>
      <c r="B27" s="15">
        <v>3.441606</v>
      </c>
      <c r="C27" s="15">
        <v>650490.0</v>
      </c>
      <c r="D27" s="15">
        <v>2023.0</v>
      </c>
    </row>
    <row r="28">
      <c r="A28" s="14" t="s">
        <v>57</v>
      </c>
      <c r="B28" s="15">
        <v>3.019231</v>
      </c>
      <c r="C28" s="15">
        <v>665489.0</v>
      </c>
      <c r="D28" s="15">
        <v>2023.0</v>
      </c>
    </row>
    <row r="29">
      <c r="A29" s="14" t="s">
        <v>58</v>
      </c>
      <c r="B29" s="15">
        <v>3.035484</v>
      </c>
      <c r="C29" s="15">
        <v>607208.0</v>
      </c>
      <c r="D29" s="15">
        <v>2023.0</v>
      </c>
    </row>
    <row r="30">
      <c r="A30" s="14" t="s">
        <v>59</v>
      </c>
      <c r="B30" s="15">
        <v>2.939873</v>
      </c>
      <c r="C30" s="15">
        <v>650402.0</v>
      </c>
      <c r="D30" s="15">
        <v>2023.0</v>
      </c>
    </row>
    <row r="31">
      <c r="A31" s="14" t="s">
        <v>60</v>
      </c>
      <c r="B31" s="15">
        <v>2.988636</v>
      </c>
      <c r="C31" s="15">
        <v>668939.0</v>
      </c>
      <c r="D31" s="15">
        <v>2023.0</v>
      </c>
    </row>
    <row r="32">
      <c r="A32" s="14" t="s">
        <v>61</v>
      </c>
      <c r="B32" s="15">
        <v>3.065</v>
      </c>
      <c r="C32" s="15">
        <v>663538.0</v>
      </c>
      <c r="D32" s="15">
        <v>2023.0</v>
      </c>
    </row>
    <row r="33">
      <c r="A33" s="14" t="s">
        <v>62</v>
      </c>
      <c r="B33" s="15">
        <v>4.017544</v>
      </c>
      <c r="C33" s="15">
        <v>670541.0</v>
      </c>
      <c r="D33" s="15">
        <v>2023.0</v>
      </c>
    </row>
    <row r="34">
      <c r="A34" s="14" t="s">
        <v>63</v>
      </c>
      <c r="B34" s="15">
        <v>3.138889</v>
      </c>
      <c r="C34" s="15">
        <v>592885.0</v>
      </c>
      <c r="D34" s="15">
        <v>2023.0</v>
      </c>
    </row>
    <row r="35">
      <c r="A35" s="14" t="s">
        <v>64</v>
      </c>
      <c r="B35" s="15">
        <v>2.843354</v>
      </c>
      <c r="C35" s="15">
        <v>664023.0</v>
      </c>
      <c r="D35" s="15">
        <v>2023.0</v>
      </c>
    </row>
    <row r="36">
      <c r="A36" s="14" t="s">
        <v>65</v>
      </c>
      <c r="B36" s="15">
        <v>2.865385</v>
      </c>
      <c r="C36" s="15">
        <v>657041.0</v>
      </c>
      <c r="D36" s="15">
        <v>2023.0</v>
      </c>
    </row>
    <row r="37">
      <c r="A37" s="14" t="s">
        <v>66</v>
      </c>
      <c r="B37" s="15">
        <v>2.857372</v>
      </c>
      <c r="C37" s="15">
        <v>668715.0</v>
      </c>
      <c r="D37" s="15">
        <v>2023.0</v>
      </c>
    </row>
    <row r="38">
      <c r="A38" s="14" t="s">
        <v>67</v>
      </c>
      <c r="B38" s="15">
        <v>3.283333</v>
      </c>
      <c r="C38" s="15">
        <v>571970.0</v>
      </c>
      <c r="D38" s="15">
        <v>2023.0</v>
      </c>
    </row>
    <row r="39">
      <c r="A39" s="14" t="s">
        <v>68</v>
      </c>
      <c r="B39" s="15">
        <v>2.951667</v>
      </c>
      <c r="C39" s="15">
        <v>683002.0</v>
      </c>
      <c r="D39" s="15">
        <v>2023.0</v>
      </c>
    </row>
    <row r="40">
      <c r="A40" s="14" t="s">
        <v>69</v>
      </c>
      <c r="B40" s="15">
        <v>3.030822</v>
      </c>
      <c r="C40" s="15">
        <v>457759.0</v>
      </c>
      <c r="D40" s="15">
        <v>2023.0</v>
      </c>
    </row>
    <row r="41">
      <c r="A41" s="14" t="s">
        <v>70</v>
      </c>
      <c r="B41" s="15">
        <v>2.904605</v>
      </c>
      <c r="C41" s="15">
        <v>607043.0</v>
      </c>
      <c r="D41" s="15">
        <v>2023.0</v>
      </c>
    </row>
    <row r="42">
      <c r="A42" s="14" t="s">
        <v>71</v>
      </c>
      <c r="B42" s="15">
        <v>2.92053</v>
      </c>
      <c r="C42" s="15">
        <v>668227.0</v>
      </c>
      <c r="D42" s="15">
        <v>2023.0</v>
      </c>
    </row>
    <row r="43">
      <c r="A43" s="14" t="s">
        <v>72</v>
      </c>
      <c r="B43" s="15">
        <v>3.083916</v>
      </c>
      <c r="C43" s="15">
        <v>670623.0</v>
      </c>
      <c r="D43" s="15">
        <v>2023.0</v>
      </c>
    </row>
    <row r="44">
      <c r="A44" s="14" t="s">
        <v>73</v>
      </c>
      <c r="B44" s="15">
        <v>2.852273</v>
      </c>
      <c r="C44" s="15">
        <v>502671.0</v>
      </c>
      <c r="D44" s="15">
        <v>2023.0</v>
      </c>
    </row>
    <row r="45">
      <c r="A45" s="14" t="s">
        <v>74</v>
      </c>
      <c r="B45" s="15">
        <v>2.982993</v>
      </c>
      <c r="C45" s="15">
        <v>650333.0</v>
      </c>
      <c r="D45" s="15">
        <v>2023.0</v>
      </c>
    </row>
    <row r="46">
      <c r="A46" s="14" t="s">
        <v>75</v>
      </c>
      <c r="B46" s="15">
        <v>3.02069</v>
      </c>
      <c r="C46" s="15">
        <v>673357.0</v>
      </c>
      <c r="D46" s="15">
        <v>2023.0</v>
      </c>
    </row>
    <row r="47">
      <c r="A47" s="14" t="s">
        <v>76</v>
      </c>
      <c r="B47" s="15">
        <v>2.849673</v>
      </c>
      <c r="C47" s="15">
        <v>623993.0</v>
      </c>
      <c r="D47" s="15">
        <v>2023.0</v>
      </c>
    </row>
    <row r="48">
      <c r="A48" s="14" t="s">
        <v>77</v>
      </c>
      <c r="B48" s="15">
        <v>2.738924</v>
      </c>
      <c r="C48" s="15">
        <v>680757.0</v>
      </c>
      <c r="D48" s="15">
        <v>2023.0</v>
      </c>
    </row>
    <row r="49">
      <c r="A49" s="14" t="s">
        <v>78</v>
      </c>
      <c r="B49" s="15">
        <v>3.065603</v>
      </c>
      <c r="C49" s="15">
        <v>665487.0</v>
      </c>
      <c r="D49" s="15">
        <v>2023.0</v>
      </c>
    </row>
    <row r="50">
      <c r="A50" s="14" t="s">
        <v>79</v>
      </c>
      <c r="B50" s="15">
        <v>2.715409</v>
      </c>
      <c r="C50" s="15">
        <v>679529.0</v>
      </c>
      <c r="D50" s="15">
        <v>2023.0</v>
      </c>
    </row>
    <row r="51">
      <c r="A51" s="14" t="s">
        <v>80</v>
      </c>
      <c r="B51" s="15">
        <v>2.968966</v>
      </c>
      <c r="C51" s="15">
        <v>668804.0</v>
      </c>
      <c r="D51" s="15">
        <v>2023.0</v>
      </c>
    </row>
    <row r="52">
      <c r="A52" s="14" t="s">
        <v>81</v>
      </c>
      <c r="B52" s="15">
        <v>2.708599</v>
      </c>
      <c r="C52" s="15">
        <v>592206.0</v>
      </c>
      <c r="D52" s="15">
        <v>2023.0</v>
      </c>
    </row>
    <row r="53">
      <c r="A53" s="14" t="s">
        <v>82</v>
      </c>
      <c r="B53" s="15">
        <v>2.635093</v>
      </c>
      <c r="C53" s="15">
        <v>663993.0</v>
      </c>
      <c r="D53" s="15">
        <v>2023.0</v>
      </c>
    </row>
    <row r="54">
      <c r="A54" s="14" t="s">
        <v>83</v>
      </c>
      <c r="B54" s="15">
        <v>2.732258</v>
      </c>
      <c r="C54" s="15">
        <v>593428.0</v>
      </c>
      <c r="D54" s="15">
        <v>2023.0</v>
      </c>
    </row>
    <row r="55">
      <c r="A55" s="14" t="s">
        <v>84</v>
      </c>
      <c r="B55" s="15">
        <v>2.728896</v>
      </c>
      <c r="C55" s="15">
        <v>543807.0</v>
      </c>
      <c r="D55" s="15">
        <v>2023.0</v>
      </c>
    </row>
    <row r="56">
      <c r="A56" s="14" t="s">
        <v>85</v>
      </c>
      <c r="B56" s="15">
        <v>2.918403</v>
      </c>
      <c r="C56" s="15">
        <v>571448.0</v>
      </c>
      <c r="D56" s="15">
        <v>2023.0</v>
      </c>
    </row>
    <row r="57">
      <c r="A57" s="14" t="s">
        <v>86</v>
      </c>
      <c r="B57" s="15">
        <v>3.04529</v>
      </c>
      <c r="C57" s="15">
        <v>592518.0</v>
      </c>
      <c r="D57" s="15">
        <v>2023.0</v>
      </c>
    </row>
    <row r="58">
      <c r="A58" s="14" t="s">
        <v>87</v>
      </c>
      <c r="B58" s="15">
        <v>2.891379</v>
      </c>
      <c r="C58" s="15">
        <v>641487.0</v>
      </c>
      <c r="D58" s="15">
        <v>2023.0</v>
      </c>
    </row>
    <row r="59">
      <c r="A59" s="14" t="s">
        <v>88</v>
      </c>
      <c r="B59" s="15">
        <v>2.856164</v>
      </c>
      <c r="C59" s="15">
        <v>467793.0</v>
      </c>
      <c r="D59" s="15">
        <v>2023.0</v>
      </c>
    </row>
    <row r="60">
      <c r="A60" s="14" t="s">
        <v>89</v>
      </c>
      <c r="B60" s="15">
        <v>2.865517</v>
      </c>
      <c r="C60" s="15">
        <v>664761.0</v>
      </c>
      <c r="D60" s="15">
        <v>2023.0</v>
      </c>
    </row>
    <row r="61">
      <c r="A61" s="14" t="s">
        <v>90</v>
      </c>
      <c r="B61" s="15">
        <v>3.016423</v>
      </c>
      <c r="C61" s="15">
        <v>624585.0</v>
      </c>
      <c r="D61" s="15">
        <v>2023.0</v>
      </c>
    </row>
    <row r="62">
      <c r="A62" s="14" t="s">
        <v>91</v>
      </c>
      <c r="B62" s="15">
        <v>3.275794</v>
      </c>
      <c r="C62" s="15">
        <v>547180.0</v>
      </c>
      <c r="D62" s="15">
        <v>2023.0</v>
      </c>
    </row>
    <row r="63">
      <c r="A63" s="14" t="s">
        <v>92</v>
      </c>
      <c r="B63" s="15">
        <v>3.863208</v>
      </c>
      <c r="C63" s="15">
        <v>592450.0</v>
      </c>
      <c r="D63" s="15">
        <v>2023.0</v>
      </c>
    </row>
    <row r="64">
      <c r="A64" s="14" t="s">
        <v>93</v>
      </c>
      <c r="B64" s="15">
        <v>2.967391</v>
      </c>
      <c r="C64" s="15">
        <v>670770.0</v>
      </c>
      <c r="D64" s="15">
        <v>2023.0</v>
      </c>
    </row>
    <row r="65">
      <c r="A65" s="14" t="s">
        <v>94</v>
      </c>
      <c r="B65" s="15">
        <v>2.897163</v>
      </c>
      <c r="C65" s="15">
        <v>661388.0</v>
      </c>
      <c r="D65" s="15">
        <v>2023.0</v>
      </c>
    </row>
    <row r="66">
      <c r="A66" s="14" t="s">
        <v>95</v>
      </c>
      <c r="B66" s="15">
        <v>2.692053</v>
      </c>
      <c r="C66" s="15">
        <v>682928.0</v>
      </c>
      <c r="D66" s="15">
        <v>2023.0</v>
      </c>
    </row>
    <row r="67">
      <c r="A67" s="14" t="s">
        <v>96</v>
      </c>
      <c r="B67" s="15">
        <v>2.675497</v>
      </c>
      <c r="C67" s="15">
        <v>681082.0</v>
      </c>
      <c r="D67" s="15">
        <v>2023.0</v>
      </c>
    </row>
    <row r="68">
      <c r="A68" s="14" t="s">
        <v>97</v>
      </c>
      <c r="B68" s="15">
        <v>2.618421</v>
      </c>
      <c r="C68" s="15">
        <v>673490.0</v>
      </c>
      <c r="D68" s="15">
        <v>2023.0</v>
      </c>
    </row>
    <row r="69">
      <c r="A69" s="14" t="s">
        <v>98</v>
      </c>
      <c r="B69" s="15">
        <v>2.722414</v>
      </c>
      <c r="C69" s="15">
        <v>666971.0</v>
      </c>
      <c r="D69" s="15">
        <v>2023.0</v>
      </c>
    </row>
    <row r="70">
      <c r="A70" s="14" t="s">
        <v>99</v>
      </c>
      <c r="B70" s="15">
        <v>2.858696</v>
      </c>
      <c r="C70" s="15">
        <v>673548.0</v>
      </c>
      <c r="D70" s="15">
        <v>2023.0</v>
      </c>
    </row>
    <row r="71">
      <c r="A71" s="14" t="s">
        <v>100</v>
      </c>
      <c r="B71" s="15">
        <v>3.128968</v>
      </c>
      <c r="C71" s="15">
        <v>669257.0</v>
      </c>
      <c r="D71" s="15">
        <v>2023.0</v>
      </c>
    </row>
    <row r="72">
      <c r="A72" s="14" t="s">
        <v>101</v>
      </c>
      <c r="B72" s="15">
        <v>2.776786</v>
      </c>
      <c r="C72" s="15">
        <v>600869.0</v>
      </c>
      <c r="D72" s="15">
        <v>2023.0</v>
      </c>
    </row>
    <row r="73">
      <c r="A73" s="14" t="s">
        <v>102</v>
      </c>
      <c r="B73" s="15">
        <v>2.773214</v>
      </c>
      <c r="C73" s="15">
        <v>807799.0</v>
      </c>
      <c r="D73" s="15">
        <v>2023.0</v>
      </c>
    </row>
    <row r="74">
      <c r="A74" s="14" t="s">
        <v>103</v>
      </c>
      <c r="B74" s="15">
        <v>2.622449</v>
      </c>
      <c r="C74" s="15">
        <v>621020.0</v>
      </c>
      <c r="D74" s="15">
        <v>2023.0</v>
      </c>
    </row>
    <row r="75">
      <c r="A75" s="14" t="s">
        <v>104</v>
      </c>
      <c r="B75" s="15">
        <v>2.842593</v>
      </c>
      <c r="C75" s="15">
        <v>666182.0</v>
      </c>
      <c r="D75" s="15">
        <v>2023.0</v>
      </c>
    </row>
    <row r="76">
      <c r="A76" s="14" t="s">
        <v>105</v>
      </c>
      <c r="B76" s="15">
        <v>2.456731</v>
      </c>
      <c r="C76" s="15">
        <v>643446.0</v>
      </c>
      <c r="D76" s="15">
        <v>2023.0</v>
      </c>
    </row>
    <row r="77">
      <c r="A77" s="14" t="s">
        <v>106</v>
      </c>
      <c r="B77" s="15">
        <v>3.157025</v>
      </c>
      <c r="C77" s="15">
        <v>647304.0</v>
      </c>
      <c r="D77" s="15">
        <v>2023.0</v>
      </c>
    </row>
    <row r="78">
      <c r="A78" s="14" t="s">
        <v>107</v>
      </c>
      <c r="B78" s="15">
        <v>2.814815</v>
      </c>
      <c r="C78" s="15">
        <v>666139.0</v>
      </c>
      <c r="D78" s="15">
        <v>2023.0</v>
      </c>
    </row>
    <row r="79">
      <c r="A79" s="14" t="s">
        <v>108</v>
      </c>
      <c r="B79" s="15">
        <v>3.386161</v>
      </c>
      <c r="C79" s="15">
        <v>677551.0</v>
      </c>
      <c r="D79" s="15">
        <v>2023.0</v>
      </c>
    </row>
    <row r="80">
      <c r="A80" s="14" t="s">
        <v>109</v>
      </c>
      <c r="B80" s="15">
        <v>2.470588</v>
      </c>
      <c r="C80" s="15">
        <v>665926.0</v>
      </c>
      <c r="D80" s="15">
        <v>2023.0</v>
      </c>
    </row>
    <row r="81">
      <c r="A81" s="14" t="s">
        <v>110</v>
      </c>
      <c r="B81" s="15">
        <v>2.654255</v>
      </c>
      <c r="C81" s="15">
        <v>669394.0</v>
      </c>
      <c r="D81" s="15">
        <v>2023.0</v>
      </c>
    </row>
    <row r="82">
      <c r="A82" s="14" t="s">
        <v>111</v>
      </c>
      <c r="B82" s="15">
        <v>3.285398</v>
      </c>
      <c r="C82" s="15">
        <v>502110.0</v>
      </c>
      <c r="D82" s="15">
        <v>2023.0</v>
      </c>
    </row>
    <row r="83">
      <c r="A83" s="14" t="s">
        <v>112</v>
      </c>
      <c r="B83" s="15">
        <v>2.600352</v>
      </c>
      <c r="C83" s="15">
        <v>657077.0</v>
      </c>
      <c r="D83" s="15">
        <v>2023.0</v>
      </c>
    </row>
    <row r="84">
      <c r="A84" s="14" t="s">
        <v>113</v>
      </c>
      <c r="B84" s="15">
        <v>2.675725</v>
      </c>
      <c r="C84" s="15">
        <v>671739.0</v>
      </c>
      <c r="D84" s="15">
        <v>2023.0</v>
      </c>
    </row>
    <row r="85">
      <c r="A85" s="14" t="s">
        <v>114</v>
      </c>
      <c r="B85" s="15">
        <v>2.366883</v>
      </c>
      <c r="C85" s="15">
        <v>608841.0</v>
      </c>
      <c r="D85" s="15">
        <v>2023.0</v>
      </c>
    </row>
    <row r="86">
      <c r="A86" s="14" t="s">
        <v>115</v>
      </c>
      <c r="B86" s="15">
        <v>2.389803</v>
      </c>
      <c r="C86" s="15">
        <v>683734.0</v>
      </c>
      <c r="D86" s="15">
        <v>2023.0</v>
      </c>
    </row>
    <row r="87">
      <c r="A87" s="14" t="s">
        <v>116</v>
      </c>
      <c r="B87" s="15">
        <v>2.431208</v>
      </c>
      <c r="C87" s="15">
        <v>642715.0</v>
      </c>
      <c r="D87" s="15">
        <v>2023.0</v>
      </c>
    </row>
    <row r="88">
      <c r="A88" s="14" t="s">
        <v>117</v>
      </c>
      <c r="B88" s="15">
        <v>2.235938</v>
      </c>
      <c r="C88" s="15">
        <v>606192.0</v>
      </c>
      <c r="D88" s="15">
        <v>2023.0</v>
      </c>
    </row>
    <row r="89">
      <c r="A89" s="14" t="s">
        <v>118</v>
      </c>
      <c r="B89" s="15">
        <v>2.444828</v>
      </c>
      <c r="C89" s="15">
        <v>663728.0</v>
      </c>
      <c r="D89" s="15">
        <v>2023.0</v>
      </c>
    </row>
    <row r="90">
      <c r="A90" s="14" t="s">
        <v>119</v>
      </c>
      <c r="B90" s="15">
        <v>2.242089</v>
      </c>
      <c r="C90" s="15">
        <v>664034.0</v>
      </c>
      <c r="D90" s="15">
        <v>2023.0</v>
      </c>
    </row>
    <row r="91">
      <c r="A91" s="14" t="s">
        <v>120</v>
      </c>
      <c r="B91" s="15">
        <v>2.339404</v>
      </c>
      <c r="C91" s="15">
        <v>681546.0</v>
      </c>
      <c r="D91" s="15">
        <v>2023.0</v>
      </c>
    </row>
    <row r="92">
      <c r="A92" s="14" t="s">
        <v>121</v>
      </c>
      <c r="B92" s="15">
        <v>2.5625</v>
      </c>
      <c r="C92" s="15">
        <v>660688.0</v>
      </c>
      <c r="D92" s="15">
        <v>2023.0</v>
      </c>
    </row>
    <row r="93">
      <c r="A93" s="14" t="s">
        <v>122</v>
      </c>
      <c r="B93" s="15">
        <v>2.138889</v>
      </c>
      <c r="C93" s="15">
        <v>553993.0</v>
      </c>
      <c r="D93" s="15">
        <v>2023.0</v>
      </c>
    </row>
    <row r="94">
      <c r="A94" s="14" t="s">
        <v>123</v>
      </c>
      <c r="B94" s="15">
        <v>2.665385</v>
      </c>
      <c r="C94" s="15">
        <v>596146.0</v>
      </c>
      <c r="D94" s="15">
        <v>2023.0</v>
      </c>
    </row>
    <row r="95">
      <c r="A95" s="14" t="s">
        <v>124</v>
      </c>
      <c r="B95" s="15">
        <v>2.76</v>
      </c>
      <c r="C95" s="15">
        <v>592273.0</v>
      </c>
      <c r="D95" s="15">
        <v>2023.0</v>
      </c>
    </row>
    <row r="96">
      <c r="A96" s="14" t="s">
        <v>125</v>
      </c>
      <c r="B96" s="15">
        <v>2.633588</v>
      </c>
      <c r="C96" s="15">
        <v>641680.0</v>
      </c>
      <c r="D96" s="15">
        <v>2023.0</v>
      </c>
    </row>
    <row r="97">
      <c r="A97" s="14" t="s">
        <v>126</v>
      </c>
      <c r="B97" s="15">
        <v>3.819444</v>
      </c>
      <c r="C97" s="15">
        <v>514888.0</v>
      </c>
      <c r="D97" s="15">
        <v>2023.0</v>
      </c>
    </row>
    <row r="98">
      <c r="A98" s="14" t="s">
        <v>127</v>
      </c>
      <c r="B98" s="15">
        <v>2.602273</v>
      </c>
      <c r="C98" s="15">
        <v>671213.0</v>
      </c>
      <c r="D98" s="15">
        <v>2023.0</v>
      </c>
    </row>
    <row r="99">
      <c r="A99" s="14" t="s">
        <v>128</v>
      </c>
      <c r="B99" s="15">
        <v>2.360345</v>
      </c>
      <c r="C99" s="15">
        <v>593160.0</v>
      </c>
      <c r="D99" s="15">
        <v>2023.0</v>
      </c>
    </row>
    <row r="100">
      <c r="A100" s="14" t="s">
        <v>129</v>
      </c>
      <c r="B100" s="15">
        <v>2.276667</v>
      </c>
      <c r="C100" s="15">
        <v>605137.0</v>
      </c>
      <c r="D100" s="15">
        <v>2023.0</v>
      </c>
    </row>
    <row r="101">
      <c r="A101" s="14" t="s">
        <v>130</v>
      </c>
      <c r="B101" s="15">
        <v>2.867647</v>
      </c>
      <c r="C101" s="15">
        <v>663697.0</v>
      </c>
      <c r="D101" s="15">
        <v>2023.0</v>
      </c>
    </row>
    <row r="102">
      <c r="A102" s="14" t="s">
        <v>131</v>
      </c>
      <c r="B102" s="15">
        <v>2.240132</v>
      </c>
      <c r="C102" s="15">
        <v>641857.0</v>
      </c>
      <c r="D102" s="15">
        <v>2023.0</v>
      </c>
    </row>
    <row r="103">
      <c r="A103" s="14" t="s">
        <v>132</v>
      </c>
      <c r="B103" s="15">
        <v>2.688492</v>
      </c>
      <c r="C103" s="15">
        <v>527038.0</v>
      </c>
      <c r="D103" s="15">
        <v>2023.0</v>
      </c>
    </row>
    <row r="104">
      <c r="A104" s="14" t="s">
        <v>133</v>
      </c>
      <c r="B104" s="15">
        <v>2.485185</v>
      </c>
      <c r="C104" s="15">
        <v>592663.0</v>
      </c>
      <c r="D104" s="15">
        <v>2023.0</v>
      </c>
    </row>
    <row r="105">
      <c r="A105" s="14" t="s">
        <v>134</v>
      </c>
      <c r="B105" s="15">
        <v>2.228333</v>
      </c>
      <c r="C105" s="15">
        <v>665161.0</v>
      </c>
      <c r="D105" s="15">
        <v>2023.0</v>
      </c>
    </row>
    <row r="106">
      <c r="A106" s="14" t="s">
        <v>135</v>
      </c>
      <c r="B106" s="15">
        <v>2.179739</v>
      </c>
      <c r="C106" s="15">
        <v>650559.0</v>
      </c>
      <c r="D106" s="15">
        <v>2023.0</v>
      </c>
    </row>
    <row r="107">
      <c r="A107" s="14" t="s">
        <v>136</v>
      </c>
      <c r="B107" s="15">
        <v>2.3125</v>
      </c>
      <c r="C107" s="15">
        <v>669261.0</v>
      </c>
      <c r="D107" s="15">
        <v>2023.0</v>
      </c>
    </row>
    <row r="108">
      <c r="A108" s="14" t="s">
        <v>137</v>
      </c>
      <c r="B108" s="15">
        <v>2.307292</v>
      </c>
      <c r="C108" s="15">
        <v>669720.0</v>
      </c>
      <c r="D108" s="15">
        <v>2023.0</v>
      </c>
    </row>
    <row r="109">
      <c r="A109" s="14" t="s">
        <v>138</v>
      </c>
      <c r="B109" s="15">
        <v>2.88913</v>
      </c>
      <c r="C109" s="15">
        <v>676801.0</v>
      </c>
      <c r="D109" s="15">
        <v>2023.0</v>
      </c>
    </row>
    <row r="110">
      <c r="A110" s="14" t="s">
        <v>139</v>
      </c>
      <c r="B110" s="15">
        <v>2.677419</v>
      </c>
      <c r="C110" s="15">
        <v>663647.0</v>
      </c>
      <c r="D110" s="15">
        <v>2023.0</v>
      </c>
    </row>
    <row r="111">
      <c r="A111" s="14" t="s">
        <v>140</v>
      </c>
      <c r="B111" s="15">
        <v>2.408759</v>
      </c>
      <c r="C111" s="15">
        <v>669242.0</v>
      </c>
      <c r="D111" s="15">
        <v>2023.0</v>
      </c>
    </row>
    <row r="112">
      <c r="A112" s="14" t="s">
        <v>141</v>
      </c>
      <c r="B112" s="15">
        <v>2.63</v>
      </c>
      <c r="C112" s="15">
        <v>575929.0</v>
      </c>
      <c r="D112" s="15">
        <v>2023.0</v>
      </c>
    </row>
    <row r="113">
      <c r="A113" s="14" t="s">
        <v>142</v>
      </c>
      <c r="B113" s="15">
        <v>2.329787</v>
      </c>
      <c r="C113" s="15">
        <v>547989.0</v>
      </c>
      <c r="D113" s="15">
        <v>2023.0</v>
      </c>
    </row>
    <row r="114">
      <c r="A114" s="14" t="s">
        <v>143</v>
      </c>
      <c r="B114" s="15">
        <v>2.295455</v>
      </c>
      <c r="C114" s="15">
        <v>665750.0</v>
      </c>
      <c r="D114" s="15">
        <v>2023.0</v>
      </c>
    </row>
    <row r="115">
      <c r="A115" s="14" t="s">
        <v>144</v>
      </c>
      <c r="B115" s="15">
        <v>3.080189</v>
      </c>
      <c r="C115" s="15">
        <v>666134.0</v>
      </c>
      <c r="D115" s="15">
        <v>2023.0</v>
      </c>
    </row>
    <row r="116">
      <c r="A116" s="14" t="s">
        <v>145</v>
      </c>
      <c r="B116" s="15">
        <v>2.153974</v>
      </c>
      <c r="C116" s="15">
        <v>643217.0</v>
      </c>
      <c r="D116" s="15">
        <v>2023.0</v>
      </c>
    </row>
    <row r="117">
      <c r="A117" s="14" t="s">
        <v>146</v>
      </c>
      <c r="B117" s="15">
        <v>3.00463</v>
      </c>
      <c r="C117" s="15">
        <v>669221.0</v>
      </c>
      <c r="D117" s="15">
        <v>2023.0</v>
      </c>
    </row>
    <row r="118">
      <c r="A118" s="14" t="s">
        <v>147</v>
      </c>
      <c r="B118" s="15">
        <v>2.507752</v>
      </c>
      <c r="C118" s="15">
        <v>502054.0</v>
      </c>
      <c r="D118" s="15">
        <v>2023.0</v>
      </c>
    </row>
    <row r="119">
      <c r="A119" s="14" t="s">
        <v>148</v>
      </c>
      <c r="B119" s="15">
        <v>2.278169</v>
      </c>
      <c r="C119" s="15">
        <v>592696.0</v>
      </c>
      <c r="D119" s="15">
        <v>2023.0</v>
      </c>
    </row>
    <row r="120">
      <c r="A120" s="14" t="s">
        <v>149</v>
      </c>
      <c r="B120" s="15">
        <v>2.114379</v>
      </c>
      <c r="C120" s="15">
        <v>678662.0</v>
      </c>
      <c r="D120" s="15">
        <v>2023.0</v>
      </c>
    </row>
    <row r="121">
      <c r="A121" s="14" t="s">
        <v>150</v>
      </c>
      <c r="B121" s="15">
        <v>2.758547</v>
      </c>
      <c r="C121" s="15">
        <v>663457.0</v>
      </c>
      <c r="D121" s="15">
        <v>2023.0</v>
      </c>
    </row>
    <row r="122">
      <c r="A122" s="14" t="s">
        <v>151</v>
      </c>
      <c r="B122" s="15">
        <v>2.343066</v>
      </c>
      <c r="C122" s="15">
        <v>667670.0</v>
      </c>
      <c r="D122" s="15">
        <v>2023.0</v>
      </c>
    </row>
    <row r="123">
      <c r="A123" s="14" t="s">
        <v>152</v>
      </c>
      <c r="B123" s="15">
        <v>2.283929</v>
      </c>
      <c r="C123" s="15">
        <v>521692.0</v>
      </c>
      <c r="D123" s="15">
        <v>2023.0</v>
      </c>
    </row>
    <row r="124">
      <c r="A124" s="14" t="s">
        <v>153</v>
      </c>
      <c r="B124" s="15">
        <v>2.368519</v>
      </c>
      <c r="C124" s="15">
        <v>664774.0</v>
      </c>
      <c r="D124" s="15">
        <v>2023.0</v>
      </c>
    </row>
    <row r="125">
      <c r="A125" s="14" t="s">
        <v>154</v>
      </c>
      <c r="B125" s="15">
        <v>2.298561</v>
      </c>
      <c r="C125" s="15">
        <v>606115.0</v>
      </c>
      <c r="D125" s="15">
        <v>2023.0</v>
      </c>
    </row>
    <row r="126">
      <c r="A126" s="14" t="s">
        <v>155</v>
      </c>
      <c r="B126" s="15">
        <v>2.011076</v>
      </c>
      <c r="C126" s="15">
        <v>662139.0</v>
      </c>
      <c r="D126" s="15">
        <v>2023.0</v>
      </c>
    </row>
    <row r="127">
      <c r="A127" s="14" t="s">
        <v>156</v>
      </c>
      <c r="B127" s="15">
        <v>2.278777</v>
      </c>
      <c r="C127" s="15">
        <v>592192.0</v>
      </c>
      <c r="D127" s="15">
        <v>2023.0</v>
      </c>
    </row>
    <row r="128">
      <c r="A128" s="14" t="s">
        <v>157</v>
      </c>
      <c r="B128" s="15">
        <v>2.331481</v>
      </c>
      <c r="C128" s="15">
        <v>621043.0</v>
      </c>
      <c r="D128" s="15">
        <v>2023.0</v>
      </c>
    </row>
    <row r="129">
      <c r="A129" s="14" t="s">
        <v>158</v>
      </c>
      <c r="B129" s="15">
        <v>2.579918</v>
      </c>
      <c r="C129" s="15">
        <v>673962.0</v>
      </c>
      <c r="D129" s="15">
        <v>2023.0</v>
      </c>
    </row>
    <row r="130">
      <c r="A130" s="14" t="s">
        <v>159</v>
      </c>
      <c r="B130" s="15">
        <v>1.948113</v>
      </c>
      <c r="C130" s="15">
        <v>683011.0</v>
      </c>
      <c r="D130" s="15">
        <v>2023.0</v>
      </c>
    </row>
    <row r="131">
      <c r="A131" s="14" t="s">
        <v>160</v>
      </c>
      <c r="B131" s="15">
        <v>2.588235</v>
      </c>
      <c r="C131" s="15">
        <v>669357.0</v>
      </c>
      <c r="D131" s="15">
        <v>2023.0</v>
      </c>
    </row>
    <row r="132">
      <c r="A132" s="14" t="s">
        <v>161</v>
      </c>
      <c r="B132" s="15">
        <v>2.167254</v>
      </c>
      <c r="C132" s="15">
        <v>642708.0</v>
      </c>
      <c r="D132" s="15">
        <v>2023.0</v>
      </c>
    </row>
    <row r="133">
      <c r="A133" s="14" t="s">
        <v>162</v>
      </c>
      <c r="B133" s="15">
        <v>2.180357</v>
      </c>
      <c r="C133" s="15">
        <v>656305.0</v>
      </c>
      <c r="D133" s="15">
        <v>2023.0</v>
      </c>
    </row>
    <row r="134">
      <c r="A134" s="14" t="s">
        <v>163</v>
      </c>
      <c r="B134" s="15">
        <v>2.65</v>
      </c>
      <c r="C134" s="15">
        <v>663624.0</v>
      </c>
      <c r="D134" s="15">
        <v>2023.0</v>
      </c>
    </row>
    <row r="135">
      <c r="A135" s="14" t="s">
        <v>164</v>
      </c>
      <c r="B135" s="15">
        <v>2.299242</v>
      </c>
      <c r="C135" s="15">
        <v>643289.0</v>
      </c>
      <c r="D135" s="15">
        <v>2023.0</v>
      </c>
    </row>
    <row r="136">
      <c r="A136" s="14" t="s">
        <v>165</v>
      </c>
      <c r="B136" s="15">
        <v>2.824766</v>
      </c>
      <c r="C136" s="15">
        <v>666624.0</v>
      </c>
      <c r="D136" s="15">
        <v>2023.0</v>
      </c>
    </row>
    <row r="137">
      <c r="A137" s="14" t="s">
        <v>166</v>
      </c>
      <c r="B137" s="15">
        <v>2.144643</v>
      </c>
      <c r="C137" s="15">
        <v>592669.0</v>
      </c>
      <c r="D137" s="15">
        <v>2023.0</v>
      </c>
    </row>
    <row r="138">
      <c r="A138" s="14" t="s">
        <v>167</v>
      </c>
      <c r="B138" s="15">
        <v>2.5</v>
      </c>
      <c r="C138" s="15">
        <v>642731.0</v>
      </c>
      <c r="D138" s="15">
        <v>2023.0</v>
      </c>
    </row>
    <row r="139">
      <c r="A139" s="14" t="s">
        <v>168</v>
      </c>
      <c r="B139" s="15">
        <v>2.540254</v>
      </c>
      <c r="C139" s="15">
        <v>681481.0</v>
      </c>
      <c r="D139" s="15">
        <v>2023.0</v>
      </c>
    </row>
    <row r="140">
      <c r="A140" s="14" t="s">
        <v>169</v>
      </c>
      <c r="B140" s="15">
        <v>1.952614</v>
      </c>
      <c r="C140" s="15">
        <v>642086.0</v>
      </c>
      <c r="D140" s="15">
        <v>2023.0</v>
      </c>
    </row>
    <row r="141">
      <c r="A141" s="14" t="s">
        <v>170</v>
      </c>
      <c r="B141" s="15">
        <v>2.571121</v>
      </c>
      <c r="C141" s="15">
        <v>656775.0</v>
      </c>
      <c r="D141" s="15">
        <v>2023.0</v>
      </c>
    </row>
    <row r="142">
      <c r="A142" s="14" t="s">
        <v>171</v>
      </c>
      <c r="B142" s="15">
        <v>2.440574</v>
      </c>
      <c r="C142" s="15">
        <v>623912.0</v>
      </c>
      <c r="D142" s="15">
        <v>2023.0</v>
      </c>
    </row>
    <row r="143">
      <c r="A143" s="14" t="s">
        <v>172</v>
      </c>
      <c r="B143" s="15">
        <v>2.010135</v>
      </c>
      <c r="C143" s="15">
        <v>669004.0</v>
      </c>
      <c r="D143" s="15">
        <v>2023.0</v>
      </c>
    </row>
    <row r="144">
      <c r="A144" s="14" t="s">
        <v>173</v>
      </c>
      <c r="B144" s="15">
        <v>2.052083</v>
      </c>
      <c r="C144" s="15">
        <v>672695.0</v>
      </c>
      <c r="D144" s="15">
        <v>2023.0</v>
      </c>
    </row>
    <row r="145">
      <c r="A145" s="14" t="s">
        <v>174</v>
      </c>
      <c r="B145" s="15">
        <v>2.452083</v>
      </c>
      <c r="C145" s="15">
        <v>650391.0</v>
      </c>
      <c r="D145" s="15">
        <v>2023.0</v>
      </c>
    </row>
    <row r="146">
      <c r="A146" s="14" t="s">
        <v>175</v>
      </c>
      <c r="B146" s="15">
        <v>2.078014</v>
      </c>
      <c r="C146" s="15">
        <v>624428.0</v>
      </c>
      <c r="D146" s="15">
        <v>2023.0</v>
      </c>
    </row>
    <row r="147">
      <c r="A147" s="14" t="s">
        <v>176</v>
      </c>
      <c r="B147" s="15">
        <v>2.321429</v>
      </c>
      <c r="C147" s="15">
        <v>650859.0</v>
      </c>
      <c r="D147" s="15">
        <v>2023.0</v>
      </c>
    </row>
    <row r="148">
      <c r="A148" s="14" t="s">
        <v>177</v>
      </c>
      <c r="B148" s="15">
        <v>2.027778</v>
      </c>
      <c r="C148" s="15">
        <v>605204.0</v>
      </c>
      <c r="D148" s="15">
        <v>2023.0</v>
      </c>
    </row>
    <row r="149">
      <c r="A149" s="14" t="s">
        <v>178</v>
      </c>
      <c r="B149" s="15">
        <v>2.466102</v>
      </c>
      <c r="C149" s="15">
        <v>545341.0</v>
      </c>
      <c r="D149" s="15">
        <v>2023.0</v>
      </c>
    </row>
    <row r="150">
      <c r="A150" s="14" t="s">
        <v>179</v>
      </c>
      <c r="B150" s="15">
        <v>2.649083</v>
      </c>
      <c r="C150" s="15">
        <v>664040.0</v>
      </c>
      <c r="D150" s="15">
        <v>2023.0</v>
      </c>
    </row>
    <row r="151">
      <c r="A151" s="14" t="s">
        <v>180</v>
      </c>
      <c r="B151" s="15">
        <v>2.352459</v>
      </c>
      <c r="C151" s="15">
        <v>671277.0</v>
      </c>
      <c r="D151" s="15">
        <v>2023.0</v>
      </c>
    </row>
    <row r="152">
      <c r="A152" s="14" t="s">
        <v>181</v>
      </c>
      <c r="B152" s="15">
        <v>2.150376</v>
      </c>
      <c r="C152" s="15">
        <v>669016.0</v>
      </c>
      <c r="D152" s="15">
        <v>2023.0</v>
      </c>
    </row>
    <row r="153">
      <c r="A153" s="14" t="s">
        <v>182</v>
      </c>
      <c r="B153" s="15">
        <v>3.210674</v>
      </c>
      <c r="C153" s="15">
        <v>680574.0</v>
      </c>
      <c r="D153" s="15">
        <v>2023.0</v>
      </c>
    </row>
    <row r="154">
      <c r="A154" s="14" t="s">
        <v>183</v>
      </c>
      <c r="B154" s="15">
        <v>2.745192</v>
      </c>
      <c r="C154" s="15">
        <v>673237.0</v>
      </c>
      <c r="D154" s="15">
        <v>2023.0</v>
      </c>
    </row>
    <row r="155">
      <c r="A155" s="14" t="s">
        <v>184</v>
      </c>
      <c r="B155" s="15">
        <v>2.149621</v>
      </c>
      <c r="C155" s="15">
        <v>665923.0</v>
      </c>
      <c r="D155" s="15">
        <v>2023.0</v>
      </c>
    </row>
    <row r="156">
      <c r="A156" s="14" t="s">
        <v>185</v>
      </c>
      <c r="B156" s="15">
        <v>2.003546</v>
      </c>
      <c r="C156" s="15">
        <v>553869.0</v>
      </c>
      <c r="D156" s="15">
        <v>2023.0</v>
      </c>
    </row>
    <row r="157">
      <c r="A157" s="14" t="s">
        <v>186</v>
      </c>
      <c r="B157" s="15">
        <v>2.075368</v>
      </c>
      <c r="C157" s="15">
        <v>518934.0</v>
      </c>
      <c r="D157" s="15">
        <v>2023.0</v>
      </c>
    </row>
    <row r="158">
      <c r="A158" s="14" t="s">
        <v>187</v>
      </c>
      <c r="B158" s="15">
        <v>2.222441</v>
      </c>
      <c r="C158" s="15">
        <v>630105.0</v>
      </c>
      <c r="D158" s="15">
        <v>2023.0</v>
      </c>
    </row>
    <row r="159">
      <c r="A159" s="14" t="s">
        <v>188</v>
      </c>
      <c r="B159" s="15">
        <v>2.924479</v>
      </c>
      <c r="C159" s="15">
        <v>453568.0</v>
      </c>
      <c r="D159" s="15">
        <v>2023.0</v>
      </c>
    </row>
    <row r="160">
      <c r="A160" s="14" t="s">
        <v>189</v>
      </c>
      <c r="B160" s="15">
        <v>2.529279</v>
      </c>
      <c r="C160" s="15">
        <v>641584.0</v>
      </c>
      <c r="D160" s="15">
        <v>2023.0</v>
      </c>
    </row>
    <row r="161">
      <c r="A161" s="14" t="s">
        <v>190</v>
      </c>
      <c r="B161" s="15">
        <v>2.5</v>
      </c>
      <c r="C161" s="15">
        <v>457705.0</v>
      </c>
      <c r="D161" s="15">
        <v>2023.0</v>
      </c>
    </row>
    <row r="162">
      <c r="A162" s="14" t="s">
        <v>191</v>
      </c>
      <c r="B162" s="15">
        <v>2.08209</v>
      </c>
      <c r="C162" s="15">
        <v>663837.0</v>
      </c>
      <c r="D162" s="15">
        <v>2023.0</v>
      </c>
    </row>
    <row r="163">
      <c r="A163" s="14" t="s">
        <v>192</v>
      </c>
      <c r="B163" s="15">
        <v>2.384615</v>
      </c>
      <c r="C163" s="15">
        <v>691023.0</v>
      </c>
      <c r="D163" s="15">
        <v>2023.0</v>
      </c>
    </row>
    <row r="164">
      <c r="A164" s="14" t="s">
        <v>193</v>
      </c>
      <c r="B164" s="15">
        <v>1.800654</v>
      </c>
      <c r="C164" s="15">
        <v>663757.0</v>
      </c>
      <c r="D164" s="15">
        <v>2023.0</v>
      </c>
    </row>
    <row r="165">
      <c r="A165" s="14" t="s">
        <v>194</v>
      </c>
      <c r="B165" s="15">
        <v>2.266529</v>
      </c>
      <c r="C165" s="15">
        <v>592626.0</v>
      </c>
      <c r="D165" s="15">
        <v>2023.0</v>
      </c>
    </row>
    <row r="166">
      <c r="A166" s="14" t="s">
        <v>195</v>
      </c>
      <c r="B166" s="15">
        <v>2.048872</v>
      </c>
      <c r="C166" s="15">
        <v>656582.0</v>
      </c>
      <c r="D166" s="15">
        <v>2023.0</v>
      </c>
    </row>
    <row r="167">
      <c r="A167" s="14" t="s">
        <v>196</v>
      </c>
      <c r="B167" s="15">
        <v>2.172</v>
      </c>
      <c r="C167" s="15">
        <v>624424.0</v>
      </c>
      <c r="D167" s="15">
        <v>2023.0</v>
      </c>
    </row>
    <row r="168">
      <c r="A168" s="14" t="s">
        <v>197</v>
      </c>
      <c r="B168" s="15">
        <v>2.164</v>
      </c>
      <c r="C168" s="15">
        <v>595777.0</v>
      </c>
      <c r="D168" s="15">
        <v>2023.0</v>
      </c>
    </row>
    <row r="169">
      <c r="A169" s="14" t="s">
        <v>198</v>
      </c>
      <c r="B169" s="15">
        <v>2.254237</v>
      </c>
      <c r="C169" s="15">
        <v>670042.0</v>
      </c>
      <c r="D169" s="15">
        <v>2023.0</v>
      </c>
    </row>
    <row r="170">
      <c r="A170" s="14" t="s">
        <v>199</v>
      </c>
      <c r="B170" s="15">
        <v>2.158537</v>
      </c>
      <c r="C170" s="15">
        <v>682626.0</v>
      </c>
      <c r="D170" s="15">
        <v>2023.0</v>
      </c>
    </row>
    <row r="171">
      <c r="A171" s="14" t="s">
        <v>200</v>
      </c>
      <c r="B171" s="15">
        <v>1.880357</v>
      </c>
      <c r="C171" s="15">
        <v>571771.0</v>
      </c>
      <c r="D171" s="15">
        <v>2023.0</v>
      </c>
    </row>
    <row r="172">
      <c r="A172" s="14" t="s">
        <v>201</v>
      </c>
      <c r="B172" s="15">
        <v>2.701031</v>
      </c>
      <c r="C172" s="15">
        <v>621493.0</v>
      </c>
      <c r="D172" s="15">
        <v>2023.0</v>
      </c>
    </row>
    <row r="173">
      <c r="A173" s="14" t="s">
        <v>202</v>
      </c>
      <c r="B173" s="15">
        <v>2.042969</v>
      </c>
      <c r="C173" s="15">
        <v>676116.0</v>
      </c>
      <c r="D173" s="15">
        <v>2023.0</v>
      </c>
    </row>
    <row r="174">
      <c r="A174" s="14" t="s">
        <v>203</v>
      </c>
      <c r="B174" s="15">
        <v>1.931481</v>
      </c>
      <c r="C174" s="15">
        <v>669127.0</v>
      </c>
      <c r="D174" s="15">
        <v>2023.0</v>
      </c>
    </row>
    <row r="175">
      <c r="A175" s="14" t="s">
        <v>204</v>
      </c>
      <c r="B175" s="15">
        <v>2.096774</v>
      </c>
      <c r="C175" s="15">
        <v>518792.0</v>
      </c>
      <c r="D175" s="15">
        <v>2023.0</v>
      </c>
    </row>
    <row r="176">
      <c r="A176" s="14" t="s">
        <v>205</v>
      </c>
      <c r="B176" s="15">
        <v>2.094758</v>
      </c>
      <c r="C176" s="15">
        <v>650489.0</v>
      </c>
      <c r="D176" s="15">
        <v>2023.0</v>
      </c>
    </row>
    <row r="177">
      <c r="A177" s="14" t="s">
        <v>206</v>
      </c>
      <c r="B177" s="15">
        <v>2.111789</v>
      </c>
      <c r="C177" s="15">
        <v>672580.0</v>
      </c>
      <c r="D177" s="15">
        <v>2023.0</v>
      </c>
    </row>
    <row r="178">
      <c r="A178" s="14" t="s">
        <v>207</v>
      </c>
      <c r="B178" s="15">
        <v>1.801056</v>
      </c>
      <c r="C178" s="15">
        <v>663886.0</v>
      </c>
      <c r="D178" s="15">
        <v>2023.0</v>
      </c>
    </row>
    <row r="179">
      <c r="A179" s="14" t="s">
        <v>208</v>
      </c>
      <c r="B179" s="15">
        <v>2.591837</v>
      </c>
      <c r="C179" s="15">
        <v>682829.0</v>
      </c>
      <c r="D179" s="15">
        <v>2023.0</v>
      </c>
    </row>
    <row r="180">
      <c r="A180" s="14" t="s">
        <v>209</v>
      </c>
      <c r="B180" s="15">
        <v>1.697635</v>
      </c>
      <c r="C180" s="15">
        <v>656716.0</v>
      </c>
      <c r="D180" s="15">
        <v>2023.0</v>
      </c>
    </row>
    <row r="181">
      <c r="A181" s="14" t="s">
        <v>210</v>
      </c>
      <c r="B181" s="15">
        <v>2.345794</v>
      </c>
      <c r="C181" s="15">
        <v>658668.0</v>
      </c>
      <c r="D181" s="15">
        <v>2023.0</v>
      </c>
    </row>
    <row r="182">
      <c r="A182" s="14" t="s">
        <v>211</v>
      </c>
      <c r="B182" s="15">
        <v>2.236607</v>
      </c>
      <c r="C182" s="15">
        <v>656811.0</v>
      </c>
      <c r="D182" s="15">
        <v>2023.0</v>
      </c>
    </row>
    <row r="183">
      <c r="A183" s="14" t="s">
        <v>212</v>
      </c>
      <c r="B183" s="15">
        <v>2.310185</v>
      </c>
      <c r="C183" s="15">
        <v>643565.0</v>
      </c>
      <c r="D183" s="15">
        <v>2023.0</v>
      </c>
    </row>
    <row r="184">
      <c r="A184" s="14" t="s">
        <v>213</v>
      </c>
      <c r="B184" s="15">
        <v>2.844828</v>
      </c>
      <c r="C184" s="15">
        <v>641598.0</v>
      </c>
      <c r="D184" s="15">
        <v>2023.0</v>
      </c>
    </row>
    <row r="185">
      <c r="A185" s="14" t="s">
        <v>214</v>
      </c>
      <c r="B185" s="15">
        <v>1.818015</v>
      </c>
      <c r="C185" s="15">
        <v>595879.0</v>
      </c>
      <c r="D185" s="15">
        <v>2023.0</v>
      </c>
    </row>
    <row r="186">
      <c r="A186" s="14" t="s">
        <v>215</v>
      </c>
      <c r="B186" s="15">
        <v>2.668478</v>
      </c>
      <c r="C186" s="15">
        <v>594807.0</v>
      </c>
      <c r="D186" s="15">
        <v>2023.0</v>
      </c>
    </row>
    <row r="187">
      <c r="A187" s="14" t="s">
        <v>216</v>
      </c>
      <c r="B187" s="15">
        <v>1.903101</v>
      </c>
      <c r="C187" s="15">
        <v>595281.0</v>
      </c>
      <c r="D187" s="15">
        <v>2023.0</v>
      </c>
    </row>
    <row r="188">
      <c r="A188" s="14" t="s">
        <v>217</v>
      </c>
      <c r="B188" s="15">
        <v>2.114224</v>
      </c>
      <c r="C188" s="15">
        <v>543228.0</v>
      </c>
      <c r="D188" s="15">
        <v>2023.0</v>
      </c>
    </row>
    <row r="189">
      <c r="A189" s="14" t="s">
        <v>218</v>
      </c>
      <c r="B189" s="15">
        <v>2.008197</v>
      </c>
      <c r="C189" s="15">
        <v>677649.0</v>
      </c>
      <c r="D189" s="15">
        <v>2023.0</v>
      </c>
    </row>
    <row r="190">
      <c r="A190" s="14" t="s">
        <v>219</v>
      </c>
      <c r="B190" s="15">
        <v>2.420792</v>
      </c>
      <c r="C190" s="15">
        <v>642350.0</v>
      </c>
      <c r="D190" s="15">
        <v>2023.0</v>
      </c>
    </row>
    <row r="191">
      <c r="A191" s="14" t="s">
        <v>220</v>
      </c>
      <c r="B191" s="15">
        <v>2.520619</v>
      </c>
      <c r="C191" s="15">
        <v>665862.0</v>
      </c>
      <c r="D191" s="15">
        <v>2023.0</v>
      </c>
    </row>
    <row r="192">
      <c r="A192" s="14" t="s">
        <v>221</v>
      </c>
      <c r="B192" s="15">
        <v>2.97561</v>
      </c>
      <c r="C192" s="15">
        <v>545361.0</v>
      </c>
      <c r="D192" s="15">
        <v>2023.0</v>
      </c>
    </row>
    <row r="193">
      <c r="A193" s="14" t="s">
        <v>222</v>
      </c>
      <c r="B193" s="15">
        <v>1.821429</v>
      </c>
      <c r="C193" s="15">
        <v>542932.0</v>
      </c>
      <c r="D193" s="15">
        <v>2023.0</v>
      </c>
    </row>
    <row r="194">
      <c r="A194" s="14" t="s">
        <v>223</v>
      </c>
      <c r="B194" s="15">
        <v>2.220183</v>
      </c>
      <c r="C194" s="15">
        <v>666397.0</v>
      </c>
      <c r="D194" s="15">
        <v>2023.0</v>
      </c>
    </row>
    <row r="195">
      <c r="A195" s="14" t="s">
        <v>224</v>
      </c>
      <c r="B195" s="15">
        <v>2.1</v>
      </c>
      <c r="C195" s="15">
        <v>543257.0</v>
      </c>
      <c r="D195" s="15">
        <v>2023.0</v>
      </c>
    </row>
    <row r="196">
      <c r="A196" s="14" t="s">
        <v>225</v>
      </c>
      <c r="B196" s="15">
        <v>2.348039</v>
      </c>
      <c r="C196" s="15">
        <v>680776.0</v>
      </c>
      <c r="D196" s="15">
        <v>2023.0</v>
      </c>
    </row>
    <row r="197">
      <c r="A197" s="14" t="s">
        <v>226</v>
      </c>
      <c r="B197" s="15">
        <v>2.518421</v>
      </c>
      <c r="C197" s="15">
        <v>680977.0</v>
      </c>
      <c r="D197" s="15">
        <v>2023.0</v>
      </c>
    </row>
    <row r="198">
      <c r="A198" s="14" t="s">
        <v>227</v>
      </c>
      <c r="B198" s="15">
        <v>2.313107</v>
      </c>
      <c r="C198" s="15">
        <v>474832.0</v>
      </c>
      <c r="D198" s="15">
        <v>2023.0</v>
      </c>
    </row>
    <row r="199">
      <c r="A199" s="14" t="s">
        <v>228</v>
      </c>
      <c r="B199" s="15">
        <v>1.894</v>
      </c>
      <c r="C199" s="15">
        <v>660821.0</v>
      </c>
      <c r="D199" s="15">
        <v>2023.0</v>
      </c>
    </row>
    <row r="200">
      <c r="A200" s="14" t="s">
        <v>229</v>
      </c>
      <c r="B200" s="15">
        <v>2.224057</v>
      </c>
      <c r="C200" s="15">
        <v>573262.0</v>
      </c>
      <c r="D200" s="15">
        <v>2023.0</v>
      </c>
    </row>
    <row r="201">
      <c r="A201" s="14" t="s">
        <v>230</v>
      </c>
      <c r="B201" s="15">
        <v>1.827519</v>
      </c>
      <c r="C201" s="15">
        <v>686681.0</v>
      </c>
      <c r="D201" s="15">
        <v>2023.0</v>
      </c>
    </row>
    <row r="202">
      <c r="A202" s="14" t="s">
        <v>231</v>
      </c>
      <c r="B202" s="15">
        <v>2.306931</v>
      </c>
      <c r="C202" s="15">
        <v>519317.0</v>
      </c>
      <c r="D202" s="15">
        <v>2023.0</v>
      </c>
    </row>
    <row r="203">
      <c r="A203" s="14" t="s">
        <v>232</v>
      </c>
      <c r="B203" s="15">
        <v>1.985043</v>
      </c>
      <c r="C203" s="15">
        <v>621035.0</v>
      </c>
      <c r="D203" s="15">
        <v>2023.0</v>
      </c>
    </row>
    <row r="204">
      <c r="A204" s="14" t="s">
        <v>233</v>
      </c>
      <c r="B204" s="15">
        <v>1.888211</v>
      </c>
      <c r="C204" s="15">
        <v>672386.0</v>
      </c>
      <c r="D204" s="15">
        <v>2023.0</v>
      </c>
    </row>
    <row r="205">
      <c r="A205" s="14" t="s">
        <v>234</v>
      </c>
      <c r="B205" s="15">
        <v>1.682971</v>
      </c>
      <c r="C205" s="15">
        <v>686823.0</v>
      </c>
      <c r="D205" s="15">
        <v>2023.0</v>
      </c>
    </row>
    <row r="206">
      <c r="A206" s="14" t="s">
        <v>235</v>
      </c>
      <c r="B206" s="15">
        <v>1.744361</v>
      </c>
      <c r="C206" s="15">
        <v>444482.0</v>
      </c>
      <c r="D206" s="15">
        <v>2023.0</v>
      </c>
    </row>
    <row r="207">
      <c r="A207" s="14" t="s">
        <v>236</v>
      </c>
      <c r="B207" s="15">
        <v>1.886179</v>
      </c>
      <c r="C207" s="15">
        <v>643265.0</v>
      </c>
      <c r="D207" s="15">
        <v>2023.0</v>
      </c>
    </row>
    <row r="208">
      <c r="A208" s="14" t="s">
        <v>237</v>
      </c>
      <c r="B208" s="15">
        <v>2.318182</v>
      </c>
      <c r="C208" s="15">
        <v>682985.0</v>
      </c>
      <c r="D208" s="15">
        <v>2023.0</v>
      </c>
    </row>
    <row r="209">
      <c r="A209" s="14" t="s">
        <v>238</v>
      </c>
      <c r="B209" s="15">
        <v>2.099537</v>
      </c>
      <c r="C209" s="15">
        <v>666181.0</v>
      </c>
      <c r="D209" s="15">
        <v>2023.0</v>
      </c>
    </row>
    <row r="210">
      <c r="A210" s="14" t="s">
        <v>239</v>
      </c>
      <c r="B210" s="15">
        <v>1.967105</v>
      </c>
      <c r="C210" s="15">
        <v>628451.0</v>
      </c>
      <c r="D210" s="15">
        <v>2023.0</v>
      </c>
    </row>
    <row r="211">
      <c r="A211" s="14" t="s">
        <v>240</v>
      </c>
      <c r="B211" s="15">
        <v>1.724806</v>
      </c>
      <c r="C211" s="15">
        <v>572191.0</v>
      </c>
      <c r="D211" s="15">
        <v>2023.0</v>
      </c>
    </row>
    <row r="212">
      <c r="A212" s="14" t="s">
        <v>241</v>
      </c>
      <c r="B212" s="15">
        <v>2.575581</v>
      </c>
      <c r="C212" s="15">
        <v>643376.0</v>
      </c>
      <c r="D212" s="15">
        <v>2023.0</v>
      </c>
    </row>
    <row r="213">
      <c r="A213" s="14" t="s">
        <v>242</v>
      </c>
      <c r="B213" s="15">
        <v>2.304688</v>
      </c>
      <c r="C213" s="15">
        <v>680777.0</v>
      </c>
      <c r="D213" s="15">
        <v>2023.0</v>
      </c>
    </row>
    <row r="214">
      <c r="A214" s="14" t="s">
        <v>243</v>
      </c>
      <c r="B214" s="15">
        <v>1.649254</v>
      </c>
      <c r="C214" s="15">
        <v>456781.0</v>
      </c>
      <c r="D214" s="15">
        <v>2023.0</v>
      </c>
    </row>
    <row r="215">
      <c r="A215" s="14" t="s">
        <v>244</v>
      </c>
      <c r="B215" s="15">
        <v>1.782258</v>
      </c>
      <c r="C215" s="15">
        <v>643393.0</v>
      </c>
      <c r="D215" s="15">
        <v>2023.0</v>
      </c>
    </row>
    <row r="216">
      <c r="A216" s="14" t="s">
        <v>245</v>
      </c>
      <c r="B216" s="15">
        <v>2.07619</v>
      </c>
      <c r="C216" s="15">
        <v>672284.0</v>
      </c>
      <c r="D216" s="15">
        <v>2023.0</v>
      </c>
    </row>
    <row r="217">
      <c r="A217" s="14" t="s">
        <v>246</v>
      </c>
      <c r="B217" s="15">
        <v>1.675781</v>
      </c>
      <c r="C217" s="15">
        <v>669743.0</v>
      </c>
      <c r="D217" s="15">
        <v>2023.0</v>
      </c>
    </row>
    <row r="218">
      <c r="A218" s="14" t="s">
        <v>247</v>
      </c>
      <c r="B218" s="15">
        <v>1.779167</v>
      </c>
      <c r="C218" s="15">
        <v>571657.0</v>
      </c>
      <c r="D218" s="15">
        <v>2023.0</v>
      </c>
    </row>
    <row r="219">
      <c r="A219" s="14" t="s">
        <v>248</v>
      </c>
      <c r="B219" s="15">
        <v>2.15404</v>
      </c>
      <c r="C219" s="15">
        <v>519203.0</v>
      </c>
      <c r="D219" s="15">
        <v>2023.0</v>
      </c>
    </row>
    <row r="220">
      <c r="A220" s="14" t="s">
        <v>249</v>
      </c>
      <c r="B220" s="15">
        <v>1.45068</v>
      </c>
      <c r="C220" s="15">
        <v>664702.0</v>
      </c>
      <c r="D220" s="15">
        <v>2023.0</v>
      </c>
    </row>
    <row r="221">
      <c r="A221" s="14" t="s">
        <v>250</v>
      </c>
      <c r="B221" s="15">
        <v>1.717742</v>
      </c>
      <c r="C221" s="15">
        <v>500743.0</v>
      </c>
      <c r="D221" s="15">
        <v>2023.0</v>
      </c>
    </row>
    <row r="222">
      <c r="A222" s="14" t="s">
        <v>251</v>
      </c>
      <c r="B222" s="15">
        <v>2.6625</v>
      </c>
      <c r="C222" s="15">
        <v>593871.0</v>
      </c>
      <c r="D222" s="15">
        <v>2023.0</v>
      </c>
    </row>
    <row r="223">
      <c r="A223" s="14" t="s">
        <v>252</v>
      </c>
      <c r="B223" s="15">
        <v>1.890625</v>
      </c>
      <c r="C223" s="15">
        <v>462101.0</v>
      </c>
      <c r="D223" s="15">
        <v>2023.0</v>
      </c>
    </row>
    <row r="224">
      <c r="A224" s="14" t="s">
        <v>253</v>
      </c>
      <c r="B224" s="15">
        <v>1.907658</v>
      </c>
      <c r="C224" s="15">
        <v>672515.0</v>
      </c>
      <c r="D224" s="15">
        <v>2023.0</v>
      </c>
    </row>
    <row r="225">
      <c r="A225" s="14" t="s">
        <v>254</v>
      </c>
      <c r="B225" s="15">
        <v>1.692</v>
      </c>
      <c r="C225" s="15">
        <v>677950.0</v>
      </c>
      <c r="D225" s="15">
        <v>2023.0</v>
      </c>
    </row>
    <row r="226">
      <c r="A226" s="14" t="s">
        <v>255</v>
      </c>
      <c r="B226" s="15">
        <v>3.599138</v>
      </c>
      <c r="C226" s="15">
        <v>668904.0</v>
      </c>
      <c r="D226" s="15">
        <v>2023.0</v>
      </c>
    </row>
    <row r="227">
      <c r="A227" s="14" t="s">
        <v>256</v>
      </c>
      <c r="B227" s="15">
        <v>2.45</v>
      </c>
      <c r="C227" s="15">
        <v>621439.0</v>
      </c>
      <c r="D227" s="15">
        <v>2023.0</v>
      </c>
    </row>
    <row r="228">
      <c r="A228" s="14" t="s">
        <v>257</v>
      </c>
      <c r="B228" s="15">
        <v>1.939252</v>
      </c>
      <c r="C228" s="15">
        <v>668670.0</v>
      </c>
      <c r="D228" s="15">
        <v>2023.0</v>
      </c>
    </row>
    <row r="229">
      <c r="A229" s="14" t="s">
        <v>258</v>
      </c>
      <c r="B229" s="15">
        <v>1.492701</v>
      </c>
      <c r="C229" s="15">
        <v>668930.0</v>
      </c>
      <c r="D229" s="15">
        <v>2023.0</v>
      </c>
    </row>
    <row r="230">
      <c r="A230" s="14" t="s">
        <v>259</v>
      </c>
      <c r="B230" s="15">
        <v>2.963768</v>
      </c>
      <c r="C230" s="15">
        <v>680869.0</v>
      </c>
      <c r="D230" s="15">
        <v>2023.0</v>
      </c>
    </row>
    <row r="231">
      <c r="A231" s="14" t="s">
        <v>260</v>
      </c>
      <c r="B231" s="15">
        <v>1.74569</v>
      </c>
      <c r="C231" s="15">
        <v>622761.0</v>
      </c>
      <c r="D231" s="15">
        <v>2023.0</v>
      </c>
    </row>
    <row r="232">
      <c r="A232" s="14" t="s">
        <v>261</v>
      </c>
      <c r="B232" s="15">
        <v>1.9375</v>
      </c>
      <c r="C232" s="15">
        <v>669222.0</v>
      </c>
      <c r="D232" s="15">
        <v>2023.0</v>
      </c>
    </row>
    <row r="233">
      <c r="A233" s="14" t="s">
        <v>262</v>
      </c>
      <c r="B233" s="15">
        <v>1.522727</v>
      </c>
      <c r="C233" s="15">
        <v>686894.0</v>
      </c>
      <c r="D233" s="15">
        <v>2023.0</v>
      </c>
    </row>
    <row r="234">
      <c r="A234" s="14" t="s">
        <v>263</v>
      </c>
      <c r="B234" s="15">
        <v>2.059278</v>
      </c>
      <c r="C234" s="15">
        <v>621550.0</v>
      </c>
      <c r="D234" s="15">
        <v>2023.0</v>
      </c>
    </row>
    <row r="235">
      <c r="A235" s="14" t="s">
        <v>264</v>
      </c>
      <c r="B235" s="15">
        <v>2.038265</v>
      </c>
      <c r="C235" s="15">
        <v>664056.0</v>
      </c>
      <c r="D235" s="15">
        <v>2023.0</v>
      </c>
    </row>
    <row r="236">
      <c r="A236" s="14" t="s">
        <v>265</v>
      </c>
      <c r="B236" s="15">
        <v>1.770089</v>
      </c>
      <c r="C236" s="15">
        <v>664913.0</v>
      </c>
      <c r="D236" s="15">
        <v>2023.0</v>
      </c>
    </row>
    <row r="237">
      <c r="A237" s="14" t="s">
        <v>266</v>
      </c>
      <c r="B237" s="15">
        <v>1.843458</v>
      </c>
      <c r="C237" s="15">
        <v>676475.0</v>
      </c>
      <c r="D237" s="15">
        <v>2023.0</v>
      </c>
    </row>
    <row r="238">
      <c r="A238" s="14" t="s">
        <v>267</v>
      </c>
      <c r="B238" s="15">
        <v>1.871429</v>
      </c>
      <c r="C238" s="15">
        <v>657656.0</v>
      </c>
      <c r="D238" s="15">
        <v>2023.0</v>
      </c>
    </row>
    <row r="239">
      <c r="A239" s="14" t="s">
        <v>268</v>
      </c>
      <c r="B239" s="15">
        <v>1.765766</v>
      </c>
      <c r="C239" s="15">
        <v>624415.0</v>
      </c>
      <c r="D239" s="15">
        <v>2023.0</v>
      </c>
    </row>
    <row r="240">
      <c r="A240" s="14" t="s">
        <v>269</v>
      </c>
      <c r="B240" s="15">
        <v>1.747768</v>
      </c>
      <c r="C240" s="15">
        <v>519058.0</v>
      </c>
      <c r="D240" s="15">
        <v>2023.0</v>
      </c>
    </row>
    <row r="241">
      <c r="A241" s="14" t="s">
        <v>270</v>
      </c>
      <c r="B241" s="15">
        <v>1.969697</v>
      </c>
      <c r="C241" s="15">
        <v>670764.0</v>
      </c>
      <c r="D241" s="15">
        <v>2023.0</v>
      </c>
    </row>
    <row r="242">
      <c r="A242" s="14" t="s">
        <v>271</v>
      </c>
      <c r="B242" s="15">
        <v>2.556667</v>
      </c>
      <c r="C242" s="15">
        <v>596142.0</v>
      </c>
      <c r="D242" s="15">
        <v>2023.0</v>
      </c>
    </row>
    <row r="243">
      <c r="A243" s="14" t="s">
        <v>272</v>
      </c>
      <c r="B243" s="15">
        <v>1.648707</v>
      </c>
      <c r="C243" s="15">
        <v>602104.0</v>
      </c>
      <c r="D243" s="15">
        <v>2023.0</v>
      </c>
    </row>
    <row r="244">
      <c r="A244" s="14" t="s">
        <v>273</v>
      </c>
      <c r="B244" s="15">
        <v>1.707589</v>
      </c>
      <c r="C244" s="15">
        <v>668731.0</v>
      </c>
      <c r="D244" s="15">
        <v>2023.0</v>
      </c>
    </row>
    <row r="245">
      <c r="A245" s="14" t="s">
        <v>274</v>
      </c>
      <c r="B245" s="15">
        <v>2.147727</v>
      </c>
      <c r="C245" s="15">
        <v>666135.0</v>
      </c>
      <c r="D245" s="15">
        <v>2023.0</v>
      </c>
    </row>
    <row r="246">
      <c r="A246" s="14" t="s">
        <v>275</v>
      </c>
      <c r="B246" s="15">
        <v>2.486842</v>
      </c>
      <c r="C246" s="15">
        <v>670242.0</v>
      </c>
      <c r="D246" s="15">
        <v>2023.0</v>
      </c>
    </row>
    <row r="247">
      <c r="A247" s="14" t="s">
        <v>276</v>
      </c>
      <c r="B247" s="15">
        <v>1.906566</v>
      </c>
      <c r="C247" s="15">
        <v>622534.0</v>
      </c>
      <c r="D247" s="15">
        <v>2023.0</v>
      </c>
    </row>
    <row r="248">
      <c r="A248" s="14" t="s">
        <v>277</v>
      </c>
      <c r="B248" s="15">
        <v>2.024194</v>
      </c>
      <c r="C248" s="15">
        <v>543305.0</v>
      </c>
      <c r="D248" s="15">
        <v>2023.0</v>
      </c>
    </row>
    <row r="249">
      <c r="A249" s="14" t="s">
        <v>278</v>
      </c>
      <c r="B249" s="15">
        <v>1.810096</v>
      </c>
      <c r="C249" s="15">
        <v>596129.0</v>
      </c>
      <c r="D249" s="15">
        <v>2023.0</v>
      </c>
    </row>
    <row r="250">
      <c r="A250" s="14" t="s">
        <v>279</v>
      </c>
      <c r="B250" s="15">
        <v>1.407895</v>
      </c>
      <c r="C250" s="15">
        <v>607054.0</v>
      </c>
      <c r="D250" s="15">
        <v>2023.0</v>
      </c>
    </row>
    <row r="251">
      <c r="A251" s="14" t="s">
        <v>280</v>
      </c>
      <c r="B251" s="15">
        <v>1.650442</v>
      </c>
      <c r="C251" s="15">
        <v>643396.0</v>
      </c>
      <c r="D251" s="15">
        <v>2023.0</v>
      </c>
    </row>
    <row r="252">
      <c r="A252" s="14" t="s">
        <v>281</v>
      </c>
      <c r="B252" s="15">
        <v>2.155882</v>
      </c>
      <c r="C252" s="15">
        <v>666160.0</v>
      </c>
      <c r="D252" s="15">
        <v>2023.0</v>
      </c>
    </row>
    <row r="253">
      <c r="A253" s="14" t="s">
        <v>282</v>
      </c>
      <c r="B253" s="15">
        <v>1.450397</v>
      </c>
      <c r="C253" s="15">
        <v>686668.0</v>
      </c>
      <c r="D253" s="15">
        <v>2023.0</v>
      </c>
    </row>
    <row r="254">
      <c r="A254" s="14" t="s">
        <v>283</v>
      </c>
      <c r="B254" s="15">
        <v>1.630631</v>
      </c>
      <c r="C254" s="15">
        <v>678225.0</v>
      </c>
      <c r="D254" s="15">
        <v>2023.0</v>
      </c>
    </row>
    <row r="255">
      <c r="A255" s="14" t="s">
        <v>284</v>
      </c>
      <c r="B255" s="15">
        <v>1.43254</v>
      </c>
      <c r="C255" s="15">
        <v>657136.0</v>
      </c>
      <c r="D255" s="15">
        <v>2023.0</v>
      </c>
    </row>
    <row r="256">
      <c r="A256" s="14" t="s">
        <v>285</v>
      </c>
      <c r="B256" s="15">
        <v>1.953297</v>
      </c>
      <c r="C256" s="15">
        <v>664728.0</v>
      </c>
      <c r="D256" s="15">
        <v>2023.0</v>
      </c>
    </row>
    <row r="257">
      <c r="A257" s="14" t="s">
        <v>286</v>
      </c>
      <c r="B257" s="15">
        <v>1.434959</v>
      </c>
      <c r="C257" s="15">
        <v>641313.0</v>
      </c>
      <c r="D257" s="15">
        <v>2023.0</v>
      </c>
    </row>
    <row r="258">
      <c r="A258" s="14" t="s">
        <v>287</v>
      </c>
      <c r="B258" s="15">
        <v>1.678571</v>
      </c>
      <c r="C258" s="15">
        <v>668942.0</v>
      </c>
      <c r="D258" s="15">
        <v>2023.0</v>
      </c>
    </row>
    <row r="259">
      <c r="A259" s="14" t="s">
        <v>288</v>
      </c>
      <c r="B259" s="15">
        <v>1.910326</v>
      </c>
      <c r="C259" s="15">
        <v>660162.0</v>
      </c>
      <c r="D259" s="15">
        <v>2023.0</v>
      </c>
    </row>
    <row r="260">
      <c r="A260" s="14" t="s">
        <v>289</v>
      </c>
      <c r="B260" s="15">
        <v>1.661905</v>
      </c>
      <c r="C260" s="15">
        <v>642133.0</v>
      </c>
      <c r="D260" s="15">
        <v>2023.0</v>
      </c>
    </row>
    <row r="261">
      <c r="A261" s="14" t="s">
        <v>290</v>
      </c>
      <c r="B261" s="15">
        <v>1.553571</v>
      </c>
      <c r="C261" s="15">
        <v>676694.0</v>
      </c>
      <c r="D261" s="15">
        <v>2023.0</v>
      </c>
    </row>
    <row r="262">
      <c r="A262" s="14" t="s">
        <v>291</v>
      </c>
      <c r="B262" s="15">
        <v>2.0625</v>
      </c>
      <c r="C262" s="15">
        <v>687263.0</v>
      </c>
      <c r="D262" s="15">
        <v>2023.0</v>
      </c>
    </row>
    <row r="263">
      <c r="A263" s="14" t="s">
        <v>292</v>
      </c>
      <c r="B263" s="15">
        <v>1.461864</v>
      </c>
      <c r="C263" s="15">
        <v>518735.0</v>
      </c>
      <c r="D263" s="15">
        <v>2023.0</v>
      </c>
    </row>
    <row r="264">
      <c r="A264" s="14" t="s">
        <v>293</v>
      </c>
      <c r="B264" s="15">
        <v>1.61215</v>
      </c>
      <c r="C264" s="15">
        <v>608671.0</v>
      </c>
      <c r="D264" s="15">
        <v>2023.0</v>
      </c>
    </row>
    <row r="265">
      <c r="A265" s="14" t="s">
        <v>294</v>
      </c>
      <c r="B265" s="15">
        <v>2.126543</v>
      </c>
      <c r="C265" s="15">
        <v>678246.0</v>
      </c>
      <c r="D265" s="15">
        <v>2023.0</v>
      </c>
    </row>
    <row r="266">
      <c r="A266" s="14" t="s">
        <v>295</v>
      </c>
      <c r="B266" s="15">
        <v>1.583333</v>
      </c>
      <c r="C266" s="15">
        <v>493329.0</v>
      </c>
      <c r="D266" s="15">
        <v>2023.0</v>
      </c>
    </row>
    <row r="267">
      <c r="A267" s="14" t="s">
        <v>296</v>
      </c>
      <c r="B267" s="15">
        <v>2.1375</v>
      </c>
      <c r="C267" s="15">
        <v>592178.0</v>
      </c>
      <c r="D267" s="15">
        <v>2023.0</v>
      </c>
    </row>
    <row r="268">
      <c r="A268" s="14" t="s">
        <v>297</v>
      </c>
      <c r="B268" s="15">
        <v>1.858696</v>
      </c>
      <c r="C268" s="15">
        <v>663611.0</v>
      </c>
      <c r="D268" s="15">
        <v>2023.0</v>
      </c>
    </row>
    <row r="269">
      <c r="A269" s="14" t="s">
        <v>298</v>
      </c>
      <c r="B269" s="15">
        <v>1.979651</v>
      </c>
      <c r="C269" s="15">
        <v>516782.0</v>
      </c>
      <c r="D269" s="15">
        <v>2023.0</v>
      </c>
    </row>
    <row r="270">
      <c r="A270" s="14" t="s">
        <v>299</v>
      </c>
      <c r="B270" s="15">
        <v>1.976744</v>
      </c>
      <c r="C270" s="15">
        <v>545121.0</v>
      </c>
      <c r="D270" s="15">
        <v>2023.0</v>
      </c>
    </row>
    <row r="271">
      <c r="A271" s="14" t="s">
        <v>300</v>
      </c>
      <c r="B271" s="15">
        <v>1.527027</v>
      </c>
      <c r="C271" s="15">
        <v>608336.0</v>
      </c>
      <c r="D271" s="15">
        <v>2023.0</v>
      </c>
    </row>
    <row r="272">
      <c r="A272" s="14" t="s">
        <v>301</v>
      </c>
      <c r="B272" s="15">
        <v>2.369718</v>
      </c>
      <c r="C272" s="15">
        <v>543068.0</v>
      </c>
      <c r="D272" s="15">
        <v>2023.0</v>
      </c>
    </row>
    <row r="273">
      <c r="A273" s="14" t="s">
        <v>302</v>
      </c>
      <c r="B273" s="15">
        <v>1.739583</v>
      </c>
      <c r="C273" s="15">
        <v>605119.0</v>
      </c>
      <c r="D273" s="15">
        <v>2023.0</v>
      </c>
    </row>
    <row r="274">
      <c r="A274" s="14" t="s">
        <v>303</v>
      </c>
      <c r="B274" s="15">
        <v>1.701531</v>
      </c>
      <c r="C274" s="15">
        <v>671221.0</v>
      </c>
      <c r="D274" s="15">
        <v>2023.0</v>
      </c>
    </row>
    <row r="275">
      <c r="A275" s="14" t="s">
        <v>304</v>
      </c>
      <c r="B275" s="15">
        <v>1.870787</v>
      </c>
      <c r="C275" s="15">
        <v>656448.0</v>
      </c>
      <c r="D275" s="15">
        <v>2023.0</v>
      </c>
    </row>
    <row r="276">
      <c r="A276" s="14" t="s">
        <v>305</v>
      </c>
      <c r="B276" s="15">
        <v>2.466418</v>
      </c>
      <c r="C276" s="15">
        <v>666310.0</v>
      </c>
      <c r="D276" s="15">
        <v>2023.0</v>
      </c>
    </row>
    <row r="277">
      <c r="A277" s="14" t="s">
        <v>306</v>
      </c>
      <c r="B277" s="15">
        <v>1.466518</v>
      </c>
      <c r="C277" s="15">
        <v>657557.0</v>
      </c>
      <c r="D277" s="15">
        <v>2023.0</v>
      </c>
    </row>
    <row r="278">
      <c r="A278" s="14" t="s">
        <v>307</v>
      </c>
      <c r="B278" s="15">
        <v>2.021605</v>
      </c>
      <c r="C278" s="15">
        <v>621438.0</v>
      </c>
      <c r="D278" s="15">
        <v>2023.0</v>
      </c>
    </row>
    <row r="279">
      <c r="A279" s="14" t="s">
        <v>308</v>
      </c>
      <c r="B279" s="15">
        <v>2.684426</v>
      </c>
      <c r="C279" s="15">
        <v>686469.0</v>
      </c>
      <c r="D279" s="15">
        <v>2023.0</v>
      </c>
    </row>
    <row r="280">
      <c r="A280" s="14" t="s">
        <v>309</v>
      </c>
      <c r="B280" s="15">
        <v>1.572115</v>
      </c>
      <c r="C280" s="15">
        <v>676609.0</v>
      </c>
      <c r="D280" s="15">
        <v>2023.0</v>
      </c>
    </row>
    <row r="281">
      <c r="A281" s="14" t="s">
        <v>310</v>
      </c>
      <c r="B281" s="15">
        <v>1.465909</v>
      </c>
      <c r="C281" s="15">
        <v>666165.0</v>
      </c>
      <c r="D281" s="15">
        <v>2023.0</v>
      </c>
    </row>
    <row r="282">
      <c r="A282" s="14" t="s">
        <v>311</v>
      </c>
      <c r="B282" s="15">
        <v>2.172297</v>
      </c>
      <c r="C282" s="15">
        <v>518595.0</v>
      </c>
      <c r="D282" s="15">
        <v>2023.0</v>
      </c>
    </row>
    <row r="283">
      <c r="A283" s="14" t="s">
        <v>312</v>
      </c>
      <c r="B283" s="15">
        <v>1.728495</v>
      </c>
      <c r="C283" s="15">
        <v>667452.0</v>
      </c>
      <c r="D283" s="15">
        <v>2023.0</v>
      </c>
    </row>
    <row r="284">
      <c r="A284" s="14" t="s">
        <v>313</v>
      </c>
      <c r="B284" s="15">
        <v>1.543269</v>
      </c>
      <c r="C284" s="15">
        <v>624641.0</v>
      </c>
      <c r="D284" s="15">
        <v>2023.0</v>
      </c>
    </row>
    <row r="285">
      <c r="A285" s="14" t="s">
        <v>314</v>
      </c>
      <c r="B285" s="15">
        <v>1.360169</v>
      </c>
      <c r="C285" s="15">
        <v>657757.0</v>
      </c>
      <c r="D285" s="15">
        <v>2023.0</v>
      </c>
    </row>
    <row r="286">
      <c r="A286" s="14" t="s">
        <v>315</v>
      </c>
      <c r="B286" s="15">
        <v>1.621212</v>
      </c>
      <c r="C286" s="15">
        <v>664983.0</v>
      </c>
      <c r="D286" s="15">
        <v>2023.0</v>
      </c>
    </row>
    <row r="287">
      <c r="A287" s="14" t="s">
        <v>316</v>
      </c>
      <c r="B287" s="15">
        <v>1.526442</v>
      </c>
      <c r="C287" s="15">
        <v>542194.0</v>
      </c>
      <c r="D287" s="15">
        <v>2023.0</v>
      </c>
    </row>
    <row r="288">
      <c r="A288" s="14" t="s">
        <v>317</v>
      </c>
      <c r="B288" s="15">
        <v>1.926829</v>
      </c>
      <c r="C288" s="15">
        <v>668709.0</v>
      </c>
      <c r="D288" s="15">
        <v>2023.0</v>
      </c>
    </row>
    <row r="289">
      <c r="A289" s="14" t="s">
        <v>318</v>
      </c>
      <c r="B289" s="15">
        <v>1.725275</v>
      </c>
      <c r="C289" s="15">
        <v>641943.0</v>
      </c>
      <c r="D289" s="15">
        <v>2023.0</v>
      </c>
    </row>
    <row r="290">
      <c r="A290" s="14" t="s">
        <v>319</v>
      </c>
      <c r="B290" s="15">
        <v>1.88253</v>
      </c>
      <c r="C290" s="15">
        <v>645801.0</v>
      </c>
      <c r="D290" s="15">
        <v>2023.0</v>
      </c>
    </row>
    <row r="291">
      <c r="A291" s="14" t="s">
        <v>320</v>
      </c>
      <c r="B291" s="15">
        <v>2.392308</v>
      </c>
      <c r="C291" s="15">
        <v>458015.0</v>
      </c>
      <c r="D291" s="15">
        <v>2023.0</v>
      </c>
    </row>
    <row r="292">
      <c r="A292" s="14" t="s">
        <v>321</v>
      </c>
      <c r="B292" s="15">
        <v>1.690217</v>
      </c>
      <c r="C292" s="15">
        <v>655316.0</v>
      </c>
      <c r="D292" s="15">
        <v>2023.0</v>
      </c>
    </row>
    <row r="293">
      <c r="A293" s="14" t="s">
        <v>322</v>
      </c>
      <c r="B293" s="15">
        <v>1.725</v>
      </c>
      <c r="C293" s="15">
        <v>680911.0</v>
      </c>
      <c r="D293" s="15">
        <v>2023.0</v>
      </c>
    </row>
    <row r="294">
      <c r="A294" s="14" t="s">
        <v>323</v>
      </c>
      <c r="B294" s="15">
        <v>1.576531</v>
      </c>
      <c r="C294" s="15">
        <v>408234.0</v>
      </c>
      <c r="D294" s="15">
        <v>2023.0</v>
      </c>
    </row>
    <row r="295">
      <c r="A295" s="14" t="s">
        <v>324</v>
      </c>
      <c r="B295" s="15">
        <v>2.448413</v>
      </c>
      <c r="C295" s="15">
        <v>687952.0</v>
      </c>
      <c r="D295" s="15">
        <v>2023.0</v>
      </c>
    </row>
    <row r="296">
      <c r="A296" s="14" t="s">
        <v>325</v>
      </c>
      <c r="B296" s="15">
        <v>1.56701</v>
      </c>
      <c r="C296" s="15">
        <v>672275.0</v>
      </c>
      <c r="D296" s="15">
        <v>2023.0</v>
      </c>
    </row>
    <row r="297">
      <c r="A297" s="14" t="s">
        <v>326</v>
      </c>
      <c r="B297" s="15">
        <v>1.761765</v>
      </c>
      <c r="C297" s="15">
        <v>660707.0</v>
      </c>
      <c r="D297" s="15">
        <v>2023.0</v>
      </c>
    </row>
    <row r="298">
      <c r="A298" s="14" t="s">
        <v>327</v>
      </c>
      <c r="B298" s="15">
        <v>1.381944</v>
      </c>
      <c r="C298" s="15">
        <v>683146.0</v>
      </c>
      <c r="D298" s="15">
        <v>2023.0</v>
      </c>
    </row>
    <row r="299">
      <c r="A299" s="14" t="s">
        <v>328</v>
      </c>
      <c r="B299" s="15">
        <v>1.952703</v>
      </c>
      <c r="C299" s="15">
        <v>621028.0</v>
      </c>
      <c r="D299" s="15">
        <v>2023.0</v>
      </c>
    </row>
    <row r="300">
      <c r="A300" s="14" t="s">
        <v>329</v>
      </c>
      <c r="B300" s="15">
        <v>2.064286</v>
      </c>
      <c r="C300" s="15">
        <v>666023.0</v>
      </c>
      <c r="D300" s="15">
        <v>2023.0</v>
      </c>
    </row>
    <row r="301">
      <c r="A301" s="14" t="s">
        <v>330</v>
      </c>
      <c r="B301" s="15">
        <v>1.476804</v>
      </c>
      <c r="C301" s="15">
        <v>656413.0</v>
      </c>
      <c r="D301" s="15">
        <v>2023.0</v>
      </c>
    </row>
    <row r="302">
      <c r="A302" s="14" t="s">
        <v>331</v>
      </c>
      <c r="B302" s="15">
        <v>1.502632</v>
      </c>
      <c r="C302" s="15">
        <v>642136.0</v>
      </c>
      <c r="D302" s="15">
        <v>2023.0</v>
      </c>
    </row>
    <row r="303">
      <c r="A303" s="14" t="s">
        <v>332</v>
      </c>
      <c r="B303" s="15">
        <v>1.387255</v>
      </c>
      <c r="C303" s="15">
        <v>543877.0</v>
      </c>
      <c r="D303" s="15">
        <v>2023.0</v>
      </c>
    </row>
    <row r="304">
      <c r="A304" s="14" t="s">
        <v>333</v>
      </c>
      <c r="B304" s="15">
        <v>1.508065</v>
      </c>
      <c r="C304" s="15">
        <v>543063.0</v>
      </c>
      <c r="D304" s="15">
        <v>2023.0</v>
      </c>
    </row>
    <row r="305">
      <c r="A305" s="14" t="s">
        <v>334</v>
      </c>
      <c r="B305" s="15">
        <v>1.208696</v>
      </c>
      <c r="C305" s="15">
        <v>665828.0</v>
      </c>
      <c r="D305" s="15">
        <v>2023.0</v>
      </c>
    </row>
    <row r="306">
      <c r="A306" s="14" t="s">
        <v>335</v>
      </c>
      <c r="B306" s="15">
        <v>1.196121</v>
      </c>
      <c r="C306" s="15">
        <v>455117.0</v>
      </c>
      <c r="D306" s="15">
        <v>2023.0</v>
      </c>
    </row>
    <row r="307">
      <c r="A307" s="14" t="s">
        <v>336</v>
      </c>
      <c r="B307" s="15">
        <v>1.604651</v>
      </c>
      <c r="C307" s="15">
        <v>656896.0</v>
      </c>
      <c r="D307" s="15">
        <v>2023.0</v>
      </c>
    </row>
    <row r="308">
      <c r="A308" s="14" t="s">
        <v>337</v>
      </c>
      <c r="B308" s="15">
        <v>1.483871</v>
      </c>
      <c r="C308" s="15">
        <v>670032.0</v>
      </c>
      <c r="D308" s="15">
        <v>2023.0</v>
      </c>
    </row>
    <row r="309">
      <c r="A309" s="14" t="s">
        <v>338</v>
      </c>
      <c r="B309" s="15">
        <v>1.266204</v>
      </c>
      <c r="C309" s="15">
        <v>663743.0</v>
      </c>
      <c r="D309" s="15">
        <v>2023.0</v>
      </c>
    </row>
    <row r="310">
      <c r="A310" s="14" t="s">
        <v>339</v>
      </c>
      <c r="B310" s="15">
        <v>1.95</v>
      </c>
      <c r="C310" s="15">
        <v>668800.0</v>
      </c>
      <c r="D310" s="15">
        <v>2023.0</v>
      </c>
    </row>
    <row r="311">
      <c r="A311" s="14" t="s">
        <v>340</v>
      </c>
      <c r="B311" s="15">
        <v>1.885417</v>
      </c>
      <c r="C311" s="15">
        <v>641933.0</v>
      </c>
      <c r="D311" s="15">
        <v>2023.0</v>
      </c>
    </row>
    <row r="312">
      <c r="A312" s="14" t="s">
        <v>341</v>
      </c>
      <c r="B312" s="15">
        <v>1.243119</v>
      </c>
      <c r="C312" s="15">
        <v>649557.0</v>
      </c>
      <c r="D312" s="15">
        <v>2023.0</v>
      </c>
    </row>
    <row r="313">
      <c r="A313" s="14" t="s">
        <v>342</v>
      </c>
      <c r="B313" s="15">
        <v>1.514045</v>
      </c>
      <c r="C313" s="15">
        <v>608701.0</v>
      </c>
      <c r="D313" s="15">
        <v>2023.0</v>
      </c>
    </row>
    <row r="314">
      <c r="A314" s="14" t="s">
        <v>343</v>
      </c>
      <c r="B314" s="15">
        <v>1.358586</v>
      </c>
      <c r="C314" s="15">
        <v>500871.0</v>
      </c>
      <c r="D314" s="15">
        <v>2023.0</v>
      </c>
    </row>
    <row r="315">
      <c r="A315" s="14" t="s">
        <v>344</v>
      </c>
      <c r="B315" s="15">
        <v>1.422043</v>
      </c>
      <c r="C315" s="15">
        <v>665155.0</v>
      </c>
      <c r="D315" s="15">
        <v>2023.0</v>
      </c>
    </row>
    <row r="316">
      <c r="A316" s="14" t="s">
        <v>345</v>
      </c>
      <c r="B316" s="15">
        <v>1.740132</v>
      </c>
      <c r="C316" s="15">
        <v>666185.0</v>
      </c>
      <c r="D316" s="15">
        <v>2023.0</v>
      </c>
    </row>
    <row r="317">
      <c r="A317" s="14" t="s">
        <v>346</v>
      </c>
      <c r="B317" s="15">
        <v>2.320175</v>
      </c>
      <c r="C317" s="15">
        <v>686217.0</v>
      </c>
      <c r="D317" s="15">
        <v>2023.0</v>
      </c>
    </row>
    <row r="318">
      <c r="A318" s="14" t="s">
        <v>347</v>
      </c>
      <c r="B318" s="15">
        <v>1.067623</v>
      </c>
      <c r="C318" s="15">
        <v>672356.0</v>
      </c>
      <c r="D318" s="15">
        <v>2023.0</v>
      </c>
    </row>
    <row r="319">
      <c r="A319" s="14" t="s">
        <v>348</v>
      </c>
      <c r="B319" s="15">
        <v>1.397849</v>
      </c>
      <c r="C319" s="15">
        <v>669289.0</v>
      </c>
      <c r="D319" s="15">
        <v>2023.0</v>
      </c>
    </row>
    <row r="320">
      <c r="A320" s="14" t="s">
        <v>349</v>
      </c>
      <c r="B320" s="15">
        <v>1.526471</v>
      </c>
      <c r="C320" s="15">
        <v>516416.0</v>
      </c>
      <c r="D320" s="15">
        <v>2023.0</v>
      </c>
    </row>
    <row r="321">
      <c r="A321" s="14" t="s">
        <v>350</v>
      </c>
      <c r="B321" s="15">
        <v>1.532738</v>
      </c>
      <c r="C321" s="15">
        <v>641343.0</v>
      </c>
      <c r="D321" s="15">
        <v>2023.0</v>
      </c>
    </row>
    <row r="322">
      <c r="A322" s="14" t="s">
        <v>351</v>
      </c>
      <c r="B322" s="15">
        <v>1.858696</v>
      </c>
      <c r="C322" s="15">
        <v>656976.0</v>
      </c>
      <c r="D322" s="15">
        <v>2023.0</v>
      </c>
    </row>
    <row r="323">
      <c r="A323" s="14" t="s">
        <v>352</v>
      </c>
      <c r="B323" s="15">
        <v>2.189655</v>
      </c>
      <c r="C323" s="15">
        <v>663616.0</v>
      </c>
      <c r="D323" s="15">
        <v>2023.0</v>
      </c>
    </row>
    <row r="324">
      <c r="A324" s="14" t="s">
        <v>353</v>
      </c>
      <c r="B324" s="15">
        <v>1.375</v>
      </c>
      <c r="C324" s="15">
        <v>543309.0</v>
      </c>
      <c r="D324" s="15">
        <v>2023.0</v>
      </c>
    </row>
    <row r="325">
      <c r="A325" s="14" t="s">
        <v>354</v>
      </c>
      <c r="B325" s="15">
        <v>1.188679</v>
      </c>
      <c r="C325" s="15">
        <v>669397.0</v>
      </c>
      <c r="D325" s="15">
        <v>2023.0</v>
      </c>
    </row>
    <row r="326">
      <c r="A326" s="14" t="s">
        <v>355</v>
      </c>
      <c r="B326" s="15">
        <v>1.537037</v>
      </c>
      <c r="C326" s="15">
        <v>607680.0</v>
      </c>
      <c r="D326" s="15">
        <v>2023.0</v>
      </c>
    </row>
    <row r="327">
      <c r="A327" s="14" t="s">
        <v>356</v>
      </c>
      <c r="B327" s="15">
        <v>1.380556</v>
      </c>
      <c r="C327" s="15">
        <v>672478.0</v>
      </c>
      <c r="D327" s="15">
        <v>2023.0</v>
      </c>
    </row>
    <row r="328">
      <c r="A328" s="14" t="s">
        <v>357</v>
      </c>
      <c r="B328" s="15">
        <v>1.242347</v>
      </c>
      <c r="C328" s="15">
        <v>641658.0</v>
      </c>
      <c r="D328" s="15">
        <v>2023.0</v>
      </c>
    </row>
    <row r="329">
      <c r="A329" s="14" t="s">
        <v>358</v>
      </c>
      <c r="B329" s="15">
        <v>1.638514</v>
      </c>
      <c r="C329" s="15">
        <v>446334.0</v>
      </c>
      <c r="D329" s="15">
        <v>2023.0</v>
      </c>
    </row>
    <row r="330">
      <c r="A330" s="14" t="s">
        <v>359</v>
      </c>
      <c r="B330" s="15">
        <v>1.955645</v>
      </c>
      <c r="C330" s="15">
        <v>605170.0</v>
      </c>
      <c r="D330" s="15">
        <v>2023.0</v>
      </c>
    </row>
    <row r="331">
      <c r="A331" s="14" t="s">
        <v>360</v>
      </c>
      <c r="B331" s="15">
        <v>1.078125</v>
      </c>
      <c r="C331" s="15">
        <v>621563.0</v>
      </c>
      <c r="D331" s="15">
        <v>2023.0</v>
      </c>
    </row>
    <row r="332">
      <c r="A332" s="14" t="s">
        <v>361</v>
      </c>
      <c r="B332" s="15">
        <v>1.582237</v>
      </c>
      <c r="C332" s="15">
        <v>682641.0</v>
      </c>
      <c r="D332" s="15">
        <v>2023.0</v>
      </c>
    </row>
    <row r="333">
      <c r="A333" s="14" t="s">
        <v>362</v>
      </c>
      <c r="B333" s="15">
        <v>1.891129</v>
      </c>
      <c r="C333" s="15">
        <v>680779.0</v>
      </c>
      <c r="D333" s="15">
        <v>2023.0</v>
      </c>
    </row>
    <row r="334">
      <c r="A334" s="14" t="s">
        <v>363</v>
      </c>
      <c r="B334" s="15">
        <v>1.720588</v>
      </c>
      <c r="C334" s="15">
        <v>676059.0</v>
      </c>
      <c r="D334" s="15">
        <v>2023.0</v>
      </c>
    </row>
    <row r="335">
      <c r="A335" s="14" t="s">
        <v>364</v>
      </c>
      <c r="B335" s="15">
        <v>1.291667</v>
      </c>
      <c r="C335" s="15">
        <v>669477.0</v>
      </c>
      <c r="D335" s="15">
        <v>2023.0</v>
      </c>
    </row>
    <row r="336">
      <c r="A336" s="14" t="s">
        <v>365</v>
      </c>
      <c r="B336" s="15">
        <v>1.870968</v>
      </c>
      <c r="C336" s="15">
        <v>570482.0</v>
      </c>
      <c r="D336" s="15">
        <v>2023.0</v>
      </c>
    </row>
    <row r="337">
      <c r="A337" s="14" t="s">
        <v>366</v>
      </c>
      <c r="B337" s="15">
        <v>1.215789</v>
      </c>
      <c r="C337" s="15">
        <v>668472.0</v>
      </c>
      <c r="D337" s="15">
        <v>2023.0</v>
      </c>
    </row>
    <row r="338">
      <c r="A338" s="14" t="s">
        <v>367</v>
      </c>
      <c r="B338" s="15">
        <v>1.05</v>
      </c>
      <c r="C338" s="15">
        <v>670097.0</v>
      </c>
      <c r="D338" s="15">
        <v>2023.0</v>
      </c>
    </row>
    <row r="339">
      <c r="A339" s="14" t="s">
        <v>368</v>
      </c>
      <c r="B339" s="15">
        <v>2.069444</v>
      </c>
      <c r="C339" s="15">
        <v>669707.0</v>
      </c>
      <c r="D339" s="15">
        <v>2023.0</v>
      </c>
    </row>
    <row r="340">
      <c r="A340" s="14" t="s">
        <v>369</v>
      </c>
      <c r="B340" s="15">
        <v>1.583333</v>
      </c>
      <c r="C340" s="15">
        <v>543510.0</v>
      </c>
      <c r="D340" s="15">
        <v>2023.0</v>
      </c>
    </row>
    <row r="341">
      <c r="A341" s="14" t="s">
        <v>370</v>
      </c>
      <c r="B341" s="15">
        <v>1.208333</v>
      </c>
      <c r="C341" s="15">
        <v>669701.0</v>
      </c>
      <c r="D341" s="15">
        <v>2023.0</v>
      </c>
    </row>
    <row r="342">
      <c r="A342" s="14" t="s">
        <v>371</v>
      </c>
      <c r="B342" s="15">
        <v>1.32622</v>
      </c>
      <c r="C342" s="15">
        <v>676701.0</v>
      </c>
      <c r="D342" s="15">
        <v>2023.0</v>
      </c>
    </row>
    <row r="343">
      <c r="A343" s="14" t="s">
        <v>372</v>
      </c>
      <c r="B343" s="15">
        <v>1.77459</v>
      </c>
      <c r="C343" s="15">
        <v>571745.0</v>
      </c>
      <c r="D343" s="15">
        <v>2023.0</v>
      </c>
    </row>
    <row r="344">
      <c r="A344" s="14" t="s">
        <v>373</v>
      </c>
      <c r="B344" s="15">
        <v>1.417763</v>
      </c>
      <c r="C344" s="15">
        <v>572761.0</v>
      </c>
      <c r="D344" s="15">
        <v>2023.0</v>
      </c>
    </row>
    <row r="345">
      <c r="A345" s="14" t="s">
        <v>374</v>
      </c>
      <c r="B345" s="15">
        <v>1.348101</v>
      </c>
      <c r="C345" s="15">
        <v>641820.0</v>
      </c>
      <c r="D345" s="15">
        <v>2023.0</v>
      </c>
    </row>
    <row r="346">
      <c r="A346" s="14" t="s">
        <v>375</v>
      </c>
      <c r="B346" s="15">
        <v>1.162921</v>
      </c>
      <c r="C346" s="15">
        <v>596103.0</v>
      </c>
      <c r="D346" s="15">
        <v>2023.0</v>
      </c>
    </row>
    <row r="347">
      <c r="A347" s="14" t="s">
        <v>376</v>
      </c>
      <c r="B347" s="15">
        <v>1.37</v>
      </c>
      <c r="C347" s="15">
        <v>672779.0</v>
      </c>
      <c r="D347" s="15">
        <v>2023.0</v>
      </c>
    </row>
    <row r="348">
      <c r="A348" s="14" t="s">
        <v>377</v>
      </c>
      <c r="B348" s="15">
        <v>1.163793</v>
      </c>
      <c r="C348" s="15">
        <v>543939.0</v>
      </c>
      <c r="D348" s="15">
        <v>2023.0</v>
      </c>
    </row>
    <row r="349">
      <c r="A349" s="14" t="s">
        <v>378</v>
      </c>
      <c r="B349" s="15">
        <v>1.303333</v>
      </c>
      <c r="C349" s="15">
        <v>693049.0</v>
      </c>
      <c r="D349" s="15">
        <v>2023.0</v>
      </c>
    </row>
    <row r="350">
      <c r="A350" s="14" t="s">
        <v>379</v>
      </c>
      <c r="B350" s="15">
        <v>0.984848</v>
      </c>
      <c r="C350" s="15">
        <v>605612.0</v>
      </c>
      <c r="D350" s="15">
        <v>2023.0</v>
      </c>
    </row>
    <row r="351">
      <c r="A351" s="14" t="s">
        <v>380</v>
      </c>
      <c r="B351" s="15">
        <v>1.059783</v>
      </c>
      <c r="C351" s="15">
        <v>666801.0</v>
      </c>
      <c r="D351" s="15">
        <v>2023.0</v>
      </c>
    </row>
    <row r="352">
      <c r="A352" s="14" t="s">
        <v>381</v>
      </c>
      <c r="B352" s="15">
        <v>1.473485</v>
      </c>
      <c r="C352" s="15">
        <v>624414.0</v>
      </c>
      <c r="D352" s="15">
        <v>2023.0</v>
      </c>
    </row>
    <row r="353">
      <c r="A353" s="14" t="s">
        <v>382</v>
      </c>
      <c r="B353" s="15">
        <v>1.639831</v>
      </c>
      <c r="C353" s="15">
        <v>678894.0</v>
      </c>
      <c r="D353" s="15">
        <v>2023.0</v>
      </c>
    </row>
    <row r="354">
      <c r="A354" s="14" t="s">
        <v>383</v>
      </c>
      <c r="B354" s="15">
        <v>1.065341</v>
      </c>
      <c r="C354" s="15">
        <v>607732.0</v>
      </c>
      <c r="D354" s="15">
        <v>2023.0</v>
      </c>
    </row>
    <row r="355">
      <c r="A355" s="14" t="s">
        <v>384</v>
      </c>
      <c r="B355" s="15">
        <v>1.411538</v>
      </c>
      <c r="C355" s="15">
        <v>668901.0</v>
      </c>
      <c r="D355" s="15">
        <v>2023.0</v>
      </c>
    </row>
    <row r="356">
      <c r="A356" s="14" t="s">
        <v>385</v>
      </c>
      <c r="B356" s="15">
        <v>1.014045</v>
      </c>
      <c r="C356" s="15">
        <v>606992.0</v>
      </c>
      <c r="D356" s="15">
        <v>2023.0</v>
      </c>
    </row>
    <row r="357">
      <c r="A357" s="14" t="s">
        <v>386</v>
      </c>
      <c r="B357" s="15">
        <v>1.334615</v>
      </c>
      <c r="C357" s="15">
        <v>595909.0</v>
      </c>
      <c r="D357" s="15">
        <v>2023.0</v>
      </c>
    </row>
    <row r="358">
      <c r="A358" s="14" t="s">
        <v>387</v>
      </c>
      <c r="B358" s="15">
        <v>1.513158</v>
      </c>
      <c r="C358" s="15">
        <v>682848.0</v>
      </c>
      <c r="D358" s="15">
        <v>2023.0</v>
      </c>
    </row>
    <row r="359">
      <c r="A359" s="14" t="s">
        <v>388</v>
      </c>
      <c r="B359" s="15">
        <v>1.086538</v>
      </c>
      <c r="C359" s="15">
        <v>622110.0</v>
      </c>
      <c r="D359" s="15">
        <v>2023.0</v>
      </c>
    </row>
    <row r="360">
      <c r="A360" s="14" t="s">
        <v>389</v>
      </c>
      <c r="B360" s="15">
        <v>1.03125</v>
      </c>
      <c r="C360" s="15">
        <v>624512.0</v>
      </c>
      <c r="D360" s="15">
        <v>2023.0</v>
      </c>
    </row>
    <row r="361">
      <c r="A361" s="14" t="s">
        <v>390</v>
      </c>
      <c r="B361" s="15">
        <v>1.0</v>
      </c>
      <c r="C361" s="15">
        <v>605113.0</v>
      </c>
      <c r="D361" s="15">
        <v>2023.0</v>
      </c>
    </row>
    <row r="362">
      <c r="A362" s="14" t="s">
        <v>391</v>
      </c>
      <c r="B362" s="15">
        <v>1.012712</v>
      </c>
      <c r="C362" s="15">
        <v>605131.0</v>
      </c>
      <c r="D362" s="15">
        <v>2023.0</v>
      </c>
    </row>
    <row r="363">
      <c r="A363" s="14" t="s">
        <v>392</v>
      </c>
      <c r="B363" s="15">
        <v>0.638889</v>
      </c>
      <c r="C363" s="15">
        <v>595978.0</v>
      </c>
      <c r="D363" s="15">
        <v>2023.0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6"/>
    </row>
    <row r="2">
      <c r="A2" s="14"/>
      <c r="B2" s="15"/>
      <c r="C2" s="15"/>
      <c r="D2" s="15"/>
      <c r="E2" s="15"/>
      <c r="F2" s="15"/>
      <c r="G2" s="14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6"/>
      <c r="AH2" s="15"/>
    </row>
    <row r="3">
      <c r="A3" s="14"/>
      <c r="B3" s="15"/>
      <c r="C3" s="15"/>
      <c r="D3" s="15"/>
      <c r="E3" s="15"/>
      <c r="F3" s="15"/>
      <c r="G3" s="14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6"/>
      <c r="AH3" s="16"/>
    </row>
    <row r="4">
      <c r="A4" s="14"/>
      <c r="B4" s="15"/>
      <c r="C4" s="15"/>
      <c r="D4" s="15"/>
      <c r="E4" s="15"/>
      <c r="F4" s="15"/>
      <c r="G4" s="14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6"/>
      <c r="AH4" s="16"/>
    </row>
    <row r="5">
      <c r="A5" s="14"/>
      <c r="B5" s="15"/>
      <c r="C5" s="15"/>
      <c r="D5" s="15"/>
      <c r="E5" s="15"/>
      <c r="F5" s="15"/>
      <c r="G5" s="14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6"/>
      <c r="AH5" s="16"/>
    </row>
    <row r="6">
      <c r="A6" s="14"/>
      <c r="B6" s="15"/>
      <c r="C6" s="15"/>
      <c r="D6" s="15"/>
      <c r="E6" s="15"/>
      <c r="F6" s="15"/>
      <c r="G6" s="14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6"/>
      <c r="AH6" s="16"/>
    </row>
    <row r="7">
      <c r="A7" s="14"/>
      <c r="B7" s="15"/>
      <c r="C7" s="15"/>
      <c r="D7" s="15"/>
      <c r="E7" s="15"/>
      <c r="F7" s="15"/>
      <c r="G7" s="14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6"/>
      <c r="AH7" s="16"/>
    </row>
    <row r="8">
      <c r="A8" s="14"/>
      <c r="B8" s="15"/>
      <c r="C8" s="15"/>
      <c r="D8" s="15"/>
      <c r="E8" s="15"/>
      <c r="F8" s="15"/>
      <c r="G8" s="14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6"/>
      <c r="AH8" s="16"/>
    </row>
    <row r="9">
      <c r="A9" s="14"/>
      <c r="B9" s="15"/>
      <c r="C9" s="15"/>
      <c r="D9" s="15"/>
      <c r="E9" s="15"/>
      <c r="F9" s="15"/>
      <c r="G9" s="14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6"/>
      <c r="AH9" s="16"/>
    </row>
    <row r="10">
      <c r="A10" s="14"/>
      <c r="B10" s="15"/>
      <c r="C10" s="15"/>
      <c r="D10" s="15"/>
      <c r="E10" s="15"/>
      <c r="F10" s="15"/>
      <c r="G10" s="14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6"/>
      <c r="AH10" s="16"/>
    </row>
    <row r="11">
      <c r="A11" s="14"/>
      <c r="B11" s="15"/>
      <c r="C11" s="15"/>
      <c r="D11" s="15"/>
      <c r="E11" s="15"/>
      <c r="F11" s="15"/>
      <c r="G11" s="14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6"/>
      <c r="AH11" s="16"/>
    </row>
    <row r="12">
      <c r="A12" s="14"/>
      <c r="B12" s="15"/>
      <c r="C12" s="15"/>
      <c r="D12" s="15"/>
      <c r="E12" s="15"/>
      <c r="F12" s="15"/>
      <c r="G12" s="14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6"/>
      <c r="AH12" s="16"/>
    </row>
    <row r="13">
      <c r="A13" s="14"/>
      <c r="B13" s="15"/>
      <c r="C13" s="15"/>
      <c r="D13" s="15"/>
      <c r="E13" s="15"/>
      <c r="F13" s="15"/>
      <c r="G13" s="14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6"/>
      <c r="AH13" s="16"/>
    </row>
    <row r="14">
      <c r="A14" s="14"/>
      <c r="B14" s="15"/>
      <c r="C14" s="15"/>
      <c r="D14" s="15"/>
      <c r="E14" s="15"/>
      <c r="F14" s="15"/>
      <c r="G14" s="14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6"/>
      <c r="AH14" s="16"/>
    </row>
    <row r="15">
      <c r="A15" s="14"/>
      <c r="B15" s="15"/>
      <c r="C15" s="15"/>
      <c r="D15" s="15"/>
      <c r="E15" s="15"/>
      <c r="F15" s="15"/>
      <c r="G15" s="14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6"/>
      <c r="AH15" s="16"/>
    </row>
    <row r="16">
      <c r="A16" s="14"/>
      <c r="B16" s="15"/>
      <c r="C16" s="15"/>
      <c r="D16" s="17"/>
      <c r="E16" s="15"/>
      <c r="F16" s="15"/>
      <c r="G16" s="14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6"/>
      <c r="AE16" s="15"/>
      <c r="AF16" s="15"/>
      <c r="AG16" s="16"/>
      <c r="AH16" s="16"/>
    </row>
    <row r="17">
      <c r="A17" s="14"/>
      <c r="B17" s="15"/>
      <c r="C17" s="15"/>
      <c r="D17" s="15"/>
      <c r="E17" s="15"/>
      <c r="F17" s="15"/>
      <c r="G17" s="14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6"/>
      <c r="AH17" s="16"/>
    </row>
    <row r="18">
      <c r="A18" s="14"/>
      <c r="B18" s="15"/>
      <c r="C18" s="15"/>
      <c r="D18" s="15"/>
      <c r="E18" s="15"/>
      <c r="F18" s="15"/>
      <c r="G18" s="14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6"/>
      <c r="AH18" s="16"/>
    </row>
    <row r="19">
      <c r="A19" s="14"/>
      <c r="B19" s="15"/>
      <c r="C19" s="15"/>
      <c r="D19" s="15"/>
      <c r="E19" s="15"/>
      <c r="F19" s="15"/>
      <c r="G19" s="14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6"/>
      <c r="AH19" s="16"/>
    </row>
    <row r="20">
      <c r="A20" s="14"/>
      <c r="B20" s="15"/>
      <c r="C20" s="15"/>
      <c r="D20" s="15"/>
      <c r="E20" s="15"/>
      <c r="F20" s="15"/>
      <c r="G20" s="14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6"/>
      <c r="AH20" s="16"/>
    </row>
    <row r="21">
      <c r="A21" s="14"/>
      <c r="B21" s="15"/>
      <c r="C21" s="15"/>
      <c r="D21" s="15"/>
      <c r="E21" s="15"/>
      <c r="F21" s="15"/>
      <c r="G21" s="14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6"/>
      <c r="AH21" s="16"/>
    </row>
    <row r="22">
      <c r="A22" s="14"/>
      <c r="B22" s="15"/>
      <c r="C22" s="15"/>
      <c r="D22" s="15"/>
      <c r="E22" s="15"/>
      <c r="F22" s="15"/>
      <c r="G22" s="14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6"/>
      <c r="AH22" s="16"/>
    </row>
    <row r="23">
      <c r="A23" s="14"/>
      <c r="B23" s="15"/>
      <c r="C23" s="15"/>
      <c r="D23" s="15"/>
      <c r="E23" s="15"/>
      <c r="F23" s="15"/>
      <c r="G23" s="14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6"/>
      <c r="AH23" s="16"/>
    </row>
    <row r="24">
      <c r="A24" s="14"/>
      <c r="B24" s="15"/>
      <c r="C24" s="15"/>
      <c r="D24" s="15"/>
      <c r="E24" s="15"/>
      <c r="F24" s="15"/>
      <c r="G24" s="14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6"/>
      <c r="AH24" s="16"/>
    </row>
    <row r="25">
      <c r="A25" s="14"/>
      <c r="B25" s="15"/>
      <c r="C25" s="15"/>
      <c r="D25" s="15"/>
      <c r="E25" s="15"/>
      <c r="F25" s="15"/>
      <c r="G25" s="14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6"/>
      <c r="AH25" s="16"/>
    </row>
    <row r="26">
      <c r="A26" s="14"/>
      <c r="B26" s="15"/>
      <c r="C26" s="15"/>
      <c r="D26" s="15"/>
      <c r="E26" s="15"/>
      <c r="F26" s="15"/>
      <c r="G26" s="14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6"/>
      <c r="AH26" s="16"/>
    </row>
    <row r="27">
      <c r="A27" s="14"/>
      <c r="B27" s="15"/>
      <c r="C27" s="15"/>
      <c r="D27" s="15"/>
      <c r="E27" s="15"/>
      <c r="F27" s="15"/>
      <c r="G27" s="14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6"/>
      <c r="AH27" s="16"/>
    </row>
    <row r="28">
      <c r="A28" s="14"/>
      <c r="B28" s="15"/>
      <c r="C28" s="15"/>
      <c r="D28" s="15"/>
      <c r="E28" s="15"/>
      <c r="F28" s="15"/>
      <c r="G28" s="14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6"/>
      <c r="AH28" s="16"/>
    </row>
    <row r="29">
      <c r="A29" s="14"/>
      <c r="B29" s="15"/>
      <c r="C29" s="15"/>
      <c r="D29" s="15"/>
      <c r="E29" s="15"/>
      <c r="F29" s="15"/>
      <c r="G29" s="14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6"/>
      <c r="AH29" s="16"/>
    </row>
    <row r="30">
      <c r="A30" s="14"/>
      <c r="B30" s="15"/>
      <c r="C30" s="15"/>
      <c r="D30" s="15"/>
      <c r="E30" s="15"/>
      <c r="F30" s="15"/>
      <c r="G30" s="14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6"/>
      <c r="AH30" s="16"/>
    </row>
    <row r="31">
      <c r="A31" s="14"/>
      <c r="B31" s="15"/>
      <c r="C31" s="15"/>
      <c r="D31" s="15"/>
      <c r="E31" s="15"/>
      <c r="F31" s="15"/>
      <c r="G31" s="14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6"/>
      <c r="AH31" s="16"/>
    </row>
    <row r="32">
      <c r="A32" s="14"/>
      <c r="B32" s="15"/>
      <c r="C32" s="15"/>
      <c r="D32" s="15"/>
      <c r="E32" s="15"/>
      <c r="F32" s="15"/>
      <c r="G32" s="14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6"/>
      <c r="AH32" s="16"/>
    </row>
    <row r="33">
      <c r="A33" s="14"/>
      <c r="B33" s="15"/>
      <c r="C33" s="15"/>
      <c r="D33" s="15"/>
      <c r="E33" s="15"/>
      <c r="F33" s="15"/>
      <c r="G33" s="14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6"/>
      <c r="AH33" s="16"/>
    </row>
    <row r="34">
      <c r="A34" s="14"/>
      <c r="B34" s="15"/>
      <c r="C34" s="15"/>
      <c r="D34" s="15"/>
      <c r="E34" s="15"/>
      <c r="F34" s="15"/>
      <c r="G34" s="14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6"/>
      <c r="AH34" s="16"/>
    </row>
    <row r="35">
      <c r="A35" s="14"/>
      <c r="B35" s="15"/>
      <c r="C35" s="15"/>
      <c r="D35" s="15"/>
      <c r="E35" s="15"/>
      <c r="F35" s="15"/>
      <c r="G35" s="14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6"/>
      <c r="AH35" s="16"/>
    </row>
    <row r="36">
      <c r="A36" s="14"/>
      <c r="B36" s="15"/>
      <c r="C36" s="15"/>
      <c r="D36" s="15"/>
      <c r="E36" s="15"/>
      <c r="F36" s="15"/>
      <c r="G36" s="14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6"/>
      <c r="AH36" s="16"/>
    </row>
    <row r="37">
      <c r="A37" s="14"/>
      <c r="B37" s="15"/>
      <c r="C37" s="15"/>
      <c r="D37" s="15"/>
      <c r="E37" s="15"/>
      <c r="F37" s="15"/>
      <c r="G37" s="14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6"/>
      <c r="AH37" s="16"/>
    </row>
    <row r="38">
      <c r="A38" s="14"/>
      <c r="B38" s="15"/>
      <c r="C38" s="15"/>
      <c r="D38" s="15"/>
      <c r="E38" s="15"/>
      <c r="F38" s="15"/>
      <c r="G38" s="14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6"/>
      <c r="AH38" s="16"/>
    </row>
    <row r="39">
      <c r="A39" s="14"/>
      <c r="B39" s="15"/>
      <c r="C39" s="15"/>
      <c r="D39" s="15"/>
      <c r="E39" s="15"/>
      <c r="F39" s="15"/>
      <c r="G39" s="14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6"/>
      <c r="AH39" s="16"/>
    </row>
    <row r="40">
      <c r="A40" s="14"/>
      <c r="B40" s="15"/>
      <c r="C40" s="15"/>
      <c r="D40" s="15"/>
      <c r="E40" s="15"/>
      <c r="F40" s="15"/>
      <c r="G40" s="14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6"/>
      <c r="AH40" s="16"/>
    </row>
    <row r="41">
      <c r="A41" s="14"/>
      <c r="B41" s="15"/>
      <c r="C41" s="15"/>
      <c r="D41" s="15"/>
      <c r="E41" s="15"/>
      <c r="F41" s="15"/>
      <c r="G41" s="14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6"/>
      <c r="AH41" s="16"/>
    </row>
    <row r="42">
      <c r="A42" s="14"/>
      <c r="B42" s="15"/>
      <c r="C42" s="15"/>
      <c r="D42" s="15"/>
      <c r="E42" s="15"/>
      <c r="F42" s="15"/>
      <c r="G42" s="14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6"/>
      <c r="AH42" s="16"/>
    </row>
    <row r="43">
      <c r="A43" s="14"/>
      <c r="B43" s="15"/>
      <c r="C43" s="15"/>
      <c r="D43" s="15"/>
      <c r="E43" s="15"/>
      <c r="F43" s="15"/>
      <c r="G43" s="14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6"/>
      <c r="AH43" s="16"/>
    </row>
    <row r="44">
      <c r="A44" s="14"/>
      <c r="B44" s="15"/>
      <c r="C44" s="15"/>
      <c r="D44" s="15"/>
      <c r="E44" s="15"/>
      <c r="F44" s="15"/>
      <c r="G44" s="14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6"/>
      <c r="AH44" s="16"/>
    </row>
    <row r="45">
      <c r="A45" s="14"/>
      <c r="B45" s="15"/>
      <c r="C45" s="15"/>
      <c r="D45" s="15"/>
      <c r="E45" s="15"/>
      <c r="F45" s="15"/>
      <c r="G45" s="14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6"/>
      <c r="AH45" s="16"/>
    </row>
    <row r="46">
      <c r="A46" s="14"/>
      <c r="B46" s="15"/>
      <c r="C46" s="15"/>
      <c r="D46" s="15"/>
      <c r="E46" s="15"/>
      <c r="F46" s="15"/>
      <c r="G46" s="14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6"/>
      <c r="AH46" s="16"/>
    </row>
    <row r="47">
      <c r="A47" s="14"/>
      <c r="B47" s="15"/>
      <c r="C47" s="15"/>
      <c r="D47" s="15"/>
      <c r="E47" s="15"/>
      <c r="F47" s="15"/>
      <c r="G47" s="14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6"/>
      <c r="AH47" s="16"/>
    </row>
    <row r="48">
      <c r="A48" s="14"/>
      <c r="B48" s="15"/>
      <c r="C48" s="15"/>
      <c r="D48" s="15"/>
      <c r="E48" s="15"/>
      <c r="F48" s="15"/>
      <c r="G48" s="14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6"/>
      <c r="AH48" s="16"/>
    </row>
    <row r="49">
      <c r="A49" s="14"/>
      <c r="B49" s="15"/>
      <c r="C49" s="15"/>
      <c r="D49" s="15"/>
      <c r="E49" s="15"/>
      <c r="F49" s="15"/>
      <c r="G49" s="14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6"/>
      <c r="AH49" s="16"/>
    </row>
    <row r="50">
      <c r="A50" s="14"/>
      <c r="B50" s="15"/>
      <c r="C50" s="15"/>
      <c r="D50" s="15"/>
      <c r="E50" s="15"/>
      <c r="F50" s="15"/>
      <c r="G50" s="14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6"/>
      <c r="AH50" s="16"/>
    </row>
    <row r="51">
      <c r="A51" s="14"/>
      <c r="B51" s="15"/>
      <c r="C51" s="15"/>
      <c r="D51" s="15"/>
      <c r="E51" s="15"/>
      <c r="F51" s="15"/>
      <c r="G51" s="14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6"/>
      <c r="AH51" s="16"/>
    </row>
    <row r="52">
      <c r="A52" s="14"/>
      <c r="B52" s="15"/>
      <c r="C52" s="15"/>
      <c r="D52" s="15"/>
      <c r="E52" s="15"/>
      <c r="F52" s="15"/>
      <c r="G52" s="14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6"/>
      <c r="AH52" s="16"/>
    </row>
    <row r="53">
      <c r="A53" s="14"/>
      <c r="B53" s="15"/>
      <c r="C53" s="15"/>
      <c r="D53" s="15"/>
      <c r="E53" s="15"/>
      <c r="F53" s="15"/>
      <c r="G53" s="14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6"/>
      <c r="AH53" s="16"/>
    </row>
    <row r="54">
      <c r="A54" s="14"/>
      <c r="B54" s="15"/>
      <c r="C54" s="15"/>
      <c r="D54" s="15"/>
      <c r="E54" s="15"/>
      <c r="F54" s="15"/>
      <c r="G54" s="14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6"/>
      <c r="AH54" s="16"/>
    </row>
    <row r="55">
      <c r="A55" s="14"/>
      <c r="B55" s="15"/>
      <c r="C55" s="15"/>
      <c r="D55" s="15"/>
      <c r="E55" s="15"/>
      <c r="F55" s="15"/>
      <c r="G55" s="14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6"/>
      <c r="AH55" s="16"/>
    </row>
    <row r="56">
      <c r="A56" s="14"/>
      <c r="B56" s="15"/>
      <c r="C56" s="15"/>
      <c r="D56" s="15"/>
      <c r="E56" s="15"/>
      <c r="F56" s="15"/>
      <c r="G56" s="14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6"/>
      <c r="AH56" s="16"/>
    </row>
    <row r="57">
      <c r="A57" s="14"/>
      <c r="B57" s="15"/>
      <c r="C57" s="15"/>
      <c r="D57" s="15"/>
      <c r="E57" s="15"/>
      <c r="F57" s="15"/>
      <c r="G57" s="14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6"/>
      <c r="AH57" s="16"/>
    </row>
    <row r="58">
      <c r="A58" s="14"/>
      <c r="B58" s="15"/>
      <c r="C58" s="15"/>
      <c r="D58" s="15"/>
      <c r="E58" s="15"/>
      <c r="F58" s="15"/>
      <c r="G58" s="14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6"/>
      <c r="AH58" s="16"/>
    </row>
    <row r="59">
      <c r="A59" s="14"/>
      <c r="B59" s="15"/>
      <c r="C59" s="15"/>
      <c r="D59" s="15"/>
      <c r="E59" s="15"/>
      <c r="F59" s="15"/>
      <c r="G59" s="14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6"/>
      <c r="AH59" s="16"/>
    </row>
    <row r="60">
      <c r="A60" s="14"/>
      <c r="B60" s="15"/>
      <c r="C60" s="15"/>
      <c r="D60" s="15"/>
      <c r="E60" s="15"/>
      <c r="F60" s="15"/>
      <c r="G60" s="14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6"/>
      <c r="AH60" s="16"/>
    </row>
    <row r="61">
      <c r="A61" s="14"/>
      <c r="B61" s="15"/>
      <c r="C61" s="15"/>
      <c r="D61" s="15"/>
      <c r="E61" s="15"/>
      <c r="F61" s="15"/>
      <c r="G61" s="14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6"/>
      <c r="AH61" s="16"/>
    </row>
    <row r="62">
      <c r="A62" s="14"/>
      <c r="B62" s="15"/>
      <c r="C62" s="15"/>
      <c r="D62" s="15"/>
      <c r="E62" s="15"/>
      <c r="F62" s="15"/>
      <c r="G62" s="14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6"/>
      <c r="AH62" s="16"/>
    </row>
    <row r="63">
      <c r="A63" s="14"/>
      <c r="B63" s="15"/>
      <c r="C63" s="15"/>
      <c r="D63" s="15"/>
      <c r="E63" s="15"/>
      <c r="F63" s="15"/>
      <c r="G63" s="14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6"/>
      <c r="AH63" s="16"/>
    </row>
    <row r="64">
      <c r="A64" s="14"/>
      <c r="B64" s="15"/>
      <c r="C64" s="15"/>
      <c r="D64" s="15"/>
      <c r="E64" s="15"/>
      <c r="F64" s="15"/>
      <c r="G64" s="14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6"/>
      <c r="AH64" s="16"/>
    </row>
    <row r="65">
      <c r="A65" s="14"/>
      <c r="B65" s="15"/>
      <c r="C65" s="15"/>
      <c r="D65" s="15"/>
      <c r="E65" s="15"/>
      <c r="F65" s="15"/>
      <c r="G65" s="14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6"/>
      <c r="AH65" s="16"/>
    </row>
    <row r="66">
      <c r="A66" s="14"/>
      <c r="B66" s="15"/>
      <c r="C66" s="15"/>
      <c r="D66" s="15"/>
      <c r="E66" s="15"/>
      <c r="F66" s="15"/>
      <c r="G66" s="14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6"/>
      <c r="AH66" s="16"/>
    </row>
    <row r="67">
      <c r="A67" s="14"/>
      <c r="B67" s="15"/>
      <c r="C67" s="15"/>
      <c r="D67" s="15"/>
      <c r="E67" s="15"/>
      <c r="F67" s="15"/>
      <c r="G67" s="14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6"/>
      <c r="AH67" s="16"/>
    </row>
    <row r="68">
      <c r="A68" s="14"/>
      <c r="B68" s="15"/>
      <c r="C68" s="15"/>
      <c r="D68" s="15"/>
      <c r="E68" s="15"/>
      <c r="F68" s="15"/>
      <c r="G68" s="14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6"/>
      <c r="AH68" s="16"/>
    </row>
    <row r="69">
      <c r="A69" s="14"/>
      <c r="B69" s="15"/>
      <c r="C69" s="15"/>
      <c r="D69" s="15"/>
      <c r="E69" s="15"/>
      <c r="F69" s="15"/>
      <c r="G69" s="14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6"/>
      <c r="AH69" s="16"/>
    </row>
    <row r="70">
      <c r="A70" s="14"/>
      <c r="B70" s="15"/>
      <c r="C70" s="15"/>
      <c r="D70" s="15"/>
      <c r="E70" s="15"/>
      <c r="F70" s="15"/>
      <c r="G70" s="14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6"/>
      <c r="AH70" s="16"/>
    </row>
    <row r="71">
      <c r="A71" s="14"/>
      <c r="B71" s="15"/>
      <c r="C71" s="15"/>
      <c r="D71" s="15"/>
      <c r="E71" s="15"/>
      <c r="F71" s="15"/>
      <c r="G71" s="14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6"/>
      <c r="AH71" s="16"/>
    </row>
    <row r="72">
      <c r="A72" s="14"/>
      <c r="B72" s="15"/>
      <c r="C72" s="15"/>
      <c r="D72" s="15"/>
      <c r="E72" s="15"/>
      <c r="F72" s="15"/>
      <c r="G72" s="14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6"/>
      <c r="AH72" s="16"/>
    </row>
    <row r="73">
      <c r="A73" s="14"/>
      <c r="B73" s="15"/>
      <c r="C73" s="15"/>
      <c r="D73" s="15"/>
      <c r="E73" s="15"/>
      <c r="F73" s="15"/>
      <c r="G73" s="14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6"/>
      <c r="AH73" s="16"/>
    </row>
    <row r="74">
      <c r="A74" s="14"/>
      <c r="B74" s="15"/>
      <c r="C74" s="15"/>
      <c r="D74" s="15"/>
      <c r="E74" s="15"/>
      <c r="F74" s="15"/>
      <c r="G74" s="14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6"/>
      <c r="AH74" s="16"/>
    </row>
    <row r="75">
      <c r="A75" s="14"/>
      <c r="B75" s="15"/>
      <c r="C75" s="15"/>
      <c r="D75" s="15"/>
      <c r="E75" s="15"/>
      <c r="F75" s="15"/>
      <c r="G75" s="14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6"/>
      <c r="AH75" s="16"/>
    </row>
    <row r="76">
      <c r="A76" s="14"/>
      <c r="B76" s="15"/>
      <c r="C76" s="15"/>
      <c r="D76" s="15"/>
      <c r="E76" s="15"/>
      <c r="F76" s="15"/>
      <c r="G76" s="14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6"/>
      <c r="AH76" s="16"/>
    </row>
    <row r="77">
      <c r="A77" s="14"/>
      <c r="B77" s="15"/>
      <c r="C77" s="15"/>
      <c r="D77" s="15"/>
      <c r="E77" s="15"/>
      <c r="F77" s="15"/>
      <c r="G77" s="14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6"/>
      <c r="AH77" s="16"/>
    </row>
    <row r="78">
      <c r="A78" s="14"/>
      <c r="B78" s="15"/>
      <c r="C78" s="15"/>
      <c r="D78" s="15"/>
      <c r="E78" s="15"/>
      <c r="F78" s="15"/>
      <c r="G78" s="14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6"/>
      <c r="AH78" s="16"/>
    </row>
    <row r="79">
      <c r="A79" s="14"/>
      <c r="B79" s="15"/>
      <c r="C79" s="15"/>
      <c r="D79" s="15"/>
      <c r="E79" s="15"/>
      <c r="F79" s="15"/>
      <c r="G79" s="14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6"/>
      <c r="AH79" s="16"/>
    </row>
    <row r="80">
      <c r="A80" s="14"/>
      <c r="B80" s="15"/>
      <c r="C80" s="15"/>
      <c r="D80" s="15"/>
      <c r="E80" s="15"/>
      <c r="F80" s="15"/>
      <c r="G80" s="14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6"/>
      <c r="AH80" s="16"/>
    </row>
    <row r="81">
      <c r="A81" s="14"/>
      <c r="B81" s="15"/>
      <c r="C81" s="15"/>
      <c r="D81" s="15"/>
      <c r="E81" s="15"/>
      <c r="F81" s="15"/>
      <c r="G81" s="14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6"/>
      <c r="AH81" s="16"/>
    </row>
    <row r="82">
      <c r="A82" s="14"/>
      <c r="B82" s="15"/>
      <c r="C82" s="15"/>
      <c r="D82" s="15"/>
      <c r="E82" s="15"/>
      <c r="F82" s="15"/>
      <c r="G82" s="14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6"/>
      <c r="AH82" s="16"/>
    </row>
    <row r="83">
      <c r="A83" s="14"/>
      <c r="B83" s="15"/>
      <c r="C83" s="15"/>
      <c r="D83" s="15"/>
      <c r="E83" s="15"/>
      <c r="F83" s="15"/>
      <c r="G83" s="14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6"/>
      <c r="AH83" s="16"/>
    </row>
    <row r="84">
      <c r="A84" s="14"/>
      <c r="B84" s="15"/>
      <c r="C84" s="15"/>
      <c r="D84" s="15"/>
      <c r="E84" s="15"/>
      <c r="F84" s="15"/>
      <c r="G84" s="14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6"/>
      <c r="AH84" s="16"/>
    </row>
    <row r="85">
      <c r="A85" s="14"/>
      <c r="B85" s="15"/>
      <c r="C85" s="15"/>
      <c r="D85" s="15"/>
      <c r="E85" s="15"/>
      <c r="F85" s="15"/>
      <c r="G85" s="14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6"/>
      <c r="AH85" s="16"/>
    </row>
    <row r="86">
      <c r="A86" s="14"/>
      <c r="B86" s="15"/>
      <c r="C86" s="15"/>
      <c r="D86" s="15"/>
      <c r="E86" s="15"/>
      <c r="F86" s="15"/>
      <c r="G86" s="14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6"/>
      <c r="AH86" s="16"/>
    </row>
    <row r="87">
      <c r="A87" s="14"/>
      <c r="B87" s="15"/>
      <c r="C87" s="15"/>
      <c r="D87" s="15"/>
      <c r="E87" s="15"/>
      <c r="F87" s="15"/>
      <c r="G87" s="14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6"/>
      <c r="AH87" s="16"/>
    </row>
    <row r="88">
      <c r="A88" s="14"/>
      <c r="B88" s="15"/>
      <c r="C88" s="15"/>
      <c r="D88" s="15"/>
      <c r="E88" s="15"/>
      <c r="F88" s="15"/>
      <c r="G88" s="14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6"/>
      <c r="AH88" s="16"/>
    </row>
    <row r="89">
      <c r="A89" s="14"/>
      <c r="B89" s="15"/>
      <c r="C89" s="15"/>
      <c r="D89" s="15"/>
      <c r="E89" s="15"/>
      <c r="F89" s="15"/>
      <c r="G89" s="14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6"/>
      <c r="AH89" s="16"/>
    </row>
    <row r="90">
      <c r="A90" s="14"/>
      <c r="B90" s="15"/>
      <c r="C90" s="15"/>
      <c r="D90" s="15"/>
      <c r="E90" s="15"/>
      <c r="F90" s="15"/>
      <c r="G90" s="14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6"/>
      <c r="AH90" s="16"/>
    </row>
    <row r="91">
      <c r="A91" s="14"/>
      <c r="B91" s="15"/>
      <c r="C91" s="15"/>
      <c r="D91" s="15"/>
      <c r="E91" s="15"/>
      <c r="F91" s="15"/>
      <c r="G91" s="14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6"/>
      <c r="AH91" s="16"/>
    </row>
    <row r="92">
      <c r="A92" s="14"/>
      <c r="B92" s="15"/>
      <c r="C92" s="15"/>
      <c r="D92" s="15"/>
      <c r="E92" s="15"/>
      <c r="F92" s="15"/>
      <c r="G92" s="14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6"/>
      <c r="AH92" s="16"/>
    </row>
    <row r="93">
      <c r="A93" s="14"/>
      <c r="B93" s="15"/>
      <c r="C93" s="15"/>
      <c r="D93" s="15"/>
      <c r="E93" s="15"/>
      <c r="F93" s="15"/>
      <c r="G93" s="14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6"/>
      <c r="AH93" s="16"/>
    </row>
    <row r="94">
      <c r="A94" s="14"/>
      <c r="B94" s="15"/>
      <c r="C94" s="15"/>
      <c r="D94" s="15"/>
      <c r="E94" s="15"/>
      <c r="F94" s="15"/>
      <c r="G94" s="14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6"/>
      <c r="AH94" s="16"/>
    </row>
    <row r="95">
      <c r="A95" s="14"/>
      <c r="B95" s="15"/>
      <c r="C95" s="15"/>
      <c r="D95" s="15"/>
      <c r="E95" s="15"/>
      <c r="F95" s="15"/>
      <c r="G95" s="14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6"/>
      <c r="AH95" s="16"/>
    </row>
    <row r="96">
      <c r="A96" s="14"/>
      <c r="B96" s="15"/>
      <c r="C96" s="15"/>
      <c r="D96" s="15"/>
      <c r="E96" s="15"/>
      <c r="F96" s="15"/>
      <c r="G96" s="14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6"/>
      <c r="AH96" s="16"/>
    </row>
    <row r="97">
      <c r="A97" s="14"/>
      <c r="B97" s="15"/>
      <c r="C97" s="15"/>
      <c r="D97" s="15"/>
      <c r="E97" s="15"/>
      <c r="F97" s="15"/>
      <c r="G97" s="14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6"/>
      <c r="AH97" s="16"/>
    </row>
    <row r="98">
      <c r="A98" s="14"/>
      <c r="B98" s="15"/>
      <c r="C98" s="15"/>
      <c r="D98" s="15"/>
      <c r="E98" s="15"/>
      <c r="F98" s="15"/>
      <c r="G98" s="14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6"/>
      <c r="AH98" s="16"/>
    </row>
    <row r="99">
      <c r="A99" s="14"/>
      <c r="B99" s="15"/>
      <c r="C99" s="15"/>
      <c r="D99" s="17"/>
      <c r="E99" s="15"/>
      <c r="F99" s="15"/>
      <c r="G99" s="14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6"/>
      <c r="AE99" s="15"/>
      <c r="AF99" s="15"/>
      <c r="AG99" s="16"/>
      <c r="AH99" s="16"/>
    </row>
    <row r="100">
      <c r="A100" s="14"/>
      <c r="B100" s="15"/>
      <c r="C100" s="15"/>
      <c r="D100" s="17"/>
      <c r="E100" s="15"/>
      <c r="F100" s="15"/>
      <c r="G100" s="14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6"/>
      <c r="AE100" s="15"/>
      <c r="AF100" s="15"/>
      <c r="AG100" s="16"/>
      <c r="AH100" s="16"/>
    </row>
    <row r="101">
      <c r="A101" s="14"/>
      <c r="B101" s="15"/>
      <c r="C101" s="15"/>
      <c r="D101" s="15"/>
      <c r="E101" s="15"/>
      <c r="F101" s="15"/>
      <c r="G101" s="14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6"/>
      <c r="AH101" s="16"/>
    </row>
    <row r="102">
      <c r="A102" s="14"/>
      <c r="B102" s="15"/>
      <c r="C102" s="15"/>
      <c r="D102" s="15"/>
      <c r="E102" s="15"/>
      <c r="F102" s="15"/>
      <c r="G102" s="14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6"/>
      <c r="AH102" s="16"/>
    </row>
    <row r="103">
      <c r="A103" s="14"/>
      <c r="B103" s="15"/>
      <c r="C103" s="15"/>
      <c r="D103" s="15"/>
      <c r="E103" s="15"/>
      <c r="F103" s="15"/>
      <c r="G103" s="14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6"/>
      <c r="AH103" s="16"/>
    </row>
    <row r="104">
      <c r="A104" s="14"/>
      <c r="B104" s="15"/>
      <c r="C104" s="15"/>
      <c r="D104" s="15"/>
      <c r="E104" s="15"/>
      <c r="F104" s="15"/>
      <c r="G104" s="14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6"/>
      <c r="AH104" s="16"/>
    </row>
    <row r="105">
      <c r="A105" s="14"/>
      <c r="B105" s="15"/>
      <c r="C105" s="15"/>
      <c r="D105" s="15"/>
      <c r="E105" s="15"/>
      <c r="F105" s="15"/>
      <c r="G105" s="14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6"/>
      <c r="AH105" s="16"/>
    </row>
    <row r="106">
      <c r="A106" s="14"/>
      <c r="B106" s="15"/>
      <c r="C106" s="15"/>
      <c r="D106" s="15"/>
      <c r="E106" s="15"/>
      <c r="F106" s="15"/>
      <c r="G106" s="14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6"/>
      <c r="AH106" s="16"/>
    </row>
    <row r="107">
      <c r="A107" s="14"/>
      <c r="B107" s="15"/>
      <c r="C107" s="15"/>
      <c r="D107" s="15"/>
      <c r="E107" s="15"/>
      <c r="F107" s="15"/>
      <c r="G107" s="14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6"/>
      <c r="AH107" s="16"/>
    </row>
    <row r="108">
      <c r="A108" s="14"/>
      <c r="B108" s="15"/>
      <c r="C108" s="15"/>
      <c r="D108" s="15"/>
      <c r="E108" s="15"/>
      <c r="F108" s="15"/>
      <c r="G108" s="14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6"/>
      <c r="AH108" s="16"/>
    </row>
    <row r="109">
      <c r="A109" s="14"/>
      <c r="B109" s="15"/>
      <c r="C109" s="15"/>
      <c r="D109" s="15"/>
      <c r="E109" s="15"/>
      <c r="F109" s="15"/>
      <c r="G109" s="14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6"/>
      <c r="AH109" s="16"/>
    </row>
    <row r="110">
      <c r="A110" s="14"/>
      <c r="B110" s="15"/>
      <c r="C110" s="15"/>
      <c r="D110" s="15"/>
      <c r="E110" s="15"/>
      <c r="F110" s="15"/>
      <c r="G110" s="14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6"/>
      <c r="AH110" s="16"/>
    </row>
    <row r="111">
      <c r="A111" s="14"/>
      <c r="B111" s="15"/>
      <c r="C111" s="15"/>
      <c r="D111" s="15"/>
      <c r="E111" s="15"/>
      <c r="F111" s="15"/>
      <c r="G111" s="14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6"/>
      <c r="AH111" s="16"/>
    </row>
    <row r="112">
      <c r="A112" s="14"/>
      <c r="B112" s="15"/>
      <c r="C112" s="15"/>
      <c r="D112" s="15"/>
      <c r="E112" s="15"/>
      <c r="F112" s="15"/>
      <c r="G112" s="14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6"/>
      <c r="AH112" s="16"/>
    </row>
    <row r="113">
      <c r="A113" s="14"/>
      <c r="B113" s="15"/>
      <c r="C113" s="15"/>
      <c r="D113" s="15"/>
      <c r="E113" s="15"/>
      <c r="F113" s="15"/>
      <c r="G113" s="14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6"/>
      <c r="AH113" s="16"/>
    </row>
    <row r="114">
      <c r="A114" s="14"/>
      <c r="B114" s="15"/>
      <c r="C114" s="15"/>
      <c r="D114" s="15"/>
      <c r="E114" s="15"/>
      <c r="F114" s="15"/>
      <c r="G114" s="14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6"/>
      <c r="AH114" s="16"/>
    </row>
    <row r="115">
      <c r="A115" s="14"/>
      <c r="B115" s="15"/>
      <c r="C115" s="15"/>
      <c r="D115" s="15"/>
      <c r="E115" s="15"/>
      <c r="F115" s="15"/>
      <c r="G115" s="14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6"/>
      <c r="AH115" s="16"/>
    </row>
    <row r="116">
      <c r="A116" s="14"/>
      <c r="B116" s="15"/>
      <c r="C116" s="15"/>
      <c r="D116" s="15"/>
      <c r="E116" s="15"/>
      <c r="F116" s="15"/>
      <c r="G116" s="14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6"/>
      <c r="AH116" s="16"/>
    </row>
    <row r="117">
      <c r="A117" s="14"/>
      <c r="B117" s="15"/>
      <c r="C117" s="15"/>
      <c r="D117" s="15"/>
      <c r="E117" s="15"/>
      <c r="F117" s="15"/>
      <c r="G117" s="14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6"/>
      <c r="AH117" s="16"/>
    </row>
    <row r="118">
      <c r="A118" s="14"/>
      <c r="B118" s="15"/>
      <c r="C118" s="15"/>
      <c r="D118" s="15"/>
      <c r="E118" s="15"/>
      <c r="F118" s="15"/>
      <c r="G118" s="14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6"/>
      <c r="AH118" s="16"/>
    </row>
    <row r="119">
      <c r="A119" s="14"/>
      <c r="B119" s="15"/>
      <c r="C119" s="15"/>
      <c r="D119" s="15"/>
      <c r="E119" s="15"/>
      <c r="F119" s="15"/>
      <c r="G119" s="14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6"/>
      <c r="AH119" s="16"/>
    </row>
    <row r="120">
      <c r="A120" s="14"/>
      <c r="B120" s="15"/>
      <c r="C120" s="15"/>
      <c r="D120" s="15"/>
      <c r="E120" s="15"/>
      <c r="F120" s="15"/>
      <c r="G120" s="14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6"/>
      <c r="AH120" s="16"/>
    </row>
    <row r="121">
      <c r="A121" s="14"/>
      <c r="B121" s="15"/>
      <c r="C121" s="15"/>
      <c r="D121" s="15"/>
      <c r="E121" s="15"/>
      <c r="F121" s="15"/>
      <c r="G121" s="14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6"/>
      <c r="AH121" s="16"/>
    </row>
    <row r="122">
      <c r="A122" s="14"/>
      <c r="B122" s="15"/>
      <c r="C122" s="15"/>
      <c r="D122" s="15"/>
      <c r="E122" s="15"/>
      <c r="F122" s="15"/>
      <c r="G122" s="14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6"/>
      <c r="AH122" s="16"/>
    </row>
    <row r="123">
      <c r="A123" s="14"/>
      <c r="B123" s="15"/>
      <c r="C123" s="15"/>
      <c r="D123" s="15"/>
      <c r="E123" s="15"/>
      <c r="F123" s="15"/>
      <c r="G123" s="14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6"/>
      <c r="AH123" s="16"/>
    </row>
    <row r="124">
      <c r="A124" s="14"/>
      <c r="B124" s="15"/>
      <c r="C124" s="15"/>
      <c r="D124" s="15"/>
      <c r="E124" s="15"/>
      <c r="F124" s="15"/>
      <c r="G124" s="14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6"/>
      <c r="AH124" s="16"/>
    </row>
    <row r="125">
      <c r="A125" s="14"/>
      <c r="B125" s="15"/>
      <c r="C125" s="15"/>
      <c r="D125" s="15"/>
      <c r="E125" s="15"/>
      <c r="F125" s="15"/>
      <c r="G125" s="14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6"/>
      <c r="AH125" s="16"/>
    </row>
    <row r="126">
      <c r="A126" s="14"/>
      <c r="B126" s="15"/>
      <c r="C126" s="15"/>
      <c r="D126" s="15"/>
      <c r="E126" s="15"/>
      <c r="F126" s="15"/>
      <c r="G126" s="14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6"/>
      <c r="AH126" s="16"/>
    </row>
    <row r="127">
      <c r="A127" s="14"/>
      <c r="B127" s="15"/>
      <c r="C127" s="15"/>
      <c r="D127" s="15"/>
      <c r="E127" s="15"/>
      <c r="F127" s="15"/>
      <c r="G127" s="14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6"/>
      <c r="AH127" s="16"/>
    </row>
    <row r="128">
      <c r="A128" s="14"/>
      <c r="B128" s="15"/>
      <c r="C128" s="15"/>
      <c r="D128" s="15"/>
      <c r="E128" s="15"/>
      <c r="F128" s="15"/>
      <c r="G128" s="14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6"/>
      <c r="AH128" s="16"/>
    </row>
    <row r="129">
      <c r="A129" s="14"/>
      <c r="B129" s="15"/>
      <c r="C129" s="15"/>
      <c r="D129" s="15"/>
      <c r="E129" s="15"/>
      <c r="F129" s="15"/>
      <c r="G129" s="14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6"/>
      <c r="AH129" s="16"/>
    </row>
    <row r="130">
      <c r="A130" s="14"/>
      <c r="B130" s="15"/>
      <c r="C130" s="15"/>
      <c r="D130" s="15"/>
      <c r="E130" s="15"/>
      <c r="F130" s="15"/>
      <c r="G130" s="14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6"/>
      <c r="AH130" s="16"/>
    </row>
    <row r="131">
      <c r="A131" s="14"/>
      <c r="B131" s="15"/>
      <c r="C131" s="15"/>
      <c r="D131" s="15"/>
      <c r="E131" s="15"/>
      <c r="F131" s="15"/>
      <c r="G131" s="14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6"/>
      <c r="AH131" s="16"/>
    </row>
    <row r="132">
      <c r="A132" s="14"/>
      <c r="B132" s="15"/>
      <c r="C132" s="15"/>
      <c r="D132" s="15"/>
      <c r="E132" s="15"/>
      <c r="F132" s="15"/>
      <c r="G132" s="14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6"/>
      <c r="AH132" s="16"/>
    </row>
    <row r="133">
      <c r="A133" s="14"/>
      <c r="B133" s="15"/>
      <c r="C133" s="15"/>
      <c r="D133" s="15"/>
      <c r="E133" s="15"/>
      <c r="F133" s="15"/>
      <c r="G133" s="14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6"/>
      <c r="AH133" s="16"/>
    </row>
    <row r="134">
      <c r="A134" s="14"/>
      <c r="B134" s="15"/>
      <c r="C134" s="15"/>
      <c r="D134" s="15"/>
      <c r="E134" s="15"/>
      <c r="F134" s="15"/>
      <c r="G134" s="14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6"/>
      <c r="AH134" s="16"/>
    </row>
    <row r="135">
      <c r="A135" s="14"/>
      <c r="B135" s="15"/>
      <c r="C135" s="15"/>
      <c r="D135" s="15"/>
      <c r="E135" s="15"/>
      <c r="F135" s="15"/>
      <c r="G135" s="14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6"/>
      <c r="AH135" s="16"/>
    </row>
    <row r="136">
      <c r="A136" s="14"/>
      <c r="B136" s="15"/>
      <c r="C136" s="15"/>
      <c r="D136" s="15"/>
      <c r="E136" s="15"/>
      <c r="F136" s="15"/>
      <c r="G136" s="14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6"/>
      <c r="AH136" s="16"/>
    </row>
    <row r="137">
      <c r="A137" s="14"/>
      <c r="B137" s="15"/>
      <c r="C137" s="15"/>
      <c r="D137" s="15"/>
      <c r="E137" s="15"/>
      <c r="F137" s="15"/>
      <c r="G137" s="14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6"/>
      <c r="AH137" s="16"/>
    </row>
    <row r="138">
      <c r="A138" s="14"/>
      <c r="B138" s="15"/>
      <c r="C138" s="15"/>
      <c r="D138" s="15"/>
      <c r="E138" s="15"/>
      <c r="F138" s="15"/>
      <c r="G138" s="14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6"/>
      <c r="AH138" s="16"/>
    </row>
    <row r="139">
      <c r="A139" s="14"/>
      <c r="B139" s="15"/>
      <c r="C139" s="15"/>
      <c r="D139" s="15"/>
      <c r="E139" s="15"/>
      <c r="F139" s="15"/>
      <c r="G139" s="14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6"/>
      <c r="AH139" s="16"/>
    </row>
    <row r="140">
      <c r="A140" s="14"/>
      <c r="B140" s="15"/>
      <c r="C140" s="15"/>
      <c r="D140" s="15"/>
      <c r="E140" s="15"/>
      <c r="F140" s="15"/>
      <c r="G140" s="14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6"/>
      <c r="AH140" s="16"/>
    </row>
    <row r="141">
      <c r="A141" s="14"/>
      <c r="B141" s="15"/>
      <c r="C141" s="15"/>
      <c r="D141" s="15"/>
      <c r="E141" s="15"/>
      <c r="F141" s="15"/>
      <c r="G141" s="14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6"/>
      <c r="AH141" s="16"/>
    </row>
    <row r="142">
      <c r="A142" s="14"/>
      <c r="B142" s="15"/>
      <c r="C142" s="15"/>
      <c r="D142" s="15"/>
      <c r="E142" s="15"/>
      <c r="F142" s="15"/>
      <c r="G142" s="14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6"/>
      <c r="AH142" s="16"/>
    </row>
    <row r="143">
      <c r="A143" s="14"/>
      <c r="B143" s="15"/>
      <c r="C143" s="15"/>
      <c r="D143" s="15"/>
      <c r="E143" s="15"/>
      <c r="F143" s="15"/>
      <c r="G143" s="14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6"/>
      <c r="AH143" s="16"/>
    </row>
    <row r="144">
      <c r="A144" s="14"/>
      <c r="B144" s="15"/>
      <c r="C144" s="15"/>
      <c r="D144" s="15"/>
      <c r="E144" s="15"/>
      <c r="F144" s="15"/>
      <c r="G144" s="14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6"/>
      <c r="AH144" s="16"/>
    </row>
    <row r="145">
      <c r="A145" s="14"/>
      <c r="B145" s="15"/>
      <c r="C145" s="15"/>
      <c r="D145" s="15"/>
      <c r="E145" s="15"/>
      <c r="F145" s="15"/>
      <c r="G145" s="14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6"/>
      <c r="AH145" s="16"/>
    </row>
    <row r="146">
      <c r="A146" s="14"/>
      <c r="B146" s="15"/>
      <c r="C146" s="15"/>
      <c r="D146" s="15"/>
      <c r="E146" s="15"/>
      <c r="F146" s="15"/>
      <c r="G146" s="14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6"/>
      <c r="AH146" s="16"/>
    </row>
    <row r="147">
      <c r="A147" s="14"/>
      <c r="B147" s="15"/>
      <c r="C147" s="15"/>
      <c r="D147" s="15"/>
      <c r="E147" s="15"/>
      <c r="F147" s="15"/>
      <c r="G147" s="14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6"/>
      <c r="AH147" s="16"/>
    </row>
    <row r="148">
      <c r="A148" s="14"/>
      <c r="B148" s="15"/>
      <c r="C148" s="15"/>
      <c r="D148" s="15"/>
      <c r="E148" s="15"/>
      <c r="F148" s="15"/>
      <c r="G148" s="14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6"/>
      <c r="AH148" s="16"/>
    </row>
    <row r="149">
      <c r="A149" s="14"/>
      <c r="B149" s="15"/>
      <c r="C149" s="15"/>
      <c r="D149" s="15"/>
      <c r="E149" s="15"/>
      <c r="F149" s="15"/>
      <c r="G149" s="14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6"/>
      <c r="AH149" s="16"/>
    </row>
    <row r="150">
      <c r="A150" s="14"/>
      <c r="B150" s="15"/>
      <c r="C150" s="15"/>
      <c r="D150" s="15"/>
      <c r="E150" s="15"/>
      <c r="F150" s="15"/>
      <c r="G150" s="14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6"/>
      <c r="AH150" s="16"/>
    </row>
    <row r="151">
      <c r="A151" s="14"/>
      <c r="B151" s="15"/>
      <c r="C151" s="15"/>
      <c r="D151" s="15"/>
      <c r="E151" s="15"/>
      <c r="F151" s="15"/>
      <c r="G151" s="14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6"/>
      <c r="AH151" s="16"/>
    </row>
    <row r="152">
      <c r="A152" s="14"/>
      <c r="B152" s="15"/>
      <c r="C152" s="15"/>
      <c r="D152" s="15"/>
      <c r="E152" s="15"/>
      <c r="F152" s="15"/>
      <c r="G152" s="14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6"/>
      <c r="AH152" s="16"/>
    </row>
    <row r="153">
      <c r="A153" s="14"/>
      <c r="B153" s="15"/>
      <c r="C153" s="15"/>
      <c r="D153" s="15"/>
      <c r="E153" s="15"/>
      <c r="F153" s="15"/>
      <c r="G153" s="14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6"/>
      <c r="AH153" s="16"/>
    </row>
    <row r="154">
      <c r="A154" s="14"/>
      <c r="B154" s="15"/>
      <c r="C154" s="15"/>
      <c r="D154" s="17"/>
      <c r="E154" s="15"/>
      <c r="F154" s="15"/>
      <c r="G154" s="14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6"/>
      <c r="AE154" s="15"/>
      <c r="AF154" s="15"/>
      <c r="AG154" s="16"/>
      <c r="AH154" s="16"/>
    </row>
    <row r="155">
      <c r="A155" s="14"/>
      <c r="B155" s="15"/>
      <c r="C155" s="15"/>
      <c r="D155" s="15"/>
      <c r="E155" s="15"/>
      <c r="F155" s="15"/>
      <c r="G155" s="14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6"/>
      <c r="AH155" s="16"/>
    </row>
    <row r="156">
      <c r="A156" s="14"/>
      <c r="B156" s="15"/>
      <c r="C156" s="15"/>
      <c r="D156" s="15"/>
      <c r="E156" s="15"/>
      <c r="F156" s="15"/>
      <c r="G156" s="14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6"/>
      <c r="AH156" s="16"/>
    </row>
    <row r="157">
      <c r="A157" s="14"/>
      <c r="B157" s="15"/>
      <c r="C157" s="15"/>
      <c r="D157" s="15"/>
      <c r="E157" s="15"/>
      <c r="F157" s="15"/>
      <c r="G157" s="14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6"/>
      <c r="AH157" s="16"/>
    </row>
    <row r="158">
      <c r="A158" s="14"/>
      <c r="B158" s="15"/>
      <c r="C158" s="15"/>
      <c r="D158" s="15"/>
      <c r="E158" s="15"/>
      <c r="F158" s="15"/>
      <c r="G158" s="14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6"/>
      <c r="AH158" s="16"/>
    </row>
    <row r="159">
      <c r="A159" s="14"/>
      <c r="B159" s="15"/>
      <c r="C159" s="15"/>
      <c r="D159" s="15"/>
      <c r="E159" s="15"/>
      <c r="F159" s="15"/>
      <c r="G159" s="14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6"/>
      <c r="AH159" s="16"/>
    </row>
    <row r="160">
      <c r="A160" s="14"/>
      <c r="B160" s="15"/>
      <c r="C160" s="15"/>
      <c r="D160" s="15"/>
      <c r="E160" s="15"/>
      <c r="F160" s="15"/>
      <c r="G160" s="14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6"/>
      <c r="AH160" s="16"/>
    </row>
    <row r="161">
      <c r="A161" s="14"/>
      <c r="B161" s="15"/>
      <c r="C161" s="15"/>
      <c r="D161" s="15"/>
      <c r="E161" s="15"/>
      <c r="F161" s="15"/>
      <c r="G161" s="14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6"/>
      <c r="AH161" s="16"/>
    </row>
    <row r="162">
      <c r="A162" s="14"/>
      <c r="B162" s="15"/>
      <c r="C162" s="15"/>
      <c r="D162" s="15"/>
      <c r="E162" s="15"/>
      <c r="F162" s="15"/>
      <c r="G162" s="14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6"/>
      <c r="AH162" s="16"/>
    </row>
    <row r="163">
      <c r="A163" s="14"/>
      <c r="B163" s="15"/>
      <c r="C163" s="15"/>
      <c r="D163" s="15"/>
      <c r="E163" s="15"/>
      <c r="F163" s="15"/>
      <c r="G163" s="14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6"/>
      <c r="AH163" s="16"/>
    </row>
    <row r="164">
      <c r="A164" s="14"/>
      <c r="B164" s="15"/>
      <c r="C164" s="15"/>
      <c r="D164" s="15"/>
      <c r="E164" s="15"/>
      <c r="F164" s="15"/>
      <c r="G164" s="14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6"/>
      <c r="AH164" s="16"/>
    </row>
    <row r="165">
      <c r="A165" s="14"/>
      <c r="B165" s="15"/>
      <c r="C165" s="15"/>
      <c r="D165" s="15"/>
      <c r="E165" s="15"/>
      <c r="F165" s="15"/>
      <c r="G165" s="14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6"/>
      <c r="AH165" s="16"/>
    </row>
    <row r="166">
      <c r="A166" s="14"/>
      <c r="B166" s="15"/>
      <c r="C166" s="15"/>
      <c r="D166" s="15"/>
      <c r="E166" s="15"/>
      <c r="F166" s="15"/>
      <c r="G166" s="14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6"/>
      <c r="AH166" s="16"/>
    </row>
    <row r="167">
      <c r="A167" s="14"/>
      <c r="B167" s="15"/>
      <c r="C167" s="15"/>
      <c r="D167" s="15"/>
      <c r="E167" s="15"/>
      <c r="F167" s="15"/>
      <c r="G167" s="14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6"/>
      <c r="AH167" s="16"/>
    </row>
    <row r="168">
      <c r="A168" s="14"/>
      <c r="B168" s="15"/>
      <c r="C168" s="15"/>
      <c r="D168" s="15"/>
      <c r="E168" s="15"/>
      <c r="F168" s="15"/>
      <c r="G168" s="14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6"/>
      <c r="AH168" s="16"/>
    </row>
    <row r="169">
      <c r="A169" s="14"/>
      <c r="B169" s="15"/>
      <c r="C169" s="15"/>
      <c r="D169" s="15"/>
      <c r="E169" s="15"/>
      <c r="F169" s="15"/>
      <c r="G169" s="14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6"/>
      <c r="AH169" s="16"/>
    </row>
    <row r="170">
      <c r="A170" s="14"/>
      <c r="B170" s="15"/>
      <c r="C170" s="15"/>
      <c r="D170" s="15"/>
      <c r="E170" s="15"/>
      <c r="F170" s="15"/>
      <c r="G170" s="14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6"/>
      <c r="AH170" s="16"/>
    </row>
    <row r="171">
      <c r="A171" s="14"/>
      <c r="B171" s="15"/>
      <c r="C171" s="15"/>
      <c r="D171" s="15"/>
      <c r="E171" s="15"/>
      <c r="F171" s="15"/>
      <c r="G171" s="14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6"/>
      <c r="AH171" s="16"/>
    </row>
    <row r="172">
      <c r="A172" s="14"/>
      <c r="B172" s="15"/>
      <c r="C172" s="15"/>
      <c r="D172" s="15"/>
      <c r="E172" s="15"/>
      <c r="F172" s="15"/>
      <c r="G172" s="14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6"/>
      <c r="AH172" s="16"/>
    </row>
    <row r="173">
      <c r="A173" s="14"/>
      <c r="B173" s="15"/>
      <c r="C173" s="15"/>
      <c r="D173" s="15"/>
      <c r="E173" s="15"/>
      <c r="F173" s="15"/>
      <c r="G173" s="14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6"/>
      <c r="AH173" s="16"/>
    </row>
    <row r="174">
      <c r="A174" s="14"/>
      <c r="B174" s="15"/>
      <c r="C174" s="15"/>
      <c r="D174" s="15"/>
      <c r="E174" s="15"/>
      <c r="F174" s="15"/>
      <c r="G174" s="14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6"/>
      <c r="AH174" s="16"/>
    </row>
    <row r="175">
      <c r="A175" s="14"/>
      <c r="B175" s="15"/>
      <c r="C175" s="15"/>
      <c r="D175" s="15"/>
      <c r="E175" s="15"/>
      <c r="F175" s="15"/>
      <c r="G175" s="14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6"/>
      <c r="AH175" s="16"/>
    </row>
    <row r="176">
      <c r="A176" s="14"/>
      <c r="B176" s="15"/>
      <c r="C176" s="15"/>
      <c r="D176" s="15"/>
      <c r="E176" s="15"/>
      <c r="F176" s="15"/>
      <c r="G176" s="14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6"/>
      <c r="AH176" s="16"/>
    </row>
    <row r="177">
      <c r="A177" s="14"/>
      <c r="B177" s="15"/>
      <c r="C177" s="15"/>
      <c r="D177" s="15"/>
      <c r="E177" s="15"/>
      <c r="F177" s="15"/>
      <c r="G177" s="14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6"/>
      <c r="AH177" s="16"/>
    </row>
    <row r="178">
      <c r="A178" s="14"/>
      <c r="B178" s="15"/>
      <c r="C178" s="15"/>
      <c r="D178" s="15"/>
      <c r="E178" s="15"/>
      <c r="F178" s="15"/>
      <c r="G178" s="14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6"/>
      <c r="AH178" s="16"/>
    </row>
    <row r="179">
      <c r="A179" s="14"/>
      <c r="B179" s="15"/>
      <c r="C179" s="15"/>
      <c r="D179" s="15"/>
      <c r="E179" s="15"/>
      <c r="F179" s="15"/>
      <c r="G179" s="14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6"/>
      <c r="AH179" s="16"/>
    </row>
    <row r="180">
      <c r="A180" s="14"/>
      <c r="B180" s="15"/>
      <c r="C180" s="15"/>
      <c r="D180" s="15"/>
      <c r="E180" s="15"/>
      <c r="F180" s="15"/>
      <c r="G180" s="14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6"/>
      <c r="AH180" s="16"/>
    </row>
    <row r="181">
      <c r="A181" s="14"/>
      <c r="B181" s="15"/>
      <c r="C181" s="15"/>
      <c r="D181" s="15"/>
      <c r="E181" s="15"/>
      <c r="F181" s="15"/>
      <c r="G181" s="14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6"/>
      <c r="AH181" s="16"/>
    </row>
    <row r="182">
      <c r="A182" s="14"/>
      <c r="B182" s="15"/>
      <c r="C182" s="15"/>
      <c r="D182" s="15"/>
      <c r="E182" s="15"/>
      <c r="F182" s="15"/>
      <c r="G182" s="14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6"/>
      <c r="AH182" s="16"/>
    </row>
    <row r="183">
      <c r="A183" s="14"/>
      <c r="B183" s="15"/>
      <c r="C183" s="15"/>
      <c r="D183" s="15"/>
      <c r="E183" s="15"/>
      <c r="F183" s="15"/>
      <c r="G183" s="14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6"/>
      <c r="AH183" s="16"/>
    </row>
    <row r="184">
      <c r="A184" s="14"/>
      <c r="B184" s="15"/>
      <c r="C184" s="15"/>
      <c r="D184" s="15"/>
      <c r="E184" s="15"/>
      <c r="F184" s="15"/>
      <c r="G184" s="14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6"/>
      <c r="AH184" s="16"/>
    </row>
    <row r="185">
      <c r="A185" s="14"/>
      <c r="B185" s="15"/>
      <c r="C185" s="15"/>
      <c r="D185" s="15"/>
      <c r="E185" s="15"/>
      <c r="F185" s="15"/>
      <c r="G185" s="14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6"/>
      <c r="AH185" s="16"/>
    </row>
    <row r="186">
      <c r="A186" s="14"/>
      <c r="B186" s="15"/>
      <c r="C186" s="15"/>
      <c r="D186" s="15"/>
      <c r="E186" s="15"/>
      <c r="F186" s="15"/>
      <c r="G186" s="14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6"/>
      <c r="AH186" s="16"/>
    </row>
    <row r="187">
      <c r="A187" s="14"/>
      <c r="B187" s="15"/>
      <c r="C187" s="15"/>
      <c r="D187" s="15"/>
      <c r="E187" s="15"/>
      <c r="F187" s="15"/>
      <c r="G187" s="14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6"/>
      <c r="AH187" s="16"/>
    </row>
    <row r="188">
      <c r="A188" s="14"/>
      <c r="B188" s="15"/>
      <c r="C188" s="15"/>
      <c r="D188" s="15"/>
      <c r="E188" s="15"/>
      <c r="F188" s="15"/>
      <c r="G188" s="14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6"/>
      <c r="AH188" s="16"/>
    </row>
    <row r="189">
      <c r="A189" s="14"/>
      <c r="B189" s="15"/>
      <c r="C189" s="15"/>
      <c r="D189" s="15"/>
      <c r="E189" s="15"/>
      <c r="F189" s="15"/>
      <c r="G189" s="14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6"/>
      <c r="AH189" s="16"/>
    </row>
    <row r="190">
      <c r="A190" s="14"/>
      <c r="B190" s="15"/>
      <c r="C190" s="15"/>
      <c r="D190" s="15"/>
      <c r="E190" s="15"/>
      <c r="F190" s="15"/>
      <c r="G190" s="14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6"/>
      <c r="AH190" s="16"/>
    </row>
    <row r="191">
      <c r="A191" s="14"/>
      <c r="B191" s="15"/>
      <c r="C191" s="15"/>
      <c r="D191" s="15"/>
      <c r="E191" s="15"/>
      <c r="F191" s="15"/>
      <c r="G191" s="14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6"/>
      <c r="AH191" s="16"/>
    </row>
    <row r="192">
      <c r="A192" s="14"/>
      <c r="B192" s="15"/>
      <c r="C192" s="15"/>
      <c r="D192" s="15"/>
      <c r="E192" s="15"/>
      <c r="F192" s="15"/>
      <c r="G192" s="14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6"/>
      <c r="AH192" s="16"/>
    </row>
    <row r="193">
      <c r="A193" s="14"/>
      <c r="B193" s="15"/>
      <c r="C193" s="15"/>
      <c r="D193" s="15"/>
      <c r="E193" s="15"/>
      <c r="F193" s="15"/>
      <c r="G193" s="14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6"/>
      <c r="AH193" s="16"/>
    </row>
    <row r="194">
      <c r="A194" s="14"/>
      <c r="B194" s="15"/>
      <c r="C194" s="15"/>
      <c r="D194" s="15"/>
      <c r="E194" s="15"/>
      <c r="F194" s="15"/>
      <c r="G194" s="14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6"/>
      <c r="AH194" s="16"/>
    </row>
    <row r="195">
      <c r="A195" s="14"/>
      <c r="B195" s="15"/>
      <c r="C195" s="15"/>
      <c r="D195" s="15"/>
      <c r="E195" s="15"/>
      <c r="F195" s="15"/>
      <c r="G195" s="14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6"/>
      <c r="AH195" s="16"/>
    </row>
    <row r="196">
      <c r="A196" s="14"/>
      <c r="B196" s="15"/>
      <c r="C196" s="15"/>
      <c r="D196" s="15"/>
      <c r="E196" s="15"/>
      <c r="F196" s="15"/>
      <c r="G196" s="14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6"/>
      <c r="AH196" s="16"/>
    </row>
    <row r="197">
      <c r="A197" s="14"/>
      <c r="B197" s="15"/>
      <c r="C197" s="15"/>
      <c r="D197" s="15"/>
      <c r="E197" s="15"/>
      <c r="F197" s="15"/>
      <c r="G197" s="14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6"/>
      <c r="AH197" s="16"/>
    </row>
    <row r="198">
      <c r="A198" s="14"/>
      <c r="B198" s="15"/>
      <c r="C198" s="15"/>
      <c r="D198" s="15"/>
      <c r="E198" s="15"/>
      <c r="F198" s="15"/>
      <c r="G198" s="14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6"/>
      <c r="AH198" s="16"/>
    </row>
    <row r="199">
      <c r="A199" s="14"/>
      <c r="B199" s="15"/>
      <c r="C199" s="15"/>
      <c r="D199" s="15"/>
      <c r="E199" s="15"/>
      <c r="F199" s="15"/>
      <c r="G199" s="14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6"/>
      <c r="AH199" s="16"/>
    </row>
    <row r="200">
      <c r="A200" s="14"/>
      <c r="B200" s="15"/>
      <c r="C200" s="15"/>
      <c r="D200" s="17"/>
      <c r="E200" s="15"/>
      <c r="F200" s="15"/>
      <c r="G200" s="14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6"/>
      <c r="AE200" s="15"/>
      <c r="AF200" s="15"/>
      <c r="AG200" s="16"/>
      <c r="AH200" s="16"/>
    </row>
    <row r="201">
      <c r="A201" s="14"/>
      <c r="B201" s="15"/>
      <c r="C201" s="15"/>
      <c r="D201" s="15"/>
      <c r="E201" s="15"/>
      <c r="F201" s="15"/>
      <c r="G201" s="14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6"/>
      <c r="AH201" s="16"/>
    </row>
    <row r="202">
      <c r="A202" s="14"/>
      <c r="B202" s="15"/>
      <c r="C202" s="15"/>
      <c r="D202" s="15"/>
      <c r="E202" s="15"/>
      <c r="F202" s="15"/>
      <c r="G202" s="14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6"/>
      <c r="AH202" s="16"/>
    </row>
    <row r="203">
      <c r="A203" s="14"/>
      <c r="B203" s="15"/>
      <c r="C203" s="15"/>
      <c r="D203" s="15"/>
      <c r="E203" s="15"/>
      <c r="F203" s="15"/>
      <c r="G203" s="14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6"/>
      <c r="AH203" s="16"/>
    </row>
    <row r="204">
      <c r="A204" s="14"/>
      <c r="B204" s="15"/>
      <c r="C204" s="15"/>
      <c r="D204" s="15"/>
      <c r="E204" s="15"/>
      <c r="F204" s="15"/>
      <c r="G204" s="14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6"/>
      <c r="AH204" s="16"/>
    </row>
    <row r="205">
      <c r="A205" s="14"/>
      <c r="B205" s="15"/>
      <c r="C205" s="15"/>
      <c r="D205" s="15"/>
      <c r="E205" s="15"/>
      <c r="F205" s="15"/>
      <c r="G205" s="14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6"/>
      <c r="AH205" s="16"/>
    </row>
    <row r="206">
      <c r="A206" s="14"/>
      <c r="B206" s="15"/>
      <c r="C206" s="15"/>
      <c r="D206" s="15"/>
      <c r="E206" s="15"/>
      <c r="F206" s="15"/>
      <c r="G206" s="14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6"/>
      <c r="AH206" s="16"/>
    </row>
    <row r="207">
      <c r="A207" s="14"/>
      <c r="B207" s="15"/>
      <c r="C207" s="15"/>
      <c r="D207" s="15"/>
      <c r="E207" s="15"/>
      <c r="F207" s="15"/>
      <c r="G207" s="14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6"/>
      <c r="AH207" s="16"/>
    </row>
    <row r="208">
      <c r="A208" s="14"/>
      <c r="B208" s="15"/>
      <c r="C208" s="15"/>
      <c r="D208" s="15"/>
      <c r="E208" s="15"/>
      <c r="F208" s="15"/>
      <c r="G208" s="14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6"/>
      <c r="AH208" s="16"/>
    </row>
    <row r="209">
      <c r="A209" s="14"/>
      <c r="B209" s="15"/>
      <c r="C209" s="15"/>
      <c r="D209" s="15"/>
      <c r="E209" s="15"/>
      <c r="F209" s="15"/>
      <c r="G209" s="14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6"/>
      <c r="AH209" s="16"/>
    </row>
    <row r="210">
      <c r="A210" s="14"/>
      <c r="B210" s="15"/>
      <c r="C210" s="15"/>
      <c r="D210" s="17"/>
      <c r="E210" s="15"/>
      <c r="F210" s="15"/>
      <c r="G210" s="14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6"/>
      <c r="AE210" s="15"/>
      <c r="AF210" s="15"/>
      <c r="AG210" s="16"/>
      <c r="AH210" s="16"/>
    </row>
    <row r="211">
      <c r="A211" s="14"/>
      <c r="B211" s="15"/>
      <c r="C211" s="15"/>
      <c r="D211" s="15"/>
      <c r="E211" s="15"/>
      <c r="F211" s="15"/>
      <c r="G211" s="14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6"/>
      <c r="AH211" s="16"/>
    </row>
    <row r="212">
      <c r="A212" s="14"/>
      <c r="B212" s="15"/>
      <c r="C212" s="15"/>
      <c r="D212" s="15"/>
      <c r="E212" s="15"/>
      <c r="F212" s="15"/>
      <c r="G212" s="14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6"/>
      <c r="AH212" s="16"/>
    </row>
    <row r="213">
      <c r="A213" s="14"/>
      <c r="B213" s="15"/>
      <c r="C213" s="15"/>
      <c r="D213" s="15"/>
      <c r="E213" s="15"/>
      <c r="F213" s="15"/>
      <c r="G213" s="14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6"/>
      <c r="AH213" s="16"/>
    </row>
    <row r="214">
      <c r="A214" s="14"/>
      <c r="B214" s="15"/>
      <c r="C214" s="15"/>
      <c r="D214" s="15"/>
      <c r="E214" s="15"/>
      <c r="F214" s="15"/>
      <c r="G214" s="14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6"/>
      <c r="AH214" s="16"/>
    </row>
    <row r="215">
      <c r="A215" s="14"/>
      <c r="B215" s="15"/>
      <c r="C215" s="15"/>
      <c r="D215" s="15"/>
      <c r="E215" s="15"/>
      <c r="F215" s="15"/>
      <c r="G215" s="14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6"/>
      <c r="AH215" s="16"/>
    </row>
    <row r="216">
      <c r="A216" s="14"/>
      <c r="B216" s="15"/>
      <c r="C216" s="15"/>
      <c r="D216" s="15"/>
      <c r="E216" s="15"/>
      <c r="F216" s="15"/>
      <c r="G216" s="14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6"/>
      <c r="AH216" s="16"/>
    </row>
    <row r="217">
      <c r="A217" s="14"/>
      <c r="B217" s="15"/>
      <c r="C217" s="15"/>
      <c r="D217" s="15"/>
      <c r="E217" s="15"/>
      <c r="F217" s="15"/>
      <c r="G217" s="14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6"/>
      <c r="AH217" s="16"/>
    </row>
    <row r="218">
      <c r="A218" s="14"/>
      <c r="B218" s="15"/>
      <c r="C218" s="15"/>
      <c r="D218" s="15"/>
      <c r="E218" s="15"/>
      <c r="F218" s="15"/>
      <c r="G218" s="14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6"/>
      <c r="AH218" s="16"/>
    </row>
    <row r="219">
      <c r="A219" s="14"/>
      <c r="B219" s="15"/>
      <c r="C219" s="15"/>
      <c r="D219" s="15"/>
      <c r="E219" s="15"/>
      <c r="F219" s="15"/>
      <c r="G219" s="14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6"/>
      <c r="AH219" s="16"/>
    </row>
    <row r="220">
      <c r="A220" s="14"/>
      <c r="B220" s="15"/>
      <c r="C220" s="15"/>
      <c r="D220" s="15"/>
      <c r="E220" s="15"/>
      <c r="F220" s="15"/>
      <c r="G220" s="14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6"/>
      <c r="AH220" s="16"/>
    </row>
    <row r="221">
      <c r="A221" s="14"/>
      <c r="B221" s="15"/>
      <c r="C221" s="15"/>
      <c r="D221" s="15"/>
      <c r="E221" s="15"/>
      <c r="F221" s="15"/>
      <c r="G221" s="14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6"/>
      <c r="AH221" s="16"/>
    </row>
    <row r="222">
      <c r="A222" s="14"/>
      <c r="B222" s="15"/>
      <c r="C222" s="15"/>
      <c r="D222" s="15"/>
      <c r="E222" s="15"/>
      <c r="F222" s="15"/>
      <c r="G222" s="14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6"/>
      <c r="AH222" s="16"/>
    </row>
    <row r="223">
      <c r="A223" s="14"/>
      <c r="B223" s="15"/>
      <c r="C223" s="15"/>
      <c r="D223" s="15"/>
      <c r="E223" s="15"/>
      <c r="F223" s="15"/>
      <c r="G223" s="14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6"/>
      <c r="AH223" s="16"/>
    </row>
    <row r="224">
      <c r="A224" s="14"/>
      <c r="B224" s="15"/>
      <c r="C224" s="15"/>
      <c r="D224" s="15"/>
      <c r="E224" s="15"/>
      <c r="F224" s="15"/>
      <c r="G224" s="14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6"/>
      <c r="AH224" s="16"/>
    </row>
    <row r="225">
      <c r="A225" s="14"/>
      <c r="B225" s="15"/>
      <c r="C225" s="15"/>
      <c r="D225" s="15"/>
      <c r="E225" s="15"/>
      <c r="F225" s="15"/>
      <c r="G225" s="14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6"/>
      <c r="AH225" s="16"/>
    </row>
    <row r="226">
      <c r="A226" s="14"/>
      <c r="B226" s="15"/>
      <c r="C226" s="15"/>
      <c r="D226" s="15"/>
      <c r="E226" s="15"/>
      <c r="F226" s="15"/>
      <c r="G226" s="14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6"/>
      <c r="AH226" s="16"/>
    </row>
    <row r="227">
      <c r="A227" s="14"/>
      <c r="B227" s="15"/>
      <c r="C227" s="15"/>
      <c r="D227" s="15"/>
      <c r="E227" s="15"/>
      <c r="F227" s="15"/>
      <c r="G227" s="14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6"/>
      <c r="AH227" s="16"/>
    </row>
    <row r="228">
      <c r="A228" s="14"/>
      <c r="B228" s="15"/>
      <c r="C228" s="15"/>
      <c r="D228" s="15"/>
      <c r="E228" s="15"/>
      <c r="F228" s="15"/>
      <c r="G228" s="14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6"/>
      <c r="AH228" s="16"/>
    </row>
    <row r="229">
      <c r="A229" s="14"/>
      <c r="B229" s="15"/>
      <c r="C229" s="15"/>
      <c r="D229" s="15"/>
      <c r="E229" s="15"/>
      <c r="F229" s="15"/>
      <c r="G229" s="14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6"/>
      <c r="AH229" s="16"/>
    </row>
    <row r="230">
      <c r="A230" s="14"/>
      <c r="B230" s="15"/>
      <c r="C230" s="15"/>
      <c r="D230" s="15"/>
      <c r="E230" s="15"/>
      <c r="F230" s="15"/>
      <c r="G230" s="14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6"/>
      <c r="AH230" s="16"/>
    </row>
    <row r="231">
      <c r="A231" s="14"/>
      <c r="B231" s="15"/>
      <c r="C231" s="15"/>
      <c r="D231" s="15"/>
      <c r="E231" s="15"/>
      <c r="F231" s="15"/>
      <c r="G231" s="14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6"/>
      <c r="AH231" s="16"/>
    </row>
    <row r="232">
      <c r="A232" s="14"/>
      <c r="B232" s="15"/>
      <c r="C232" s="15"/>
      <c r="D232" s="15"/>
      <c r="E232" s="15"/>
      <c r="F232" s="15"/>
      <c r="G232" s="14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6"/>
      <c r="AH232" s="16"/>
    </row>
    <row r="233">
      <c r="A233" s="14"/>
      <c r="B233" s="15"/>
      <c r="C233" s="15"/>
      <c r="D233" s="15"/>
      <c r="E233" s="15"/>
      <c r="F233" s="15"/>
      <c r="G233" s="14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6"/>
      <c r="AH233" s="16"/>
    </row>
    <row r="234">
      <c r="A234" s="14"/>
      <c r="B234" s="15"/>
      <c r="C234" s="15"/>
      <c r="D234" s="15"/>
      <c r="E234" s="15"/>
      <c r="F234" s="15"/>
      <c r="G234" s="14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6"/>
      <c r="AH234" s="16"/>
    </row>
    <row r="235">
      <c r="A235" s="14"/>
      <c r="B235" s="15"/>
      <c r="C235" s="15"/>
      <c r="D235" s="15"/>
      <c r="E235" s="15"/>
      <c r="F235" s="15"/>
      <c r="G235" s="14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6"/>
      <c r="AH235" s="16"/>
    </row>
    <row r="236">
      <c r="A236" s="14"/>
      <c r="B236" s="15"/>
      <c r="C236" s="15"/>
      <c r="D236" s="15"/>
      <c r="E236" s="15"/>
      <c r="F236" s="15"/>
      <c r="G236" s="14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6"/>
      <c r="AH236" s="16"/>
    </row>
    <row r="237">
      <c r="A237" s="14"/>
      <c r="B237" s="15"/>
      <c r="C237" s="15"/>
      <c r="D237" s="15"/>
      <c r="E237" s="15"/>
      <c r="F237" s="15"/>
      <c r="G237" s="14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6"/>
      <c r="AH237" s="16"/>
    </row>
    <row r="238">
      <c r="A238" s="14"/>
      <c r="B238" s="15"/>
      <c r="C238" s="15"/>
      <c r="D238" s="15"/>
      <c r="E238" s="15"/>
      <c r="F238" s="15"/>
      <c r="G238" s="14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6"/>
      <c r="AH238" s="16"/>
    </row>
    <row r="239">
      <c r="A239" s="14"/>
      <c r="B239" s="15"/>
      <c r="C239" s="15"/>
      <c r="D239" s="15"/>
      <c r="E239" s="15"/>
      <c r="F239" s="15"/>
      <c r="G239" s="14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6"/>
      <c r="AH239" s="16"/>
    </row>
    <row r="240">
      <c r="A240" s="14"/>
      <c r="B240" s="15"/>
      <c r="C240" s="15"/>
      <c r="D240" s="15"/>
      <c r="E240" s="15"/>
      <c r="F240" s="15"/>
      <c r="G240" s="14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6"/>
      <c r="AH240" s="16"/>
    </row>
    <row r="241">
      <c r="A241" s="14"/>
      <c r="B241" s="15"/>
      <c r="C241" s="15"/>
      <c r="D241" s="15"/>
      <c r="E241" s="15"/>
      <c r="F241" s="15"/>
      <c r="G241" s="14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6"/>
      <c r="AH241" s="16"/>
    </row>
    <row r="242">
      <c r="A242" s="14"/>
      <c r="B242" s="15"/>
      <c r="C242" s="15"/>
      <c r="D242" s="15"/>
      <c r="E242" s="15"/>
      <c r="F242" s="15"/>
      <c r="G242" s="14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6"/>
      <c r="AH242" s="16"/>
    </row>
    <row r="243">
      <c r="A243" s="14"/>
      <c r="B243" s="15"/>
      <c r="C243" s="15"/>
      <c r="D243" s="15"/>
      <c r="E243" s="15"/>
      <c r="F243" s="15"/>
      <c r="G243" s="14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6"/>
      <c r="AH243" s="16"/>
    </row>
    <row r="244">
      <c r="A244" s="14"/>
      <c r="B244" s="15"/>
      <c r="C244" s="15"/>
      <c r="D244" s="15"/>
      <c r="E244" s="15"/>
      <c r="F244" s="15"/>
      <c r="G244" s="14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6"/>
      <c r="AH244" s="16"/>
    </row>
    <row r="245">
      <c r="A245" s="14"/>
      <c r="B245" s="15"/>
      <c r="C245" s="15"/>
      <c r="D245" s="15"/>
      <c r="E245" s="15"/>
      <c r="F245" s="15"/>
      <c r="G245" s="14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6"/>
      <c r="AH245" s="16"/>
    </row>
    <row r="246">
      <c r="A246" s="14"/>
      <c r="B246" s="15"/>
      <c r="C246" s="15"/>
      <c r="D246" s="15"/>
      <c r="E246" s="15"/>
      <c r="F246" s="15"/>
      <c r="G246" s="14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6"/>
      <c r="AH246" s="16"/>
    </row>
    <row r="247">
      <c r="A247" s="14"/>
      <c r="B247" s="15"/>
      <c r="C247" s="15"/>
      <c r="D247" s="15"/>
      <c r="E247" s="15"/>
      <c r="F247" s="15"/>
      <c r="G247" s="14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6"/>
      <c r="AH247" s="16"/>
    </row>
    <row r="248">
      <c r="A248" s="14"/>
      <c r="B248" s="15"/>
      <c r="C248" s="15"/>
      <c r="D248" s="15"/>
      <c r="E248" s="15"/>
      <c r="F248" s="15"/>
      <c r="G248" s="14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6"/>
      <c r="AH248" s="16"/>
    </row>
    <row r="249">
      <c r="A249" s="14"/>
      <c r="B249" s="15"/>
      <c r="C249" s="15"/>
      <c r="D249" s="15"/>
      <c r="E249" s="15"/>
      <c r="F249" s="15"/>
      <c r="G249" s="14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6"/>
      <c r="AH249" s="16"/>
    </row>
    <row r="250">
      <c r="A250" s="14"/>
      <c r="B250" s="15"/>
      <c r="C250" s="15"/>
      <c r="D250" s="15"/>
      <c r="E250" s="15"/>
      <c r="F250" s="15"/>
      <c r="G250" s="14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6"/>
      <c r="AH250" s="16"/>
    </row>
    <row r="251">
      <c r="A251" s="14"/>
      <c r="B251" s="15"/>
      <c r="C251" s="15"/>
      <c r="D251" s="15"/>
      <c r="E251" s="15"/>
      <c r="F251" s="15"/>
      <c r="G251" s="14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6"/>
      <c r="AH251" s="16"/>
    </row>
    <row r="252">
      <c r="A252" s="14"/>
      <c r="B252" s="15"/>
      <c r="C252" s="15"/>
      <c r="D252" s="15"/>
      <c r="E252" s="15"/>
      <c r="F252" s="15"/>
      <c r="G252" s="14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6"/>
      <c r="AH252" s="16"/>
    </row>
    <row r="253">
      <c r="A253" s="14"/>
      <c r="B253" s="15"/>
      <c r="C253" s="15"/>
      <c r="D253" s="15"/>
      <c r="E253" s="15"/>
      <c r="F253" s="15"/>
      <c r="G253" s="14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6"/>
      <c r="AH253" s="16"/>
    </row>
    <row r="254">
      <c r="A254" s="14"/>
      <c r="B254" s="15"/>
      <c r="C254" s="15"/>
      <c r="D254" s="15"/>
      <c r="E254" s="15"/>
      <c r="F254" s="15"/>
      <c r="G254" s="14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6"/>
      <c r="AH254" s="16"/>
    </row>
    <row r="255">
      <c r="A255" s="14"/>
      <c r="B255" s="15"/>
      <c r="C255" s="15"/>
      <c r="D255" s="15"/>
      <c r="E255" s="15"/>
      <c r="F255" s="15"/>
      <c r="G255" s="14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6"/>
      <c r="AH255" s="16"/>
    </row>
    <row r="256">
      <c r="A256" s="14"/>
      <c r="B256" s="15"/>
      <c r="C256" s="15"/>
      <c r="D256" s="15"/>
      <c r="E256" s="15"/>
      <c r="F256" s="15"/>
      <c r="G256" s="14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6"/>
      <c r="AH256" s="16"/>
    </row>
    <row r="257">
      <c r="A257" s="14"/>
      <c r="B257" s="15"/>
      <c r="C257" s="15"/>
      <c r="D257" s="15"/>
      <c r="E257" s="15"/>
      <c r="F257" s="15"/>
      <c r="G257" s="14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6"/>
      <c r="AH257" s="16"/>
    </row>
    <row r="258">
      <c r="A258" s="14"/>
      <c r="B258" s="15"/>
      <c r="C258" s="15"/>
      <c r="D258" s="15"/>
      <c r="E258" s="15"/>
      <c r="F258" s="15"/>
      <c r="G258" s="14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6"/>
      <c r="AH258" s="16"/>
    </row>
    <row r="259">
      <c r="A259" s="14"/>
      <c r="B259" s="15"/>
      <c r="C259" s="15"/>
      <c r="D259" s="15"/>
      <c r="E259" s="15"/>
      <c r="F259" s="15"/>
      <c r="G259" s="14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6"/>
      <c r="AH259" s="16"/>
    </row>
    <row r="260">
      <c r="A260" s="14"/>
      <c r="B260" s="15"/>
      <c r="C260" s="15"/>
      <c r="D260" s="15"/>
      <c r="E260" s="15"/>
      <c r="F260" s="15"/>
      <c r="G260" s="14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6"/>
      <c r="AH260" s="16"/>
    </row>
    <row r="261">
      <c r="A261" s="14"/>
      <c r="B261" s="15"/>
      <c r="C261" s="15"/>
      <c r="D261" s="15"/>
      <c r="E261" s="15"/>
      <c r="F261" s="15"/>
      <c r="G261" s="14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6"/>
      <c r="AH261" s="16"/>
    </row>
    <row r="262">
      <c r="A262" s="14"/>
      <c r="B262" s="15"/>
      <c r="C262" s="15"/>
      <c r="D262" s="15"/>
      <c r="E262" s="15"/>
      <c r="F262" s="15"/>
      <c r="G262" s="14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6"/>
      <c r="AH262" s="16"/>
    </row>
    <row r="263">
      <c r="A263" s="14"/>
      <c r="B263" s="15"/>
      <c r="C263" s="15"/>
      <c r="D263" s="15"/>
      <c r="E263" s="15"/>
      <c r="F263" s="15"/>
      <c r="G263" s="14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6"/>
      <c r="AH263" s="16"/>
    </row>
    <row r="264">
      <c r="A264" s="14"/>
      <c r="B264" s="15"/>
      <c r="C264" s="15"/>
      <c r="D264" s="15"/>
      <c r="E264" s="15"/>
      <c r="F264" s="15"/>
      <c r="G264" s="14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6"/>
      <c r="AH264" s="16"/>
    </row>
    <row r="265">
      <c r="A265" s="14"/>
      <c r="B265" s="15"/>
      <c r="C265" s="15"/>
      <c r="D265" s="15"/>
      <c r="E265" s="15"/>
      <c r="F265" s="15"/>
      <c r="G265" s="14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6"/>
      <c r="AH265" s="16"/>
    </row>
    <row r="266">
      <c r="A266" s="14"/>
      <c r="B266" s="15"/>
      <c r="C266" s="15"/>
      <c r="D266" s="15"/>
      <c r="E266" s="15"/>
      <c r="F266" s="15"/>
      <c r="G266" s="14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6"/>
      <c r="AH266" s="16"/>
    </row>
    <row r="267">
      <c r="A267" s="14"/>
      <c r="B267" s="15"/>
      <c r="C267" s="15"/>
      <c r="D267" s="15"/>
      <c r="E267" s="15"/>
      <c r="F267" s="15"/>
      <c r="G267" s="14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6"/>
      <c r="AH267" s="16"/>
    </row>
    <row r="268">
      <c r="A268" s="14"/>
      <c r="B268" s="15"/>
      <c r="C268" s="15"/>
      <c r="D268" s="15"/>
      <c r="E268" s="15"/>
      <c r="F268" s="15"/>
      <c r="G268" s="14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6"/>
      <c r="AH268" s="16"/>
    </row>
    <row r="269">
      <c r="A269" s="14"/>
      <c r="B269" s="15"/>
      <c r="C269" s="15"/>
      <c r="D269" s="15"/>
      <c r="E269" s="15"/>
      <c r="F269" s="15"/>
      <c r="G269" s="14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6"/>
      <c r="AH269" s="16"/>
    </row>
    <row r="270">
      <c r="A270" s="14"/>
      <c r="B270" s="15"/>
      <c r="C270" s="15"/>
      <c r="D270" s="15"/>
      <c r="E270" s="15"/>
      <c r="F270" s="15"/>
      <c r="G270" s="14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6"/>
      <c r="AH270" s="16"/>
    </row>
    <row r="271">
      <c r="A271" s="14"/>
      <c r="B271" s="15"/>
      <c r="C271" s="15"/>
      <c r="D271" s="15"/>
      <c r="E271" s="15"/>
      <c r="F271" s="15"/>
      <c r="G271" s="14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6"/>
      <c r="AH271" s="16"/>
    </row>
    <row r="272">
      <c r="A272" s="14"/>
      <c r="B272" s="15"/>
      <c r="C272" s="15"/>
      <c r="D272" s="15"/>
      <c r="E272" s="15"/>
      <c r="F272" s="15"/>
      <c r="G272" s="14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6"/>
      <c r="AH272" s="16"/>
    </row>
    <row r="273">
      <c r="A273" s="14"/>
      <c r="B273" s="15"/>
      <c r="C273" s="15"/>
      <c r="D273" s="15"/>
      <c r="E273" s="15"/>
      <c r="F273" s="15"/>
      <c r="G273" s="14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6"/>
      <c r="AH273" s="16"/>
    </row>
    <row r="274">
      <c r="A274" s="14"/>
      <c r="B274" s="15"/>
      <c r="C274" s="15"/>
      <c r="D274" s="15"/>
      <c r="E274" s="15"/>
      <c r="F274" s="15"/>
      <c r="G274" s="14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6"/>
      <c r="AH274" s="16"/>
    </row>
    <row r="275">
      <c r="A275" s="14"/>
      <c r="B275" s="15"/>
      <c r="C275" s="15"/>
      <c r="D275" s="15"/>
      <c r="E275" s="15"/>
      <c r="F275" s="15"/>
      <c r="G275" s="14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6"/>
      <c r="AH275" s="16"/>
    </row>
    <row r="276">
      <c r="A276" s="14"/>
      <c r="B276" s="15"/>
      <c r="C276" s="15"/>
      <c r="D276" s="15"/>
      <c r="E276" s="15"/>
      <c r="F276" s="15"/>
      <c r="G276" s="14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6"/>
      <c r="AH276" s="16"/>
    </row>
    <row r="277">
      <c r="A277" s="14"/>
      <c r="B277" s="15"/>
      <c r="C277" s="15"/>
      <c r="D277" s="15"/>
      <c r="E277" s="15"/>
      <c r="F277" s="15"/>
      <c r="G277" s="14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6"/>
      <c r="AH277" s="16"/>
    </row>
    <row r="278">
      <c r="A278" s="14"/>
      <c r="B278" s="15"/>
      <c r="C278" s="15"/>
      <c r="D278" s="15"/>
      <c r="E278" s="15"/>
      <c r="F278" s="15"/>
      <c r="G278" s="14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6"/>
      <c r="AH278" s="16"/>
    </row>
    <row r="279">
      <c r="A279" s="14"/>
      <c r="B279" s="15"/>
      <c r="C279" s="15"/>
      <c r="D279" s="15"/>
      <c r="E279" s="15"/>
      <c r="F279" s="15"/>
      <c r="G279" s="14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6"/>
      <c r="AH279" s="16"/>
    </row>
    <row r="280">
      <c r="A280" s="14"/>
      <c r="B280" s="15"/>
      <c r="C280" s="15"/>
      <c r="D280" s="15"/>
      <c r="E280" s="15"/>
      <c r="F280" s="15"/>
      <c r="G280" s="14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6"/>
      <c r="AH280" s="16"/>
    </row>
    <row r="281">
      <c r="A281" s="14"/>
      <c r="B281" s="15"/>
      <c r="C281" s="15"/>
      <c r="D281" s="15"/>
      <c r="E281" s="15"/>
      <c r="F281" s="15"/>
      <c r="G281" s="14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6"/>
      <c r="AH281" s="16"/>
    </row>
    <row r="282">
      <c r="A282" s="14"/>
      <c r="B282" s="15"/>
      <c r="C282" s="15"/>
      <c r="D282" s="15"/>
      <c r="E282" s="15"/>
      <c r="F282" s="15"/>
      <c r="G282" s="14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6"/>
      <c r="AH282" s="16"/>
    </row>
    <row r="283">
      <c r="A283" s="14"/>
      <c r="B283" s="15"/>
      <c r="C283" s="15"/>
      <c r="D283" s="15"/>
      <c r="E283" s="15"/>
      <c r="F283" s="15"/>
      <c r="G283" s="14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6"/>
      <c r="AH283" s="16"/>
    </row>
    <row r="284">
      <c r="A284" s="14"/>
      <c r="B284" s="15"/>
      <c r="C284" s="15"/>
      <c r="D284" s="15"/>
      <c r="E284" s="15"/>
      <c r="F284" s="15"/>
      <c r="G284" s="14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6"/>
      <c r="AH284" s="16"/>
    </row>
    <row r="285">
      <c r="A285" s="14"/>
      <c r="B285" s="15"/>
      <c r="C285" s="15"/>
      <c r="D285" s="15"/>
      <c r="E285" s="15"/>
      <c r="F285" s="15"/>
      <c r="G285" s="14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6"/>
      <c r="AH285" s="16"/>
    </row>
    <row r="286">
      <c r="A286" s="14"/>
      <c r="B286" s="15"/>
      <c r="C286" s="15"/>
      <c r="D286" s="17"/>
      <c r="E286" s="15"/>
      <c r="F286" s="15"/>
      <c r="G286" s="14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6"/>
      <c r="AE286" s="15"/>
      <c r="AF286" s="15"/>
      <c r="AG286" s="16"/>
      <c r="AH286" s="16"/>
    </row>
    <row r="287">
      <c r="A287" s="14"/>
      <c r="B287" s="15"/>
      <c r="C287" s="15"/>
      <c r="D287" s="15"/>
      <c r="E287" s="15"/>
      <c r="F287" s="15"/>
      <c r="G287" s="14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6"/>
      <c r="AH287" s="16"/>
    </row>
    <row r="288">
      <c r="A288" s="14"/>
      <c r="B288" s="15"/>
      <c r="C288" s="15"/>
      <c r="D288" s="15"/>
      <c r="E288" s="15"/>
      <c r="F288" s="15"/>
      <c r="G288" s="14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6"/>
      <c r="AH288" s="16"/>
    </row>
    <row r="289">
      <c r="A289" s="14"/>
      <c r="B289" s="15"/>
      <c r="C289" s="15"/>
      <c r="D289" s="15"/>
      <c r="E289" s="15"/>
      <c r="F289" s="15"/>
      <c r="G289" s="14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6"/>
      <c r="AH289" s="16"/>
    </row>
    <row r="290">
      <c r="A290" s="14"/>
      <c r="B290" s="15"/>
      <c r="C290" s="15"/>
      <c r="D290" s="15"/>
      <c r="E290" s="15"/>
      <c r="F290" s="15"/>
      <c r="G290" s="14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6"/>
      <c r="AH290" s="16"/>
    </row>
    <row r="291">
      <c r="A291" s="14"/>
      <c r="B291" s="15"/>
      <c r="C291" s="15"/>
      <c r="D291" s="15"/>
      <c r="E291" s="15"/>
      <c r="F291" s="15"/>
      <c r="G291" s="14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6"/>
      <c r="AH291" s="16"/>
    </row>
    <row r="292">
      <c r="A292" s="14"/>
      <c r="B292" s="15"/>
      <c r="C292" s="15"/>
      <c r="D292" s="15"/>
      <c r="E292" s="15"/>
      <c r="F292" s="15"/>
      <c r="G292" s="14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6"/>
      <c r="AH292" s="16"/>
    </row>
    <row r="293">
      <c r="A293" s="14"/>
      <c r="B293" s="15"/>
      <c r="C293" s="15"/>
      <c r="D293" s="15"/>
      <c r="E293" s="15"/>
      <c r="F293" s="15"/>
      <c r="G293" s="14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6"/>
      <c r="AH293" s="16"/>
    </row>
    <row r="294">
      <c r="A294" s="14"/>
      <c r="B294" s="15"/>
      <c r="C294" s="15"/>
      <c r="D294" s="15"/>
      <c r="E294" s="15"/>
      <c r="F294" s="15"/>
      <c r="G294" s="14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6"/>
      <c r="AH294" s="16"/>
    </row>
    <row r="295">
      <c r="A295" s="14"/>
      <c r="B295" s="15"/>
      <c r="C295" s="15"/>
      <c r="D295" s="15"/>
      <c r="E295" s="15"/>
      <c r="F295" s="15"/>
      <c r="G295" s="14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6"/>
      <c r="AH295" s="16"/>
    </row>
    <row r="296">
      <c r="A296" s="14"/>
      <c r="B296" s="15"/>
      <c r="C296" s="15"/>
      <c r="D296" s="17"/>
      <c r="E296" s="15"/>
      <c r="F296" s="15"/>
      <c r="G296" s="14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6"/>
      <c r="AE296" s="15"/>
      <c r="AF296" s="15"/>
      <c r="AG296" s="16"/>
      <c r="AH296" s="16"/>
    </row>
    <row r="297">
      <c r="A297" s="14"/>
      <c r="B297" s="15"/>
      <c r="C297" s="15"/>
      <c r="D297" s="15"/>
      <c r="E297" s="15"/>
      <c r="F297" s="15"/>
      <c r="G297" s="14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6"/>
      <c r="AH297" s="16"/>
    </row>
    <row r="298">
      <c r="A298" s="14"/>
      <c r="B298" s="15"/>
      <c r="C298" s="15"/>
      <c r="D298" s="15"/>
      <c r="E298" s="15"/>
      <c r="F298" s="15"/>
      <c r="G298" s="14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6"/>
      <c r="AH298" s="16"/>
    </row>
    <row r="299">
      <c r="A299" s="14"/>
      <c r="B299" s="15"/>
      <c r="C299" s="15"/>
      <c r="D299" s="15"/>
      <c r="E299" s="15"/>
      <c r="F299" s="15"/>
      <c r="G299" s="14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6"/>
      <c r="AH299" s="16"/>
    </row>
    <row r="300">
      <c r="A300" s="14"/>
      <c r="B300" s="15"/>
      <c r="C300" s="15"/>
      <c r="D300" s="15"/>
      <c r="E300" s="15"/>
      <c r="F300" s="15"/>
      <c r="G300" s="14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6"/>
      <c r="AH300" s="16"/>
    </row>
    <row r="301">
      <c r="A301" s="14"/>
      <c r="B301" s="15"/>
      <c r="C301" s="15"/>
      <c r="D301" s="15"/>
      <c r="E301" s="15"/>
      <c r="F301" s="15"/>
      <c r="G301" s="14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6"/>
      <c r="AH301" s="16"/>
    </row>
    <row r="302">
      <c r="A302" s="14"/>
      <c r="B302" s="15"/>
      <c r="C302" s="15"/>
      <c r="D302" s="15"/>
      <c r="E302" s="15"/>
      <c r="F302" s="15"/>
      <c r="G302" s="14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6"/>
      <c r="AH302" s="16"/>
    </row>
    <row r="303">
      <c r="A303" s="14"/>
      <c r="B303" s="15"/>
      <c r="C303" s="15"/>
      <c r="D303" s="15"/>
      <c r="E303" s="15"/>
      <c r="F303" s="15"/>
      <c r="G303" s="14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6"/>
      <c r="AH303" s="16"/>
    </row>
    <row r="304">
      <c r="A304" s="14"/>
      <c r="B304" s="15"/>
      <c r="C304" s="15"/>
      <c r="D304" s="15"/>
      <c r="E304" s="15"/>
      <c r="F304" s="15"/>
      <c r="G304" s="14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6"/>
      <c r="AH304" s="16"/>
    </row>
    <row r="305">
      <c r="A305" s="14"/>
      <c r="B305" s="15"/>
      <c r="C305" s="15"/>
      <c r="D305" s="15"/>
      <c r="E305" s="15"/>
      <c r="F305" s="15"/>
      <c r="G305" s="14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6"/>
      <c r="AH305" s="16"/>
    </row>
    <row r="306">
      <c r="A306" s="14"/>
      <c r="B306" s="15"/>
      <c r="C306" s="15"/>
      <c r="D306" s="15"/>
      <c r="E306" s="15"/>
      <c r="F306" s="15"/>
      <c r="G306" s="14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6"/>
      <c r="AH306" s="16"/>
    </row>
    <row r="307">
      <c r="A307" s="14"/>
      <c r="B307" s="15"/>
      <c r="C307" s="15"/>
      <c r="D307" s="15"/>
      <c r="E307" s="15"/>
      <c r="F307" s="15"/>
      <c r="G307" s="14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6"/>
      <c r="AH307" s="16"/>
    </row>
    <row r="308">
      <c r="A308" s="14"/>
      <c r="B308" s="15"/>
      <c r="C308" s="15"/>
      <c r="D308" s="15"/>
      <c r="E308" s="15"/>
      <c r="F308" s="15"/>
      <c r="G308" s="14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6"/>
      <c r="AH308" s="16"/>
    </row>
    <row r="309">
      <c r="A309" s="14"/>
      <c r="B309" s="15"/>
      <c r="C309" s="15"/>
      <c r="D309" s="15"/>
      <c r="E309" s="15"/>
      <c r="F309" s="15"/>
      <c r="G309" s="14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6"/>
      <c r="AH309" s="16"/>
    </row>
    <row r="310">
      <c r="A310" s="14"/>
      <c r="B310" s="15"/>
      <c r="C310" s="15"/>
      <c r="D310" s="15"/>
      <c r="E310" s="15"/>
      <c r="F310" s="15"/>
      <c r="G310" s="14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6"/>
      <c r="AH310" s="16"/>
    </row>
    <row r="311">
      <c r="A311" s="14"/>
      <c r="B311" s="15"/>
      <c r="C311" s="15"/>
      <c r="D311" s="15"/>
      <c r="E311" s="15"/>
      <c r="F311" s="15"/>
      <c r="G311" s="14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6"/>
      <c r="AH311" s="16"/>
    </row>
    <row r="312">
      <c r="A312" s="14"/>
      <c r="B312" s="15"/>
      <c r="C312" s="15"/>
      <c r="D312" s="15"/>
      <c r="E312" s="15"/>
      <c r="F312" s="15"/>
      <c r="G312" s="14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6"/>
      <c r="AH312" s="16"/>
    </row>
    <row r="313">
      <c r="A313" s="14"/>
      <c r="B313" s="15"/>
      <c r="C313" s="15"/>
      <c r="D313" s="15"/>
      <c r="E313" s="15"/>
      <c r="F313" s="15"/>
      <c r="G313" s="14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6"/>
      <c r="AH313" s="16"/>
    </row>
    <row r="314">
      <c r="A314" s="14"/>
      <c r="B314" s="15"/>
      <c r="C314" s="15"/>
      <c r="D314" s="15"/>
      <c r="E314" s="15"/>
      <c r="F314" s="15"/>
      <c r="G314" s="14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6"/>
      <c r="AH314" s="16"/>
    </row>
    <row r="315">
      <c r="A315" s="14"/>
      <c r="B315" s="15"/>
      <c r="C315" s="15"/>
      <c r="D315" s="15"/>
      <c r="E315" s="15"/>
      <c r="F315" s="15"/>
      <c r="G315" s="14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6"/>
      <c r="AH315" s="16"/>
    </row>
    <row r="316">
      <c r="A316" s="14"/>
      <c r="B316" s="15"/>
      <c r="C316" s="15"/>
      <c r="D316" s="15"/>
      <c r="E316" s="15"/>
      <c r="F316" s="15"/>
      <c r="G316" s="14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6"/>
      <c r="AH316" s="16"/>
    </row>
    <row r="317">
      <c r="A317" s="14"/>
      <c r="B317" s="15"/>
      <c r="C317" s="15"/>
      <c r="D317" s="15"/>
      <c r="E317" s="15"/>
      <c r="F317" s="15"/>
      <c r="G317" s="14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6"/>
      <c r="AH317" s="16"/>
    </row>
    <row r="318">
      <c r="A318" s="14"/>
      <c r="B318" s="15"/>
      <c r="C318" s="15"/>
      <c r="D318" s="15"/>
      <c r="E318" s="15"/>
      <c r="F318" s="15"/>
      <c r="G318" s="14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6"/>
      <c r="AH318" s="16"/>
    </row>
    <row r="319">
      <c r="A319" s="14"/>
      <c r="B319" s="15"/>
      <c r="C319" s="15"/>
      <c r="D319" s="15"/>
      <c r="E319" s="15"/>
      <c r="F319" s="15"/>
      <c r="G319" s="14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6"/>
      <c r="AH319" s="16"/>
    </row>
    <row r="320">
      <c r="A320" s="14"/>
      <c r="B320" s="15"/>
      <c r="C320" s="15"/>
      <c r="D320" s="15"/>
      <c r="E320" s="15"/>
      <c r="F320" s="15"/>
      <c r="G320" s="14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6"/>
      <c r="AH320" s="16"/>
    </row>
    <row r="321">
      <c r="A321" s="14"/>
      <c r="B321" s="15"/>
      <c r="C321" s="15"/>
      <c r="D321" s="15"/>
      <c r="E321" s="15"/>
      <c r="F321" s="15"/>
      <c r="G321" s="14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6"/>
      <c r="AH321" s="16"/>
    </row>
    <row r="322">
      <c r="A322" s="14"/>
      <c r="B322" s="15"/>
      <c r="C322" s="15"/>
      <c r="D322" s="15"/>
      <c r="E322" s="15"/>
      <c r="F322" s="15"/>
      <c r="G322" s="14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6"/>
      <c r="AH322" s="16"/>
    </row>
    <row r="323">
      <c r="A323" s="14"/>
      <c r="B323" s="15"/>
      <c r="C323" s="15"/>
      <c r="D323" s="15"/>
      <c r="E323" s="15"/>
      <c r="F323" s="15"/>
      <c r="G323" s="14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6"/>
      <c r="AH323" s="16"/>
    </row>
    <row r="324">
      <c r="A324" s="14"/>
      <c r="B324" s="15"/>
      <c r="C324" s="15"/>
      <c r="D324" s="15"/>
      <c r="E324" s="15"/>
      <c r="F324" s="15"/>
      <c r="G324" s="14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6"/>
      <c r="AH324" s="16"/>
    </row>
    <row r="325">
      <c r="A325" s="14"/>
      <c r="B325" s="15"/>
      <c r="C325" s="15"/>
      <c r="D325" s="15"/>
      <c r="E325" s="15"/>
      <c r="F325" s="15"/>
      <c r="G325" s="14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6"/>
      <c r="AH325" s="16"/>
    </row>
    <row r="326">
      <c r="A326" s="14"/>
      <c r="B326" s="15"/>
      <c r="C326" s="15"/>
      <c r="D326" s="15"/>
      <c r="E326" s="15"/>
      <c r="F326" s="15"/>
      <c r="G326" s="14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6"/>
      <c r="AH326" s="16"/>
    </row>
    <row r="327">
      <c r="A327" s="14"/>
      <c r="B327" s="15"/>
      <c r="C327" s="15"/>
      <c r="D327" s="15"/>
      <c r="E327" s="15"/>
      <c r="F327" s="15"/>
      <c r="G327" s="14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6"/>
      <c r="AH327" s="16"/>
    </row>
    <row r="328">
      <c r="A328" s="14"/>
      <c r="B328" s="15"/>
      <c r="C328" s="15"/>
      <c r="D328" s="15"/>
      <c r="E328" s="15"/>
      <c r="F328" s="15"/>
      <c r="G328" s="14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6"/>
      <c r="AH328" s="16"/>
    </row>
    <row r="329">
      <c r="A329" s="14"/>
      <c r="B329" s="15"/>
      <c r="C329" s="15"/>
      <c r="D329" s="15"/>
      <c r="E329" s="15"/>
      <c r="F329" s="15"/>
      <c r="G329" s="14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6"/>
      <c r="AH329" s="16"/>
    </row>
    <row r="330">
      <c r="A330" s="14"/>
      <c r="B330" s="15"/>
      <c r="C330" s="15"/>
      <c r="D330" s="15"/>
      <c r="E330" s="15"/>
      <c r="F330" s="15"/>
      <c r="G330" s="14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6"/>
      <c r="AH330" s="16"/>
    </row>
    <row r="331">
      <c r="A331" s="14"/>
      <c r="B331" s="15"/>
      <c r="C331" s="15"/>
      <c r="D331" s="15"/>
      <c r="E331" s="15"/>
      <c r="F331" s="15"/>
      <c r="G331" s="14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6"/>
      <c r="AH331" s="16"/>
    </row>
    <row r="332">
      <c r="A332" s="14"/>
      <c r="B332" s="15"/>
      <c r="C332" s="15"/>
      <c r="D332" s="15"/>
      <c r="E332" s="15"/>
      <c r="F332" s="15"/>
      <c r="G332" s="14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6"/>
      <c r="AH332" s="16"/>
    </row>
    <row r="333">
      <c r="A333" s="14"/>
      <c r="B333" s="15"/>
      <c r="C333" s="15"/>
      <c r="D333" s="15"/>
      <c r="E333" s="15"/>
      <c r="F333" s="15"/>
      <c r="G333" s="14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6"/>
      <c r="AH333" s="16"/>
    </row>
    <row r="334">
      <c r="A334" s="14"/>
      <c r="B334" s="15"/>
      <c r="C334" s="15"/>
      <c r="D334" s="15"/>
      <c r="E334" s="15"/>
      <c r="F334" s="15"/>
      <c r="G334" s="14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6"/>
      <c r="AH334" s="16"/>
    </row>
    <row r="335">
      <c r="A335" s="14"/>
      <c r="B335" s="15"/>
      <c r="C335" s="15"/>
      <c r="D335" s="15"/>
      <c r="E335" s="15"/>
      <c r="F335" s="15"/>
      <c r="G335" s="14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6"/>
      <c r="AH335" s="16"/>
    </row>
    <row r="336">
      <c r="A336" s="14"/>
      <c r="B336" s="15"/>
      <c r="C336" s="15"/>
      <c r="D336" s="15"/>
      <c r="E336" s="15"/>
      <c r="F336" s="15"/>
      <c r="G336" s="14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6"/>
      <c r="AH336" s="16"/>
    </row>
    <row r="337">
      <c r="A337" s="14"/>
      <c r="B337" s="15"/>
      <c r="C337" s="15"/>
      <c r="D337" s="15"/>
      <c r="E337" s="15"/>
      <c r="F337" s="15"/>
      <c r="G337" s="14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6"/>
      <c r="AH337" s="16"/>
    </row>
    <row r="338">
      <c r="A338" s="14"/>
      <c r="B338" s="15"/>
      <c r="C338" s="15"/>
      <c r="D338" s="15"/>
      <c r="E338" s="15"/>
      <c r="F338" s="15"/>
      <c r="G338" s="14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6"/>
      <c r="AH338" s="16"/>
    </row>
    <row r="339">
      <c r="A339" s="14"/>
      <c r="B339" s="15"/>
      <c r="C339" s="15"/>
      <c r="D339" s="15"/>
      <c r="E339" s="15"/>
      <c r="F339" s="15"/>
      <c r="G339" s="14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6"/>
      <c r="AH339" s="16"/>
    </row>
    <row r="340">
      <c r="A340" s="14"/>
      <c r="B340" s="15"/>
      <c r="C340" s="15"/>
      <c r="D340" s="15"/>
      <c r="E340" s="15"/>
      <c r="F340" s="15"/>
      <c r="G340" s="14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6"/>
      <c r="AH340" s="16"/>
    </row>
    <row r="341">
      <c r="A341" s="14"/>
      <c r="B341" s="15"/>
      <c r="C341" s="15"/>
      <c r="D341" s="15"/>
      <c r="E341" s="15"/>
      <c r="F341" s="15"/>
      <c r="G341" s="14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6"/>
      <c r="AH341" s="16"/>
    </row>
    <row r="342">
      <c r="A342" s="14"/>
      <c r="B342" s="15"/>
      <c r="C342" s="15"/>
      <c r="D342" s="15"/>
      <c r="E342" s="15"/>
      <c r="F342" s="15"/>
      <c r="G342" s="14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6"/>
      <c r="AH342" s="16"/>
    </row>
    <row r="343">
      <c r="A343" s="14"/>
      <c r="B343" s="15"/>
      <c r="C343" s="15"/>
      <c r="D343" s="15"/>
      <c r="E343" s="15"/>
      <c r="F343" s="15"/>
      <c r="G343" s="14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6"/>
      <c r="AH343" s="16"/>
    </row>
    <row r="344">
      <c r="A344" s="14"/>
      <c r="B344" s="15"/>
      <c r="C344" s="15"/>
      <c r="D344" s="15"/>
      <c r="E344" s="15"/>
      <c r="F344" s="15"/>
      <c r="G344" s="14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6"/>
      <c r="AH344" s="16"/>
    </row>
    <row r="345">
      <c r="A345" s="14"/>
      <c r="B345" s="15"/>
      <c r="C345" s="15"/>
      <c r="D345" s="15"/>
      <c r="E345" s="15"/>
      <c r="F345" s="15"/>
      <c r="G345" s="14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6"/>
      <c r="AH345" s="16"/>
    </row>
    <row r="346">
      <c r="A346" s="14"/>
      <c r="B346" s="15"/>
      <c r="C346" s="15"/>
      <c r="D346" s="15"/>
      <c r="E346" s="15"/>
      <c r="F346" s="15"/>
      <c r="G346" s="14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6"/>
      <c r="AH346" s="16"/>
    </row>
    <row r="347">
      <c r="A347" s="14"/>
      <c r="B347" s="15"/>
      <c r="C347" s="15"/>
      <c r="D347" s="15"/>
      <c r="E347" s="15"/>
      <c r="F347" s="15"/>
      <c r="G347" s="14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6"/>
      <c r="AH347" s="16"/>
    </row>
    <row r="348">
      <c r="A348" s="14"/>
      <c r="B348" s="15"/>
      <c r="C348" s="15"/>
      <c r="D348" s="15"/>
      <c r="E348" s="15"/>
      <c r="F348" s="15"/>
      <c r="G348" s="14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6"/>
      <c r="AH348" s="16"/>
    </row>
    <row r="349">
      <c r="A349" s="14"/>
      <c r="B349" s="15"/>
      <c r="C349" s="15"/>
      <c r="D349" s="15"/>
      <c r="E349" s="15"/>
      <c r="F349" s="15"/>
      <c r="G349" s="14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6"/>
      <c r="AH349" s="16"/>
    </row>
    <row r="350">
      <c r="A350" s="14"/>
      <c r="B350" s="15"/>
      <c r="C350" s="15"/>
      <c r="D350" s="15"/>
      <c r="E350" s="15"/>
      <c r="F350" s="15"/>
      <c r="G350" s="14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6"/>
      <c r="AH350" s="16"/>
    </row>
    <row r="351">
      <c r="A351" s="14"/>
      <c r="B351" s="15"/>
      <c r="C351" s="15"/>
      <c r="D351" s="15"/>
      <c r="E351" s="15"/>
      <c r="F351" s="15"/>
      <c r="G351" s="14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6"/>
      <c r="AH351" s="16"/>
    </row>
    <row r="352">
      <c r="A352" s="14"/>
      <c r="B352" s="15"/>
      <c r="C352" s="15"/>
      <c r="D352" s="15"/>
      <c r="E352" s="15"/>
      <c r="F352" s="15"/>
      <c r="G352" s="14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6"/>
      <c r="AH352" s="16"/>
    </row>
    <row r="353">
      <c r="A353" s="14"/>
      <c r="B353" s="15"/>
      <c r="C353" s="15"/>
      <c r="D353" s="15"/>
      <c r="E353" s="15"/>
      <c r="F353" s="15"/>
      <c r="G353" s="14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6"/>
      <c r="AH353" s="16"/>
    </row>
    <row r="354">
      <c r="A354" s="14"/>
      <c r="B354" s="15"/>
      <c r="C354" s="15"/>
      <c r="D354" s="15"/>
      <c r="E354" s="15"/>
      <c r="F354" s="15"/>
      <c r="G354" s="14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6"/>
      <c r="AH354" s="16"/>
    </row>
    <row r="355">
      <c r="A355" s="14"/>
      <c r="B355" s="15"/>
      <c r="C355" s="15"/>
      <c r="D355" s="15"/>
      <c r="E355" s="15"/>
      <c r="F355" s="15"/>
      <c r="G355" s="14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6"/>
      <c r="AH355" s="16"/>
    </row>
    <row r="356">
      <c r="A356" s="14"/>
      <c r="B356" s="15"/>
      <c r="C356" s="15"/>
      <c r="D356" s="15"/>
      <c r="E356" s="15"/>
      <c r="F356" s="15"/>
      <c r="G356" s="14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6"/>
      <c r="AH356" s="16"/>
    </row>
    <row r="357">
      <c r="A357" s="14"/>
      <c r="B357" s="15"/>
      <c r="C357" s="15"/>
      <c r="D357" s="15"/>
      <c r="E357" s="15"/>
      <c r="F357" s="15"/>
      <c r="G357" s="14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6"/>
      <c r="AH357" s="16"/>
    </row>
    <row r="358">
      <c r="A358" s="14"/>
      <c r="B358" s="15"/>
      <c r="C358" s="15"/>
      <c r="D358" s="15"/>
      <c r="E358" s="15"/>
      <c r="F358" s="15"/>
      <c r="G358" s="14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6"/>
      <c r="AH358" s="16"/>
    </row>
    <row r="359">
      <c r="A359" s="14"/>
      <c r="B359" s="15"/>
      <c r="C359" s="15"/>
      <c r="D359" s="15"/>
      <c r="E359" s="15"/>
      <c r="F359" s="15"/>
      <c r="G359" s="14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6"/>
      <c r="AH359" s="16"/>
    </row>
    <row r="360">
      <c r="A360" s="14"/>
      <c r="B360" s="15"/>
      <c r="C360" s="15"/>
      <c r="D360" s="15"/>
      <c r="E360" s="15"/>
      <c r="F360" s="15"/>
      <c r="G360" s="14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6"/>
      <c r="AH360" s="16"/>
    </row>
    <row r="361">
      <c r="A361" s="14"/>
      <c r="B361" s="15"/>
      <c r="C361" s="15"/>
      <c r="D361" s="15"/>
      <c r="E361" s="15"/>
      <c r="F361" s="15"/>
      <c r="G361" s="14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6"/>
      <c r="AH361" s="16"/>
    </row>
    <row r="362">
      <c r="A362" s="14"/>
      <c r="B362" s="15"/>
      <c r="C362" s="15"/>
      <c r="D362" s="15"/>
      <c r="E362" s="15"/>
      <c r="F362" s="15"/>
      <c r="G362" s="14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6"/>
      <c r="AH362" s="16"/>
    </row>
    <row r="363">
      <c r="A363" s="14"/>
      <c r="B363" s="15"/>
      <c r="C363" s="15"/>
      <c r="D363" s="15"/>
      <c r="E363" s="15"/>
      <c r="F363" s="15"/>
      <c r="G363" s="14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6"/>
      <c r="AH363" s="16"/>
    </row>
    <row r="364">
      <c r="A364" s="14"/>
      <c r="B364" s="15"/>
      <c r="C364" s="15"/>
      <c r="D364" s="15"/>
      <c r="E364" s="15"/>
      <c r="F364" s="15"/>
      <c r="G364" s="14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6"/>
      <c r="AH364" s="16"/>
    </row>
    <row r="365">
      <c r="A365" s="14"/>
      <c r="B365" s="15"/>
      <c r="C365" s="15"/>
      <c r="D365" s="15"/>
      <c r="E365" s="15"/>
      <c r="F365" s="15"/>
      <c r="G365" s="14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6"/>
      <c r="AH365" s="16"/>
    </row>
    <row r="366">
      <c r="A366" s="14"/>
      <c r="B366" s="15"/>
      <c r="C366" s="15"/>
      <c r="D366" s="15"/>
      <c r="E366" s="15"/>
      <c r="F366" s="15"/>
      <c r="G366" s="14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6"/>
      <c r="AH366" s="16"/>
    </row>
    <row r="367">
      <c r="A367" s="14"/>
      <c r="B367" s="15"/>
      <c r="C367" s="15"/>
      <c r="D367" s="15"/>
      <c r="E367" s="15"/>
      <c r="F367" s="15"/>
      <c r="G367" s="14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6"/>
      <c r="AH367" s="16"/>
    </row>
    <row r="368">
      <c r="A368" s="14"/>
      <c r="B368" s="15"/>
      <c r="C368" s="15"/>
      <c r="D368" s="15"/>
      <c r="E368" s="15"/>
      <c r="F368" s="15"/>
      <c r="G368" s="14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6"/>
      <c r="AH368" s="16"/>
    </row>
    <row r="369">
      <c r="A369" s="14"/>
      <c r="B369" s="15"/>
      <c r="C369" s="15"/>
      <c r="D369" s="15"/>
      <c r="E369" s="15"/>
      <c r="F369" s="15"/>
      <c r="G369" s="14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6"/>
      <c r="AH369" s="16"/>
    </row>
    <row r="370">
      <c r="A370" s="14"/>
      <c r="B370" s="15"/>
      <c r="C370" s="15"/>
      <c r="D370" s="15"/>
      <c r="E370" s="15"/>
      <c r="F370" s="15"/>
      <c r="G370" s="14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6"/>
      <c r="AH370" s="16"/>
    </row>
    <row r="371">
      <c r="A371" s="14"/>
      <c r="B371" s="15"/>
      <c r="C371" s="15"/>
      <c r="D371" s="15"/>
      <c r="E371" s="15"/>
      <c r="F371" s="15"/>
      <c r="G371" s="14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6"/>
      <c r="AH371" s="16"/>
    </row>
    <row r="372">
      <c r="A372" s="14"/>
      <c r="B372" s="15"/>
      <c r="C372" s="15"/>
      <c r="D372" s="15"/>
      <c r="E372" s="15"/>
      <c r="F372" s="15"/>
      <c r="G372" s="14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6"/>
      <c r="AH372" s="16"/>
    </row>
    <row r="373">
      <c r="A373" s="14"/>
      <c r="B373" s="15"/>
      <c r="C373" s="15"/>
      <c r="D373" s="15"/>
      <c r="E373" s="15"/>
      <c r="F373" s="15"/>
      <c r="G373" s="14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6"/>
      <c r="AH373" s="16"/>
    </row>
    <row r="374">
      <c r="A374" s="14"/>
      <c r="B374" s="15"/>
      <c r="C374" s="15"/>
      <c r="D374" s="15"/>
      <c r="E374" s="15"/>
      <c r="F374" s="15"/>
      <c r="G374" s="14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6"/>
      <c r="AH374" s="16"/>
    </row>
    <row r="375">
      <c r="A375" s="14"/>
      <c r="B375" s="15"/>
      <c r="C375" s="15"/>
      <c r="D375" s="15"/>
      <c r="E375" s="15"/>
      <c r="F375" s="15"/>
      <c r="G375" s="14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6"/>
      <c r="AH375" s="16"/>
    </row>
    <row r="376">
      <c r="A376" s="14"/>
      <c r="B376" s="15"/>
      <c r="C376" s="15"/>
      <c r="D376" s="15"/>
      <c r="E376" s="15"/>
      <c r="F376" s="15"/>
      <c r="G376" s="14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6"/>
      <c r="AH376" s="16"/>
    </row>
    <row r="377">
      <c r="A377" s="14"/>
      <c r="B377" s="15"/>
      <c r="C377" s="15"/>
      <c r="D377" s="15"/>
      <c r="E377" s="15"/>
      <c r="F377" s="15"/>
      <c r="G377" s="14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6"/>
      <c r="AH377" s="16"/>
    </row>
    <row r="378">
      <c r="A378" s="14"/>
      <c r="B378" s="15"/>
      <c r="C378" s="15"/>
      <c r="D378" s="15"/>
      <c r="E378" s="15"/>
      <c r="F378" s="15"/>
      <c r="G378" s="14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6"/>
      <c r="AH378" s="16"/>
    </row>
    <row r="379">
      <c r="A379" s="14"/>
      <c r="B379" s="15"/>
      <c r="C379" s="15"/>
      <c r="D379" s="15"/>
      <c r="E379" s="15"/>
      <c r="F379" s="15"/>
      <c r="G379" s="14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6"/>
      <c r="AH379" s="16"/>
    </row>
    <row r="380">
      <c r="A380" s="14"/>
      <c r="B380" s="15"/>
      <c r="C380" s="15"/>
      <c r="D380" s="15"/>
      <c r="E380" s="15"/>
      <c r="F380" s="15"/>
      <c r="G380" s="14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6"/>
      <c r="AH380" s="16"/>
    </row>
    <row r="381">
      <c r="A381" s="14"/>
      <c r="B381" s="15"/>
      <c r="C381" s="15"/>
      <c r="D381" s="15"/>
      <c r="E381" s="15"/>
      <c r="F381" s="15"/>
      <c r="G381" s="14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6"/>
      <c r="AH381" s="16"/>
    </row>
    <row r="382">
      <c r="A382" s="14"/>
      <c r="B382" s="15"/>
      <c r="C382" s="15"/>
      <c r="D382" s="15"/>
      <c r="E382" s="15"/>
      <c r="F382" s="15"/>
      <c r="G382" s="14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6"/>
      <c r="AH382" s="16"/>
    </row>
    <row r="383">
      <c r="A383" s="14"/>
      <c r="B383" s="15"/>
      <c r="C383" s="15"/>
      <c r="D383" s="15"/>
      <c r="E383" s="15"/>
      <c r="F383" s="15"/>
      <c r="G383" s="14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6"/>
      <c r="AH383" s="16"/>
    </row>
    <row r="384">
      <c r="A384" s="14"/>
      <c r="B384" s="15"/>
      <c r="C384" s="15"/>
      <c r="D384" s="15"/>
      <c r="E384" s="15"/>
      <c r="F384" s="15"/>
      <c r="G384" s="14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6"/>
      <c r="AH384" s="16"/>
    </row>
    <row r="385">
      <c r="A385" s="14"/>
      <c r="B385" s="15"/>
      <c r="C385" s="15"/>
      <c r="D385" s="15"/>
      <c r="E385" s="15"/>
      <c r="F385" s="15"/>
      <c r="G385" s="14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6"/>
      <c r="AH385" s="16"/>
    </row>
    <row r="386">
      <c r="A386" s="14"/>
      <c r="B386" s="15"/>
      <c r="C386" s="15"/>
      <c r="D386" s="15"/>
      <c r="E386" s="15"/>
      <c r="F386" s="15"/>
      <c r="G386" s="14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6"/>
    </row>
    <row r="387">
      <c r="A387" s="14"/>
      <c r="B387" s="15"/>
      <c r="C387" s="15"/>
      <c r="D387" s="15"/>
      <c r="E387" s="15"/>
      <c r="F387" s="15"/>
      <c r="G387" s="14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6"/>
    </row>
    <row r="388">
      <c r="A388" s="14"/>
      <c r="B388" s="15"/>
      <c r="C388" s="15"/>
      <c r="D388" s="15"/>
      <c r="E388" s="15"/>
      <c r="F388" s="15"/>
      <c r="G388" s="14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6"/>
    </row>
    <row r="389">
      <c r="A389" s="14"/>
      <c r="B389" s="15"/>
      <c r="C389" s="15"/>
      <c r="D389" s="15"/>
      <c r="E389" s="15"/>
      <c r="F389" s="15"/>
      <c r="G389" s="14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6"/>
    </row>
    <row r="390">
      <c r="A390" s="14"/>
      <c r="B390" s="15"/>
      <c r="C390" s="15"/>
      <c r="D390" s="15"/>
      <c r="E390" s="15"/>
      <c r="F390" s="15"/>
      <c r="G390" s="14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6"/>
    </row>
    <row r="391">
      <c r="A391" s="14"/>
      <c r="B391" s="15"/>
      <c r="C391" s="15"/>
      <c r="D391" s="15"/>
      <c r="E391" s="15"/>
      <c r="F391" s="15"/>
      <c r="G391" s="14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6"/>
    </row>
    <row r="392">
      <c r="A392" s="14"/>
      <c r="B392" s="15"/>
      <c r="C392" s="15"/>
      <c r="D392" s="15"/>
      <c r="E392" s="15"/>
      <c r="F392" s="15"/>
      <c r="G392" s="14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6"/>
    </row>
    <row r="393">
      <c r="A393" s="14"/>
      <c r="B393" s="15"/>
      <c r="C393" s="15"/>
      <c r="D393" s="15"/>
      <c r="E393" s="15"/>
      <c r="F393" s="15"/>
      <c r="G393" s="14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6"/>
    </row>
    <row r="394">
      <c r="A394" s="14"/>
      <c r="B394" s="15"/>
      <c r="C394" s="15"/>
      <c r="D394" s="15"/>
      <c r="E394" s="15"/>
      <c r="F394" s="15"/>
      <c r="G394" s="14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6"/>
    </row>
    <row r="395">
      <c r="A395" s="14"/>
      <c r="B395" s="15"/>
      <c r="C395" s="15"/>
      <c r="D395" s="15"/>
      <c r="E395" s="15"/>
      <c r="F395" s="15"/>
      <c r="G395" s="14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6"/>
    </row>
    <row r="396">
      <c r="A396" s="14"/>
      <c r="B396" s="15"/>
      <c r="C396" s="15"/>
      <c r="D396" s="15"/>
      <c r="E396" s="15"/>
      <c r="F396" s="15"/>
      <c r="G396" s="14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6"/>
    </row>
    <row r="397">
      <c r="A397" s="14"/>
      <c r="B397" s="15"/>
      <c r="C397" s="15"/>
      <c r="D397" s="15"/>
      <c r="E397" s="15"/>
      <c r="F397" s="15"/>
      <c r="G397" s="14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6"/>
    </row>
    <row r="398">
      <c r="A398" s="14"/>
      <c r="B398" s="15"/>
      <c r="C398" s="15"/>
      <c r="D398" s="15"/>
      <c r="E398" s="15"/>
      <c r="F398" s="15"/>
      <c r="G398" s="14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6"/>
    </row>
    <row r="399">
      <c r="A399" s="14"/>
      <c r="B399" s="15"/>
      <c r="C399" s="15"/>
      <c r="D399" s="15"/>
      <c r="E399" s="15"/>
      <c r="F399" s="15"/>
      <c r="G399" s="14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6"/>
    </row>
    <row r="400">
      <c r="A400" s="14"/>
      <c r="B400" s="15"/>
      <c r="C400" s="15"/>
      <c r="D400" s="15"/>
      <c r="E400" s="15"/>
      <c r="F400" s="15"/>
      <c r="G400" s="14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6"/>
    </row>
    <row r="401">
      <c r="A401" s="14"/>
      <c r="B401" s="15"/>
      <c r="C401" s="15"/>
      <c r="D401" s="15"/>
      <c r="E401" s="15"/>
      <c r="F401" s="15"/>
      <c r="G401" s="14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6"/>
    </row>
    <row r="402">
      <c r="A402" s="14"/>
      <c r="B402" s="15"/>
      <c r="C402" s="15"/>
      <c r="D402" s="15"/>
      <c r="E402" s="15"/>
      <c r="F402" s="15"/>
      <c r="G402" s="14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6"/>
    </row>
    <row r="403">
      <c r="A403" s="14"/>
      <c r="B403" s="15"/>
      <c r="C403" s="15"/>
      <c r="D403" s="15"/>
      <c r="E403" s="15"/>
      <c r="F403" s="15"/>
      <c r="G403" s="14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  <c r="AH403" s="16"/>
    </row>
    <row r="404">
      <c r="A404" s="14"/>
      <c r="B404" s="15"/>
      <c r="C404" s="15"/>
      <c r="D404" s="15"/>
      <c r="E404" s="15"/>
      <c r="F404" s="15"/>
      <c r="G404" s="14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6"/>
    </row>
    <row r="405">
      <c r="A405" s="14"/>
      <c r="B405" s="15"/>
      <c r="C405" s="15"/>
      <c r="D405" s="17"/>
      <c r="E405" s="15"/>
      <c r="F405" s="15"/>
      <c r="G405" s="14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6"/>
      <c r="AE405" s="15"/>
      <c r="AF405" s="15"/>
      <c r="AG405" s="15"/>
      <c r="AH405" s="16"/>
    </row>
    <row r="406">
      <c r="A406" s="14"/>
      <c r="B406" s="15"/>
      <c r="C406" s="15"/>
      <c r="D406" s="15"/>
      <c r="E406" s="15"/>
      <c r="F406" s="15"/>
      <c r="G406" s="14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6"/>
    </row>
    <row r="407">
      <c r="A407" s="14"/>
      <c r="B407" s="15"/>
      <c r="C407" s="15"/>
      <c r="D407" s="15"/>
      <c r="E407" s="15"/>
      <c r="F407" s="15"/>
      <c r="G407" s="14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16"/>
    </row>
    <row r="408">
      <c r="A408" s="14"/>
      <c r="B408" s="15"/>
      <c r="C408" s="15"/>
      <c r="D408" s="15"/>
      <c r="E408" s="15"/>
      <c r="F408" s="15"/>
      <c r="G408" s="14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6"/>
    </row>
    <row r="409">
      <c r="A409" s="14"/>
      <c r="B409" s="15"/>
      <c r="C409" s="15"/>
      <c r="D409" s="15"/>
      <c r="E409" s="15"/>
      <c r="F409" s="15"/>
      <c r="G409" s="14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  <c r="AH409" s="16"/>
    </row>
    <row r="410">
      <c r="A410" s="14"/>
      <c r="B410" s="15"/>
      <c r="C410" s="15"/>
      <c r="D410" s="15"/>
      <c r="E410" s="15"/>
      <c r="F410" s="15"/>
      <c r="G410" s="14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6"/>
    </row>
    <row r="411">
      <c r="A411" s="14"/>
      <c r="B411" s="15"/>
      <c r="C411" s="15"/>
      <c r="D411" s="15"/>
      <c r="E411" s="15"/>
      <c r="F411" s="15"/>
      <c r="G411" s="14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6"/>
    </row>
    <row r="412">
      <c r="A412" s="14"/>
      <c r="B412" s="15"/>
      <c r="C412" s="15"/>
      <c r="D412" s="15"/>
      <c r="E412" s="15"/>
      <c r="F412" s="15"/>
      <c r="G412" s="14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6"/>
    </row>
    <row r="413">
      <c r="A413" s="14"/>
      <c r="B413" s="15"/>
      <c r="C413" s="15"/>
      <c r="D413" s="15"/>
      <c r="E413" s="15"/>
      <c r="F413" s="15"/>
      <c r="G413" s="14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6"/>
    </row>
    <row r="414">
      <c r="A414" s="14"/>
      <c r="B414" s="15"/>
      <c r="C414" s="15"/>
      <c r="D414" s="15"/>
      <c r="E414" s="15"/>
      <c r="F414" s="15"/>
      <c r="G414" s="14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6"/>
    </row>
    <row r="415">
      <c r="A415" s="14"/>
      <c r="B415" s="15"/>
      <c r="C415" s="15"/>
      <c r="D415" s="15"/>
      <c r="E415" s="15"/>
      <c r="F415" s="15"/>
      <c r="G415" s="14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  <c r="AH415" s="16"/>
    </row>
    <row r="416">
      <c r="A416" s="14"/>
      <c r="B416" s="15"/>
      <c r="C416" s="15"/>
      <c r="D416" s="15"/>
      <c r="E416" s="15"/>
      <c r="F416" s="15"/>
      <c r="G416" s="14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6"/>
    </row>
    <row r="417">
      <c r="A417" s="14"/>
      <c r="B417" s="15"/>
      <c r="C417" s="15"/>
      <c r="D417" s="15"/>
      <c r="E417" s="15"/>
      <c r="F417" s="15"/>
      <c r="G417" s="14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6"/>
    </row>
    <row r="418">
      <c r="A418" s="14"/>
      <c r="B418" s="15"/>
      <c r="C418" s="15"/>
      <c r="D418" s="15"/>
      <c r="E418" s="15"/>
      <c r="F418" s="15"/>
      <c r="G418" s="14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6"/>
    </row>
    <row r="419">
      <c r="A419" s="14"/>
      <c r="B419" s="15"/>
      <c r="C419" s="15"/>
      <c r="D419" s="15"/>
      <c r="E419" s="15"/>
      <c r="F419" s="15"/>
      <c r="G419" s="14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16"/>
    </row>
    <row r="420">
      <c r="A420" s="14"/>
      <c r="B420" s="15"/>
      <c r="C420" s="15"/>
      <c r="D420" s="15"/>
      <c r="E420" s="15"/>
      <c r="F420" s="15"/>
      <c r="G420" s="14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6"/>
    </row>
    <row r="421">
      <c r="A421" s="14"/>
      <c r="B421" s="15"/>
      <c r="C421" s="15"/>
      <c r="D421" s="15"/>
      <c r="E421" s="15"/>
      <c r="F421" s="15"/>
      <c r="G421" s="14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16"/>
    </row>
    <row r="422">
      <c r="A422" s="14"/>
      <c r="B422" s="15"/>
      <c r="C422" s="15"/>
      <c r="D422" s="15"/>
      <c r="E422" s="15"/>
      <c r="F422" s="15"/>
      <c r="G422" s="14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6"/>
    </row>
    <row r="423">
      <c r="A423" s="14"/>
      <c r="B423" s="15"/>
      <c r="C423" s="15"/>
      <c r="D423" s="15"/>
      <c r="E423" s="15"/>
      <c r="F423" s="15"/>
      <c r="G423" s="14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6"/>
    </row>
    <row r="424">
      <c r="A424" s="14"/>
      <c r="B424" s="15"/>
      <c r="C424" s="15"/>
      <c r="D424" s="15"/>
      <c r="E424" s="15"/>
      <c r="F424" s="15"/>
      <c r="G424" s="14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6"/>
    </row>
    <row r="425">
      <c r="A425" s="14"/>
      <c r="B425" s="15"/>
      <c r="C425" s="15"/>
      <c r="D425" s="15"/>
      <c r="E425" s="15"/>
      <c r="F425" s="15"/>
      <c r="G425" s="14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6"/>
    </row>
    <row r="426">
      <c r="A426" s="14"/>
      <c r="B426" s="15"/>
      <c r="C426" s="15"/>
      <c r="D426" s="15"/>
      <c r="E426" s="15"/>
      <c r="F426" s="15"/>
      <c r="G426" s="14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6"/>
    </row>
    <row r="427">
      <c r="A427" s="14"/>
      <c r="B427" s="15"/>
      <c r="C427" s="15"/>
      <c r="D427" s="15"/>
      <c r="E427" s="15"/>
      <c r="F427" s="15"/>
      <c r="G427" s="14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6"/>
    </row>
    <row r="428">
      <c r="A428" s="14"/>
      <c r="B428" s="15"/>
      <c r="C428" s="15"/>
      <c r="D428" s="15"/>
      <c r="E428" s="15"/>
      <c r="F428" s="15"/>
      <c r="G428" s="14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6"/>
    </row>
    <row r="429">
      <c r="A429" s="14"/>
      <c r="B429" s="15"/>
      <c r="C429" s="15"/>
      <c r="D429" s="15"/>
      <c r="E429" s="15"/>
      <c r="F429" s="15"/>
      <c r="G429" s="14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  <c r="AH429" s="16"/>
    </row>
    <row r="430">
      <c r="A430" s="14"/>
      <c r="B430" s="15"/>
      <c r="C430" s="15"/>
      <c r="D430" s="15"/>
      <c r="E430" s="15"/>
      <c r="F430" s="15"/>
      <c r="G430" s="14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6"/>
    </row>
    <row r="431">
      <c r="A431" s="14"/>
      <c r="B431" s="15"/>
      <c r="C431" s="15"/>
      <c r="D431" s="15"/>
      <c r="E431" s="15"/>
      <c r="F431" s="15"/>
      <c r="G431" s="14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  <c r="AH431" s="16"/>
    </row>
    <row r="432">
      <c r="A432" s="14"/>
      <c r="B432" s="15"/>
      <c r="C432" s="15"/>
      <c r="D432" s="15"/>
      <c r="E432" s="15"/>
      <c r="F432" s="15"/>
      <c r="G432" s="14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6"/>
    </row>
    <row r="433">
      <c r="A433" s="14"/>
      <c r="B433" s="15"/>
      <c r="C433" s="15"/>
      <c r="D433" s="15"/>
      <c r="E433" s="15"/>
      <c r="F433" s="15"/>
      <c r="G433" s="14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  <c r="AH433" s="16"/>
    </row>
    <row r="434">
      <c r="A434" s="14"/>
      <c r="B434" s="15"/>
      <c r="C434" s="15"/>
      <c r="D434" s="15"/>
      <c r="E434" s="15"/>
      <c r="F434" s="15"/>
      <c r="G434" s="14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6"/>
    </row>
    <row r="435">
      <c r="A435" s="14"/>
      <c r="B435" s="15"/>
      <c r="C435" s="15"/>
      <c r="D435" s="15"/>
      <c r="E435" s="15"/>
      <c r="F435" s="15"/>
      <c r="G435" s="14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  <c r="AH435" s="16"/>
    </row>
    <row r="436">
      <c r="A436" s="14"/>
      <c r="B436" s="15"/>
      <c r="C436" s="15"/>
      <c r="D436" s="15"/>
      <c r="E436" s="15"/>
      <c r="F436" s="15"/>
      <c r="G436" s="14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6"/>
    </row>
    <row r="437">
      <c r="A437" s="14"/>
      <c r="B437" s="15"/>
      <c r="C437" s="15"/>
      <c r="D437" s="15"/>
      <c r="E437" s="15"/>
      <c r="F437" s="15"/>
      <c r="G437" s="14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  <c r="AH437" s="16"/>
    </row>
    <row r="438">
      <c r="A438" s="14"/>
      <c r="B438" s="15"/>
      <c r="C438" s="15"/>
      <c r="D438" s="15"/>
      <c r="E438" s="15"/>
      <c r="F438" s="15"/>
      <c r="G438" s="14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6"/>
    </row>
    <row r="439">
      <c r="A439" s="14"/>
      <c r="B439" s="15"/>
      <c r="C439" s="15"/>
      <c r="D439" s="15"/>
      <c r="E439" s="15"/>
      <c r="F439" s="15"/>
      <c r="G439" s="14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  <c r="AH439" s="16"/>
    </row>
    <row r="440">
      <c r="A440" s="14"/>
      <c r="B440" s="15"/>
      <c r="C440" s="15"/>
      <c r="D440" s="15"/>
      <c r="E440" s="15"/>
      <c r="F440" s="15"/>
      <c r="G440" s="14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6"/>
    </row>
    <row r="441">
      <c r="A441" s="14"/>
      <c r="B441" s="15"/>
      <c r="C441" s="15"/>
      <c r="D441" s="15"/>
      <c r="E441" s="15"/>
      <c r="F441" s="15"/>
      <c r="G441" s="14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  <c r="AH441" s="16"/>
    </row>
    <row r="442">
      <c r="A442" s="14"/>
      <c r="B442" s="15"/>
      <c r="C442" s="15"/>
      <c r="D442" s="15"/>
      <c r="E442" s="15"/>
      <c r="F442" s="15"/>
      <c r="G442" s="14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6"/>
    </row>
    <row r="443">
      <c r="A443" s="14"/>
      <c r="B443" s="15"/>
      <c r="C443" s="15"/>
      <c r="D443" s="15"/>
      <c r="E443" s="15"/>
      <c r="F443" s="15"/>
      <c r="G443" s="14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16"/>
    </row>
    <row r="444">
      <c r="A444" s="14"/>
      <c r="B444" s="15"/>
      <c r="C444" s="15"/>
      <c r="D444" s="15"/>
      <c r="E444" s="15"/>
      <c r="F444" s="15"/>
      <c r="G444" s="14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6"/>
    </row>
    <row r="445">
      <c r="A445" s="14"/>
      <c r="B445" s="15"/>
      <c r="C445" s="15"/>
      <c r="D445" s="15"/>
      <c r="E445" s="15"/>
      <c r="F445" s="15"/>
      <c r="G445" s="14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  <c r="AH445" s="16"/>
    </row>
    <row r="446">
      <c r="A446" s="14"/>
      <c r="B446" s="15"/>
      <c r="C446" s="15"/>
      <c r="D446" s="15"/>
      <c r="E446" s="15"/>
      <c r="F446" s="15"/>
      <c r="G446" s="14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6"/>
    </row>
    <row r="447">
      <c r="A447" s="14"/>
      <c r="B447" s="15"/>
      <c r="C447" s="15"/>
      <c r="D447" s="15"/>
      <c r="E447" s="15"/>
      <c r="F447" s="15"/>
      <c r="G447" s="14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16"/>
    </row>
    <row r="448">
      <c r="A448" s="14"/>
      <c r="B448" s="15"/>
      <c r="C448" s="15"/>
      <c r="D448" s="15"/>
      <c r="E448" s="15"/>
      <c r="F448" s="15"/>
      <c r="G448" s="14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6"/>
    </row>
    <row r="449">
      <c r="A449" s="14"/>
      <c r="B449" s="15"/>
      <c r="C449" s="15"/>
      <c r="D449" s="15"/>
      <c r="E449" s="15"/>
      <c r="F449" s="15"/>
      <c r="G449" s="14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  <c r="AH449" s="16"/>
    </row>
    <row r="450">
      <c r="A450" s="14"/>
      <c r="B450" s="15"/>
      <c r="C450" s="15"/>
      <c r="D450" s="15"/>
      <c r="E450" s="15"/>
      <c r="F450" s="15"/>
      <c r="G450" s="14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6"/>
    </row>
    <row r="451">
      <c r="A451" s="14"/>
      <c r="B451" s="15"/>
      <c r="C451" s="15"/>
      <c r="D451" s="15"/>
      <c r="E451" s="15"/>
      <c r="F451" s="15"/>
      <c r="G451" s="14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  <c r="AH451" s="16"/>
    </row>
    <row r="452">
      <c r="A452" s="14"/>
      <c r="B452" s="15"/>
      <c r="C452" s="15"/>
      <c r="D452" s="15"/>
      <c r="E452" s="15"/>
      <c r="F452" s="15"/>
      <c r="G452" s="14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6"/>
    </row>
    <row r="453">
      <c r="A453" s="14"/>
      <c r="B453" s="15"/>
      <c r="C453" s="15"/>
      <c r="D453" s="15"/>
      <c r="E453" s="15"/>
      <c r="F453" s="15"/>
      <c r="G453" s="14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  <c r="AH453" s="16"/>
    </row>
    <row r="454">
      <c r="A454" s="14"/>
      <c r="B454" s="15"/>
      <c r="C454" s="15"/>
      <c r="D454" s="15"/>
      <c r="E454" s="15"/>
      <c r="F454" s="15"/>
      <c r="G454" s="14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6"/>
    </row>
    <row r="455">
      <c r="A455" s="14"/>
      <c r="B455" s="15"/>
      <c r="C455" s="15"/>
      <c r="D455" s="15"/>
      <c r="E455" s="15"/>
      <c r="F455" s="15"/>
      <c r="G455" s="14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  <c r="AH455" s="16"/>
    </row>
    <row r="456">
      <c r="A456" s="14"/>
      <c r="B456" s="15"/>
      <c r="C456" s="15"/>
      <c r="D456" s="15"/>
      <c r="E456" s="15"/>
      <c r="F456" s="15"/>
      <c r="G456" s="14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6"/>
    </row>
    <row r="457">
      <c r="A457" s="14"/>
      <c r="B457" s="15"/>
      <c r="C457" s="15"/>
      <c r="D457" s="15"/>
      <c r="E457" s="15"/>
      <c r="F457" s="15"/>
      <c r="G457" s="14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16"/>
    </row>
    <row r="458">
      <c r="A458" s="14"/>
      <c r="B458" s="15"/>
      <c r="C458" s="15"/>
      <c r="D458" s="15"/>
      <c r="E458" s="15"/>
      <c r="F458" s="15"/>
      <c r="G458" s="14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6"/>
    </row>
    <row r="459">
      <c r="A459" s="14"/>
      <c r="B459" s="15"/>
      <c r="C459" s="15"/>
      <c r="D459" s="17"/>
      <c r="E459" s="15"/>
      <c r="F459" s="15"/>
      <c r="G459" s="14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6"/>
      <c r="AE459" s="15"/>
      <c r="AF459" s="15"/>
      <c r="AG459" s="15"/>
      <c r="AH459" s="16"/>
    </row>
    <row r="460">
      <c r="A460" s="14"/>
      <c r="B460" s="15"/>
      <c r="C460" s="15"/>
      <c r="D460" s="15"/>
      <c r="E460" s="15"/>
      <c r="F460" s="15"/>
      <c r="G460" s="14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6"/>
    </row>
    <row r="461">
      <c r="A461" s="14"/>
      <c r="B461" s="15"/>
      <c r="C461" s="15"/>
      <c r="D461" s="15"/>
      <c r="E461" s="15"/>
      <c r="F461" s="15"/>
      <c r="G461" s="14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  <c r="AH461" s="16"/>
    </row>
    <row r="462">
      <c r="A462" s="14"/>
      <c r="B462" s="15"/>
      <c r="C462" s="15"/>
      <c r="D462" s="15"/>
      <c r="E462" s="15"/>
      <c r="F462" s="15"/>
      <c r="G462" s="14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6"/>
    </row>
    <row r="463">
      <c r="A463" s="14"/>
      <c r="B463" s="15"/>
      <c r="C463" s="15"/>
      <c r="D463" s="15"/>
      <c r="E463" s="15"/>
      <c r="F463" s="15"/>
      <c r="G463" s="14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  <c r="AH463" s="16"/>
    </row>
    <row r="464">
      <c r="A464" s="14"/>
      <c r="B464" s="15"/>
      <c r="C464" s="15"/>
      <c r="D464" s="15"/>
      <c r="E464" s="15"/>
      <c r="F464" s="15"/>
      <c r="G464" s="14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6"/>
    </row>
    <row r="465">
      <c r="A465" s="14"/>
      <c r="B465" s="15"/>
      <c r="C465" s="15"/>
      <c r="D465" s="15"/>
      <c r="E465" s="15"/>
      <c r="F465" s="15"/>
      <c r="G465" s="14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  <c r="AH465" s="16"/>
    </row>
    <row r="466">
      <c r="A466" s="14"/>
      <c r="B466" s="15"/>
      <c r="C466" s="15"/>
      <c r="D466" s="15"/>
      <c r="E466" s="15"/>
      <c r="F466" s="15"/>
      <c r="G466" s="14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6"/>
    </row>
    <row r="467">
      <c r="A467" s="14"/>
      <c r="B467" s="15"/>
      <c r="C467" s="15"/>
      <c r="D467" s="15"/>
      <c r="E467" s="15"/>
      <c r="F467" s="15"/>
      <c r="G467" s="14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  <c r="AH467" s="16"/>
    </row>
    <row r="468">
      <c r="A468" s="14"/>
      <c r="B468" s="15"/>
      <c r="C468" s="15"/>
      <c r="D468" s="15"/>
      <c r="E468" s="15"/>
      <c r="F468" s="15"/>
      <c r="G468" s="14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6"/>
    </row>
    <row r="469">
      <c r="A469" s="14"/>
      <c r="B469" s="15"/>
      <c r="C469" s="15"/>
      <c r="D469" s="15"/>
      <c r="E469" s="15"/>
      <c r="F469" s="15"/>
      <c r="G469" s="14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  <c r="AH469" s="16"/>
    </row>
    <row r="470">
      <c r="A470" s="14"/>
      <c r="B470" s="15"/>
      <c r="C470" s="15"/>
      <c r="D470" s="15"/>
      <c r="E470" s="15"/>
      <c r="F470" s="15"/>
      <c r="G470" s="14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6"/>
    </row>
    <row r="471">
      <c r="A471" s="14"/>
      <c r="B471" s="15"/>
      <c r="C471" s="15"/>
      <c r="D471" s="15"/>
      <c r="E471" s="15"/>
      <c r="F471" s="15"/>
      <c r="G471" s="14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  <c r="AH471" s="16"/>
    </row>
    <row r="472">
      <c r="A472" s="14"/>
      <c r="B472" s="15"/>
      <c r="C472" s="15"/>
      <c r="D472" s="15"/>
      <c r="E472" s="15"/>
      <c r="F472" s="15"/>
      <c r="G472" s="14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6"/>
    </row>
    <row r="473">
      <c r="A473" s="14"/>
      <c r="B473" s="15"/>
      <c r="C473" s="15"/>
      <c r="D473" s="15"/>
      <c r="E473" s="15"/>
      <c r="F473" s="15"/>
      <c r="G473" s="14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  <c r="AH473" s="16"/>
    </row>
    <row r="474">
      <c r="A474" s="14"/>
      <c r="B474" s="15"/>
      <c r="C474" s="15"/>
      <c r="D474" s="15"/>
      <c r="E474" s="15"/>
      <c r="F474" s="15"/>
      <c r="G474" s="14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6"/>
    </row>
    <row r="475">
      <c r="A475" s="14"/>
      <c r="B475" s="15"/>
      <c r="C475" s="15"/>
      <c r="D475" s="15"/>
      <c r="E475" s="15"/>
      <c r="F475" s="15"/>
      <c r="G475" s="14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  <c r="AH475" s="16"/>
    </row>
    <row r="476">
      <c r="A476" s="14"/>
      <c r="B476" s="15"/>
      <c r="C476" s="15"/>
      <c r="D476" s="15"/>
      <c r="E476" s="15"/>
      <c r="F476" s="15"/>
      <c r="G476" s="14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6"/>
    </row>
    <row r="477">
      <c r="A477" s="14"/>
      <c r="B477" s="15"/>
      <c r="C477" s="15"/>
      <c r="D477" s="15"/>
      <c r="E477" s="15"/>
      <c r="F477" s="15"/>
      <c r="G477" s="14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  <c r="AH477" s="16"/>
    </row>
    <row r="478">
      <c r="A478" s="14"/>
      <c r="B478" s="15"/>
      <c r="C478" s="15"/>
      <c r="D478" s="15"/>
      <c r="E478" s="15"/>
      <c r="F478" s="15"/>
      <c r="G478" s="14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6"/>
    </row>
    <row r="479">
      <c r="A479" s="14"/>
      <c r="B479" s="15"/>
      <c r="C479" s="15"/>
      <c r="D479" s="15"/>
      <c r="E479" s="15"/>
      <c r="F479" s="15"/>
      <c r="G479" s="14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  <c r="AH479" s="16"/>
    </row>
    <row r="480">
      <c r="A480" s="14"/>
      <c r="B480" s="15"/>
      <c r="C480" s="15"/>
      <c r="D480" s="15"/>
      <c r="E480" s="15"/>
      <c r="F480" s="15"/>
      <c r="G480" s="14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6"/>
    </row>
    <row r="481">
      <c r="A481" s="14"/>
      <c r="B481" s="15"/>
      <c r="C481" s="15"/>
      <c r="D481" s="15"/>
      <c r="E481" s="15"/>
      <c r="F481" s="15"/>
      <c r="G481" s="14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  <c r="AH481" s="16"/>
    </row>
    <row r="482">
      <c r="A482" s="14"/>
      <c r="B482" s="15"/>
      <c r="C482" s="15"/>
      <c r="D482" s="15"/>
      <c r="E482" s="15"/>
      <c r="F482" s="15"/>
      <c r="G482" s="14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6"/>
    </row>
    <row r="483">
      <c r="A483" s="14"/>
      <c r="B483" s="15"/>
      <c r="C483" s="15"/>
      <c r="D483" s="15"/>
      <c r="E483" s="15"/>
      <c r="F483" s="15"/>
      <c r="G483" s="14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16"/>
    </row>
    <row r="484">
      <c r="A484" s="14"/>
      <c r="B484" s="15"/>
      <c r="C484" s="15"/>
      <c r="D484" s="15"/>
      <c r="E484" s="15"/>
      <c r="F484" s="15"/>
      <c r="G484" s="14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6"/>
    </row>
    <row r="485">
      <c r="A485" s="14"/>
      <c r="B485" s="15"/>
      <c r="C485" s="15"/>
      <c r="D485" s="15"/>
      <c r="E485" s="15"/>
      <c r="F485" s="15"/>
      <c r="G485" s="14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  <c r="AH485" s="16"/>
    </row>
    <row r="486">
      <c r="A486" s="14"/>
      <c r="B486" s="15"/>
      <c r="C486" s="15"/>
      <c r="D486" s="15"/>
      <c r="E486" s="15"/>
      <c r="F486" s="15"/>
      <c r="G486" s="14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6"/>
    </row>
    <row r="487">
      <c r="A487" s="14"/>
      <c r="B487" s="15"/>
      <c r="C487" s="15"/>
      <c r="D487" s="15"/>
      <c r="E487" s="15"/>
      <c r="F487" s="15"/>
      <c r="G487" s="14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  <c r="AH487" s="16"/>
    </row>
    <row r="488">
      <c r="A488" s="14"/>
      <c r="B488" s="15"/>
      <c r="C488" s="15"/>
      <c r="D488" s="15"/>
      <c r="E488" s="15"/>
      <c r="F488" s="15"/>
      <c r="G488" s="14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6"/>
    </row>
    <row r="489">
      <c r="A489" s="14"/>
      <c r="B489" s="15"/>
      <c r="C489" s="15"/>
      <c r="D489" s="15"/>
      <c r="E489" s="15"/>
      <c r="F489" s="15"/>
      <c r="G489" s="14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6"/>
    </row>
    <row r="490">
      <c r="A490" s="14"/>
      <c r="B490" s="15"/>
      <c r="C490" s="15"/>
      <c r="D490" s="15"/>
      <c r="E490" s="15"/>
      <c r="F490" s="15"/>
      <c r="G490" s="14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16"/>
    </row>
    <row r="491">
      <c r="A491" s="14"/>
      <c r="B491" s="15"/>
      <c r="C491" s="15"/>
      <c r="D491" s="15"/>
      <c r="E491" s="15"/>
      <c r="F491" s="15"/>
      <c r="G491" s="14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  <c r="AH491" s="16"/>
    </row>
    <row r="492">
      <c r="A492" s="14"/>
      <c r="B492" s="15"/>
      <c r="C492" s="15"/>
      <c r="D492" s="15"/>
      <c r="E492" s="15"/>
      <c r="F492" s="15"/>
      <c r="G492" s="14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16"/>
    </row>
    <row r="493">
      <c r="A493" s="14"/>
      <c r="B493" s="15"/>
      <c r="C493" s="15"/>
      <c r="D493" s="15"/>
      <c r="E493" s="15"/>
      <c r="F493" s="15"/>
      <c r="G493" s="14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6"/>
    </row>
    <row r="494">
      <c r="A494" s="14"/>
      <c r="B494" s="15"/>
      <c r="C494" s="15"/>
      <c r="D494" s="15"/>
      <c r="E494" s="15"/>
      <c r="F494" s="15"/>
      <c r="G494" s="14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  <c r="AH494" s="16"/>
    </row>
    <row r="495">
      <c r="A495" s="14"/>
      <c r="B495" s="15"/>
      <c r="C495" s="15"/>
      <c r="D495" s="15"/>
      <c r="E495" s="15"/>
      <c r="F495" s="15"/>
      <c r="G495" s="14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  <c r="AH495" s="16"/>
    </row>
    <row r="496">
      <c r="A496" s="14"/>
      <c r="B496" s="15"/>
      <c r="C496" s="15"/>
      <c r="D496" s="15"/>
      <c r="E496" s="15"/>
      <c r="F496" s="15"/>
      <c r="G496" s="14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  <c r="AH496" s="16"/>
    </row>
    <row r="497">
      <c r="A497" s="14"/>
      <c r="B497" s="15"/>
      <c r="C497" s="15"/>
      <c r="D497" s="15"/>
      <c r="E497" s="15"/>
      <c r="F497" s="15"/>
      <c r="G497" s="14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  <c r="AH497" s="16"/>
    </row>
    <row r="498">
      <c r="A498" s="14"/>
      <c r="B498" s="15"/>
      <c r="C498" s="15"/>
      <c r="D498" s="15"/>
      <c r="E498" s="15"/>
      <c r="F498" s="15"/>
      <c r="G498" s="14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  <c r="AH498" s="16"/>
    </row>
    <row r="499">
      <c r="A499" s="14"/>
      <c r="B499" s="15"/>
      <c r="C499" s="15"/>
      <c r="D499" s="15"/>
      <c r="E499" s="15"/>
      <c r="F499" s="15"/>
      <c r="G499" s="14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  <c r="AH499" s="16"/>
    </row>
    <row r="500">
      <c r="A500" s="14"/>
      <c r="B500" s="15"/>
      <c r="C500" s="15"/>
      <c r="D500" s="15"/>
      <c r="E500" s="15"/>
      <c r="F500" s="15"/>
      <c r="G500" s="14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  <c r="AH500" s="16"/>
    </row>
    <row r="501">
      <c r="A501" s="14"/>
      <c r="B501" s="15"/>
      <c r="C501" s="15"/>
      <c r="D501" s="15"/>
      <c r="E501" s="15"/>
      <c r="F501" s="15"/>
      <c r="G501" s="14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  <c r="AH501" s="16"/>
    </row>
    <row r="502">
      <c r="A502" s="14"/>
      <c r="B502" s="15"/>
      <c r="C502" s="15"/>
      <c r="D502" s="15"/>
      <c r="E502" s="15"/>
      <c r="F502" s="15"/>
      <c r="G502" s="14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  <c r="AH502" s="16"/>
    </row>
    <row r="503">
      <c r="A503" s="14"/>
      <c r="B503" s="15"/>
      <c r="C503" s="15"/>
      <c r="D503" s="15"/>
      <c r="E503" s="15"/>
      <c r="F503" s="15"/>
      <c r="G503" s="14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  <c r="AH503" s="16"/>
    </row>
    <row r="504">
      <c r="A504" s="14"/>
      <c r="B504" s="15"/>
      <c r="C504" s="15"/>
      <c r="D504" s="15"/>
      <c r="E504" s="15"/>
      <c r="F504" s="15"/>
      <c r="G504" s="14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  <c r="AH504" s="16"/>
    </row>
    <row r="505">
      <c r="A505" s="14"/>
      <c r="B505" s="15"/>
      <c r="C505" s="15"/>
      <c r="D505" s="15"/>
      <c r="E505" s="15"/>
      <c r="F505" s="15"/>
      <c r="G505" s="14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  <c r="AH505" s="16"/>
    </row>
    <row r="506">
      <c r="A506" s="14"/>
      <c r="B506" s="15"/>
      <c r="C506" s="15"/>
      <c r="D506" s="15"/>
      <c r="E506" s="15"/>
      <c r="F506" s="15"/>
      <c r="G506" s="14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  <c r="AH506" s="16"/>
    </row>
    <row r="507">
      <c r="A507" s="14"/>
      <c r="B507" s="15"/>
      <c r="C507" s="15"/>
      <c r="D507" s="15"/>
      <c r="E507" s="15"/>
      <c r="F507" s="15"/>
      <c r="G507" s="14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  <c r="AH507" s="16"/>
    </row>
    <row r="508">
      <c r="A508" s="14"/>
      <c r="B508" s="15"/>
      <c r="C508" s="15"/>
      <c r="D508" s="15"/>
      <c r="E508" s="15"/>
      <c r="F508" s="15"/>
      <c r="G508" s="14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  <c r="AH508" s="16"/>
    </row>
    <row r="509">
      <c r="A509" s="14"/>
      <c r="B509" s="15"/>
      <c r="C509" s="15"/>
      <c r="D509" s="15"/>
      <c r="E509" s="15"/>
      <c r="F509" s="15"/>
      <c r="G509" s="14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  <c r="AH509" s="16"/>
    </row>
    <row r="510">
      <c r="A510" s="14"/>
      <c r="B510" s="15"/>
      <c r="C510" s="15"/>
      <c r="D510" s="15"/>
      <c r="E510" s="15"/>
      <c r="F510" s="15"/>
      <c r="G510" s="14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  <c r="AH510" s="16"/>
    </row>
    <row r="511">
      <c r="A511" s="14"/>
      <c r="B511" s="15"/>
      <c r="C511" s="15"/>
      <c r="D511" s="15"/>
      <c r="E511" s="15"/>
      <c r="F511" s="15"/>
      <c r="G511" s="14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  <c r="AH511" s="16"/>
    </row>
    <row r="512">
      <c r="A512" s="14"/>
      <c r="B512" s="15"/>
      <c r="C512" s="15"/>
      <c r="D512" s="15"/>
      <c r="E512" s="15"/>
      <c r="F512" s="15"/>
      <c r="G512" s="14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  <c r="AH512" s="16"/>
    </row>
    <row r="513">
      <c r="A513" s="14"/>
      <c r="B513" s="15"/>
      <c r="C513" s="15"/>
      <c r="D513" s="15"/>
      <c r="E513" s="15"/>
      <c r="F513" s="15"/>
      <c r="G513" s="14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  <c r="AH513" s="16"/>
    </row>
    <row r="514">
      <c r="A514" s="14"/>
      <c r="B514" s="15"/>
      <c r="C514" s="15"/>
      <c r="D514" s="15"/>
      <c r="E514" s="15"/>
      <c r="F514" s="15"/>
      <c r="G514" s="14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  <c r="AH514" s="16"/>
    </row>
    <row r="515">
      <c r="A515" s="14"/>
      <c r="B515" s="15"/>
      <c r="C515" s="15"/>
      <c r="D515" s="15"/>
      <c r="E515" s="15"/>
      <c r="F515" s="15"/>
      <c r="G515" s="14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  <c r="AH515" s="16"/>
    </row>
    <row r="516">
      <c r="A516" s="14"/>
      <c r="B516" s="15"/>
      <c r="C516" s="15"/>
      <c r="D516" s="15"/>
      <c r="E516" s="15"/>
      <c r="F516" s="15"/>
      <c r="G516" s="14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  <c r="AH516" s="16"/>
    </row>
    <row r="517">
      <c r="A517" s="14"/>
      <c r="B517" s="15"/>
      <c r="C517" s="15"/>
      <c r="D517" s="15"/>
      <c r="E517" s="15"/>
      <c r="F517" s="15"/>
      <c r="G517" s="14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  <c r="AH517" s="16"/>
    </row>
    <row r="518">
      <c r="A518" s="14"/>
      <c r="B518" s="15"/>
      <c r="C518" s="15"/>
      <c r="D518" s="15"/>
      <c r="E518" s="15"/>
      <c r="F518" s="15"/>
      <c r="G518" s="14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  <c r="AH518" s="16"/>
    </row>
    <row r="519">
      <c r="A519" s="14"/>
      <c r="B519" s="15"/>
      <c r="C519" s="15"/>
      <c r="D519" s="15"/>
      <c r="E519" s="15"/>
      <c r="F519" s="15"/>
      <c r="G519" s="14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  <c r="AH519" s="16"/>
    </row>
    <row r="520">
      <c r="A520" s="14"/>
      <c r="B520" s="15"/>
      <c r="C520" s="15"/>
      <c r="D520" s="15"/>
      <c r="E520" s="15"/>
      <c r="F520" s="15"/>
      <c r="G520" s="14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  <c r="AH520" s="16"/>
    </row>
    <row r="521">
      <c r="A521" s="14"/>
      <c r="B521" s="15"/>
      <c r="C521" s="15"/>
      <c r="D521" s="15"/>
      <c r="E521" s="15"/>
      <c r="F521" s="15"/>
      <c r="G521" s="14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  <c r="AH521" s="16"/>
    </row>
    <row r="522">
      <c r="A522" s="14"/>
      <c r="B522" s="15"/>
      <c r="C522" s="15"/>
      <c r="D522" s="15"/>
      <c r="E522" s="15"/>
      <c r="F522" s="15"/>
      <c r="G522" s="14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  <c r="AH522" s="16"/>
    </row>
    <row r="523">
      <c r="A523" s="14"/>
      <c r="B523" s="15"/>
      <c r="C523" s="15"/>
      <c r="D523" s="15"/>
      <c r="E523" s="15"/>
      <c r="F523" s="15"/>
      <c r="G523" s="14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  <c r="AH523" s="16"/>
    </row>
    <row r="524">
      <c r="A524" s="14"/>
      <c r="B524" s="15"/>
      <c r="C524" s="15"/>
      <c r="D524" s="15"/>
      <c r="E524" s="15"/>
      <c r="F524" s="15"/>
      <c r="G524" s="14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  <c r="AH524" s="16"/>
    </row>
    <row r="525">
      <c r="A525" s="14"/>
      <c r="B525" s="15"/>
      <c r="C525" s="15"/>
      <c r="D525" s="15"/>
      <c r="E525" s="15"/>
      <c r="F525" s="15"/>
      <c r="G525" s="14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  <c r="AH525" s="16"/>
    </row>
    <row r="526">
      <c r="A526" s="14"/>
      <c r="B526" s="15"/>
      <c r="C526" s="15"/>
      <c r="D526" s="15"/>
      <c r="E526" s="15"/>
      <c r="F526" s="15"/>
      <c r="G526" s="14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  <c r="AH526" s="16"/>
    </row>
    <row r="527">
      <c r="A527" s="14"/>
      <c r="B527" s="15"/>
      <c r="C527" s="15"/>
      <c r="D527" s="15"/>
      <c r="E527" s="15"/>
      <c r="F527" s="15"/>
      <c r="G527" s="14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  <c r="AH527" s="16"/>
    </row>
    <row r="528">
      <c r="A528" s="14"/>
      <c r="B528" s="15"/>
      <c r="C528" s="15"/>
      <c r="D528" s="15"/>
      <c r="E528" s="15"/>
      <c r="F528" s="15"/>
      <c r="G528" s="14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  <c r="AH528" s="16"/>
    </row>
    <row r="529">
      <c r="A529" s="14"/>
      <c r="B529" s="15"/>
      <c r="C529" s="15"/>
      <c r="D529" s="15"/>
      <c r="E529" s="15"/>
      <c r="F529" s="15"/>
      <c r="G529" s="14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  <c r="AH529" s="16"/>
    </row>
    <row r="530">
      <c r="A530" s="14"/>
      <c r="B530" s="15"/>
      <c r="C530" s="15"/>
      <c r="D530" s="15"/>
      <c r="E530" s="15"/>
      <c r="F530" s="15"/>
      <c r="G530" s="14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  <c r="AH530" s="16"/>
    </row>
    <row r="531">
      <c r="A531" s="14"/>
      <c r="B531" s="15"/>
      <c r="C531" s="15"/>
      <c r="D531" s="15"/>
      <c r="E531" s="15"/>
      <c r="F531" s="15"/>
      <c r="G531" s="14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  <c r="AH531" s="16"/>
    </row>
    <row r="532">
      <c r="A532" s="14"/>
      <c r="B532" s="15"/>
      <c r="C532" s="15"/>
      <c r="D532" s="15"/>
      <c r="E532" s="15"/>
      <c r="F532" s="15"/>
      <c r="G532" s="14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  <c r="AH532" s="16"/>
    </row>
    <row r="533">
      <c r="A533" s="14"/>
      <c r="B533" s="15"/>
      <c r="C533" s="15"/>
      <c r="D533" s="15"/>
      <c r="E533" s="15"/>
      <c r="F533" s="15"/>
      <c r="G533" s="14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  <c r="AH533" s="16"/>
    </row>
    <row r="534">
      <c r="A534" s="14"/>
      <c r="B534" s="15"/>
      <c r="C534" s="15"/>
      <c r="D534" s="15"/>
      <c r="E534" s="15"/>
      <c r="F534" s="15"/>
      <c r="G534" s="14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  <c r="AH534" s="16"/>
    </row>
    <row r="535">
      <c r="A535" s="14"/>
      <c r="B535" s="15"/>
      <c r="C535" s="15"/>
      <c r="D535" s="15"/>
      <c r="E535" s="15"/>
      <c r="F535" s="15"/>
      <c r="G535" s="14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  <c r="AH535" s="16"/>
    </row>
    <row r="536">
      <c r="A536" s="14"/>
      <c r="B536" s="15"/>
      <c r="C536" s="15"/>
      <c r="D536" s="15"/>
      <c r="E536" s="15"/>
      <c r="F536" s="15"/>
      <c r="G536" s="14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  <c r="AH536" s="16"/>
    </row>
    <row r="537">
      <c r="A537" s="14"/>
      <c r="B537" s="15"/>
      <c r="C537" s="15"/>
      <c r="D537" s="15"/>
      <c r="E537" s="15"/>
      <c r="F537" s="15"/>
      <c r="G537" s="14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  <c r="AH537" s="16"/>
    </row>
    <row r="538">
      <c r="A538" s="14"/>
      <c r="B538" s="15"/>
      <c r="C538" s="15"/>
      <c r="D538" s="15"/>
      <c r="E538" s="15"/>
      <c r="F538" s="15"/>
      <c r="G538" s="14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  <c r="AH538" s="16"/>
    </row>
    <row r="539">
      <c r="A539" s="14"/>
      <c r="B539" s="15"/>
      <c r="C539" s="15"/>
      <c r="D539" s="15"/>
      <c r="E539" s="15"/>
      <c r="F539" s="15"/>
      <c r="G539" s="14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  <c r="AH539" s="16"/>
    </row>
    <row r="540">
      <c r="A540" s="14"/>
      <c r="B540" s="15"/>
      <c r="C540" s="15"/>
      <c r="D540" s="17"/>
      <c r="E540" s="15"/>
      <c r="F540" s="15"/>
      <c r="G540" s="14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6"/>
      <c r="AE540" s="15"/>
      <c r="AF540" s="15"/>
      <c r="AG540" s="15"/>
      <c r="AH540" s="16"/>
    </row>
    <row r="541">
      <c r="A541" s="14"/>
      <c r="B541" s="15"/>
      <c r="C541" s="15"/>
      <c r="D541" s="15"/>
      <c r="E541" s="15"/>
      <c r="F541" s="15"/>
      <c r="G541" s="14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  <c r="AH541" s="16"/>
    </row>
    <row r="542">
      <c r="A542" s="14"/>
      <c r="B542" s="15"/>
      <c r="C542" s="15"/>
      <c r="D542" s="15"/>
      <c r="E542" s="15"/>
      <c r="F542" s="15"/>
      <c r="G542" s="14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  <c r="AH542" s="16"/>
    </row>
    <row r="543">
      <c r="A543" s="14"/>
      <c r="B543" s="15"/>
      <c r="C543" s="15"/>
      <c r="D543" s="15"/>
      <c r="E543" s="15"/>
      <c r="F543" s="15"/>
      <c r="G543" s="14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  <c r="AH543" s="16"/>
    </row>
    <row r="544">
      <c r="A544" s="14"/>
      <c r="B544" s="15"/>
      <c r="C544" s="15"/>
      <c r="D544" s="15"/>
      <c r="E544" s="15"/>
      <c r="F544" s="15"/>
      <c r="G544" s="14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  <c r="AH544" s="16"/>
    </row>
    <row r="545">
      <c r="A545" s="14"/>
      <c r="B545" s="15"/>
      <c r="C545" s="15"/>
      <c r="D545" s="15"/>
      <c r="E545" s="15"/>
      <c r="F545" s="15"/>
      <c r="G545" s="14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  <c r="AH545" s="16"/>
    </row>
    <row r="546">
      <c r="A546" s="14"/>
      <c r="B546" s="15"/>
      <c r="C546" s="15"/>
      <c r="D546" s="15"/>
      <c r="E546" s="15"/>
      <c r="F546" s="15"/>
      <c r="G546" s="14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  <c r="AH546" s="16"/>
    </row>
    <row r="547">
      <c r="A547" s="14"/>
      <c r="B547" s="15"/>
      <c r="C547" s="15"/>
      <c r="D547" s="15"/>
      <c r="E547" s="15"/>
      <c r="F547" s="15"/>
      <c r="G547" s="14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  <c r="AH547" s="16"/>
    </row>
    <row r="548">
      <c r="A548" s="14"/>
      <c r="B548" s="15"/>
      <c r="C548" s="15"/>
      <c r="D548" s="15"/>
      <c r="E548" s="15"/>
      <c r="F548" s="15"/>
      <c r="G548" s="14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  <c r="AH548" s="16"/>
    </row>
    <row r="549">
      <c r="A549" s="14"/>
      <c r="B549" s="15"/>
      <c r="C549" s="15"/>
      <c r="D549" s="15"/>
      <c r="E549" s="15"/>
      <c r="F549" s="15"/>
      <c r="G549" s="14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  <c r="AH549" s="16"/>
    </row>
    <row r="550">
      <c r="A550" s="14"/>
      <c r="B550" s="15"/>
      <c r="C550" s="15"/>
      <c r="D550" s="15"/>
      <c r="E550" s="15"/>
      <c r="F550" s="15"/>
      <c r="G550" s="14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  <c r="AH550" s="16"/>
    </row>
    <row r="551">
      <c r="A551" s="14"/>
      <c r="B551" s="15"/>
      <c r="C551" s="15"/>
      <c r="D551" s="15"/>
      <c r="E551" s="15"/>
      <c r="F551" s="15"/>
      <c r="G551" s="14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  <c r="AH551" s="16"/>
    </row>
    <row r="552">
      <c r="A552" s="14"/>
      <c r="B552" s="15"/>
      <c r="C552" s="15"/>
      <c r="D552" s="15"/>
      <c r="E552" s="15"/>
      <c r="F552" s="15"/>
      <c r="G552" s="14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  <c r="AH552" s="16"/>
    </row>
    <row r="553">
      <c r="A553" s="14"/>
      <c r="B553" s="15"/>
      <c r="C553" s="15"/>
      <c r="D553" s="15"/>
      <c r="E553" s="15"/>
      <c r="F553" s="15"/>
      <c r="G553" s="14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  <c r="AH553" s="16"/>
    </row>
    <row r="554">
      <c r="A554" s="14"/>
      <c r="B554" s="15"/>
      <c r="C554" s="15"/>
      <c r="D554" s="15"/>
      <c r="E554" s="15"/>
      <c r="F554" s="15"/>
      <c r="G554" s="14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  <c r="AH554" s="16"/>
    </row>
    <row r="555">
      <c r="A555" s="14"/>
      <c r="B555" s="15"/>
      <c r="C555" s="15"/>
      <c r="D555" s="15"/>
      <c r="E555" s="15"/>
      <c r="F555" s="15"/>
      <c r="G555" s="14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  <c r="AH555" s="16"/>
    </row>
    <row r="556">
      <c r="A556" s="14"/>
      <c r="B556" s="15"/>
      <c r="C556" s="15"/>
      <c r="D556" s="15"/>
      <c r="E556" s="15"/>
      <c r="F556" s="15"/>
      <c r="G556" s="14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  <c r="AH556" s="16"/>
    </row>
    <row r="557">
      <c r="A557" s="14"/>
      <c r="B557" s="15"/>
      <c r="C557" s="15"/>
      <c r="D557" s="15"/>
      <c r="E557" s="15"/>
      <c r="F557" s="15"/>
      <c r="G557" s="14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  <c r="AH557" s="16"/>
    </row>
    <row r="558">
      <c r="A558" s="14"/>
      <c r="B558" s="15"/>
      <c r="C558" s="15"/>
      <c r="D558" s="15"/>
      <c r="E558" s="15"/>
      <c r="F558" s="15"/>
      <c r="G558" s="14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  <c r="AH558" s="16"/>
    </row>
    <row r="559">
      <c r="A559" s="14"/>
      <c r="B559" s="15"/>
      <c r="C559" s="15"/>
      <c r="D559" s="15"/>
      <c r="E559" s="15"/>
      <c r="F559" s="15"/>
      <c r="G559" s="14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  <c r="AH559" s="16"/>
    </row>
    <row r="560">
      <c r="A560" s="14"/>
      <c r="B560" s="15"/>
      <c r="C560" s="15"/>
      <c r="D560" s="15"/>
      <c r="E560" s="15"/>
      <c r="F560" s="15"/>
      <c r="G560" s="14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  <c r="AH560" s="16"/>
    </row>
    <row r="561">
      <c r="A561" s="14"/>
      <c r="B561" s="15"/>
      <c r="C561" s="15"/>
      <c r="D561" s="15"/>
      <c r="E561" s="15"/>
      <c r="F561" s="15"/>
      <c r="G561" s="14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  <c r="AH561" s="16"/>
    </row>
    <row r="562">
      <c r="A562" s="14"/>
      <c r="B562" s="15"/>
      <c r="C562" s="15"/>
      <c r="D562" s="15"/>
      <c r="E562" s="15"/>
      <c r="F562" s="15"/>
      <c r="G562" s="14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  <c r="AH562" s="16"/>
    </row>
    <row r="563">
      <c r="A563" s="14"/>
      <c r="B563" s="15"/>
      <c r="C563" s="15"/>
      <c r="D563" s="15"/>
      <c r="E563" s="15"/>
      <c r="F563" s="15"/>
      <c r="G563" s="14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  <c r="AH563" s="16"/>
    </row>
    <row r="564">
      <c r="A564" s="14"/>
      <c r="B564" s="15"/>
      <c r="C564" s="15"/>
      <c r="D564" s="15"/>
      <c r="E564" s="15"/>
      <c r="F564" s="15"/>
      <c r="G564" s="14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  <c r="AH564" s="16"/>
    </row>
    <row r="565">
      <c r="A565" s="14"/>
      <c r="B565" s="15"/>
      <c r="C565" s="15"/>
      <c r="D565" s="15"/>
      <c r="E565" s="15"/>
      <c r="F565" s="15"/>
      <c r="G565" s="14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  <c r="AH565" s="16"/>
    </row>
    <row r="566">
      <c r="A566" s="14"/>
      <c r="B566" s="15"/>
      <c r="C566" s="15"/>
      <c r="D566" s="15"/>
      <c r="E566" s="15"/>
      <c r="F566" s="15"/>
      <c r="G566" s="14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  <c r="AH566" s="16"/>
    </row>
    <row r="567">
      <c r="A567" s="14"/>
      <c r="B567" s="15"/>
      <c r="C567" s="15"/>
      <c r="D567" s="15"/>
      <c r="E567" s="15"/>
      <c r="F567" s="15"/>
      <c r="G567" s="14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  <c r="AH567" s="16"/>
    </row>
    <row r="568">
      <c r="A568" s="14"/>
      <c r="B568" s="15"/>
      <c r="C568" s="15"/>
      <c r="D568" s="15"/>
      <c r="E568" s="15"/>
      <c r="F568" s="15"/>
      <c r="G568" s="14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  <c r="AH568" s="16"/>
    </row>
    <row r="569">
      <c r="A569" s="14"/>
      <c r="B569" s="15"/>
      <c r="C569" s="15"/>
      <c r="D569" s="15"/>
      <c r="E569" s="15"/>
      <c r="F569" s="15"/>
      <c r="G569" s="14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  <c r="AH569" s="16"/>
    </row>
    <row r="570">
      <c r="A570" s="14"/>
      <c r="B570" s="15"/>
      <c r="C570" s="15"/>
      <c r="D570" s="15"/>
      <c r="E570" s="15"/>
      <c r="F570" s="15"/>
      <c r="G570" s="14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  <c r="AH570" s="16"/>
    </row>
    <row r="571">
      <c r="A571" s="14"/>
      <c r="B571" s="15"/>
      <c r="C571" s="15"/>
      <c r="D571" s="15"/>
      <c r="E571" s="15"/>
      <c r="F571" s="15"/>
      <c r="G571" s="14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  <c r="AH571" s="16"/>
    </row>
    <row r="572">
      <c r="A572" s="14"/>
      <c r="B572" s="15"/>
      <c r="C572" s="15"/>
      <c r="D572" s="15"/>
      <c r="E572" s="15"/>
      <c r="F572" s="15"/>
      <c r="G572" s="14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  <c r="AH572" s="16"/>
    </row>
    <row r="573">
      <c r="A573" s="14"/>
      <c r="B573" s="15"/>
      <c r="C573" s="15"/>
      <c r="D573" s="15"/>
      <c r="E573" s="15"/>
      <c r="F573" s="15"/>
      <c r="G573" s="14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  <c r="AH573" s="16"/>
    </row>
    <row r="574">
      <c r="A574" s="14"/>
      <c r="B574" s="15"/>
      <c r="C574" s="15"/>
      <c r="D574" s="15"/>
      <c r="E574" s="15"/>
      <c r="F574" s="15"/>
      <c r="G574" s="14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  <c r="AH574" s="16"/>
    </row>
    <row r="575">
      <c r="A575" s="14"/>
      <c r="B575" s="15"/>
      <c r="C575" s="15"/>
      <c r="D575" s="15"/>
      <c r="E575" s="15"/>
      <c r="F575" s="15"/>
      <c r="G575" s="14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  <c r="AH575" s="16"/>
    </row>
    <row r="576">
      <c r="A576" s="14"/>
      <c r="B576" s="15"/>
      <c r="C576" s="15"/>
      <c r="D576" s="15"/>
      <c r="E576" s="15"/>
      <c r="F576" s="15"/>
      <c r="G576" s="14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  <c r="AH576" s="16"/>
    </row>
    <row r="577">
      <c r="A577" s="14"/>
      <c r="B577" s="15"/>
      <c r="C577" s="15"/>
      <c r="D577" s="15"/>
      <c r="E577" s="15"/>
      <c r="F577" s="15"/>
      <c r="G577" s="14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  <c r="AH577" s="16"/>
    </row>
    <row r="578">
      <c r="A578" s="14"/>
      <c r="B578" s="15"/>
      <c r="C578" s="15"/>
      <c r="D578" s="15"/>
      <c r="E578" s="15"/>
      <c r="F578" s="15"/>
      <c r="G578" s="14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  <c r="AH578" s="16"/>
    </row>
    <row r="579">
      <c r="A579" s="14"/>
      <c r="B579" s="15"/>
      <c r="C579" s="15"/>
      <c r="D579" s="15"/>
      <c r="E579" s="15"/>
      <c r="F579" s="15"/>
      <c r="G579" s="14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  <c r="AH579" s="16"/>
    </row>
    <row r="580">
      <c r="A580" s="14"/>
      <c r="B580" s="15"/>
      <c r="C580" s="15"/>
      <c r="D580" s="15"/>
      <c r="E580" s="15"/>
      <c r="F580" s="15"/>
      <c r="G580" s="14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  <c r="AH580" s="16"/>
    </row>
    <row r="581">
      <c r="A581" s="14"/>
      <c r="B581" s="15"/>
      <c r="C581" s="15"/>
      <c r="D581" s="15"/>
      <c r="E581" s="15"/>
      <c r="F581" s="15"/>
      <c r="G581" s="14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  <c r="AH581" s="16"/>
    </row>
    <row r="582">
      <c r="A582" s="14"/>
      <c r="B582" s="15"/>
      <c r="C582" s="15"/>
      <c r="D582" s="15"/>
      <c r="E582" s="15"/>
      <c r="F582" s="15"/>
      <c r="G582" s="14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  <c r="AH582" s="16"/>
    </row>
    <row r="583">
      <c r="A583" s="14"/>
      <c r="B583" s="15"/>
      <c r="C583" s="15"/>
      <c r="D583" s="15"/>
      <c r="E583" s="15"/>
      <c r="F583" s="15"/>
      <c r="G583" s="14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  <c r="AH583" s="16"/>
    </row>
    <row r="584">
      <c r="A584" s="14"/>
      <c r="B584" s="15"/>
      <c r="C584" s="15"/>
      <c r="D584" s="15"/>
      <c r="E584" s="15"/>
      <c r="F584" s="15"/>
      <c r="G584" s="14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  <c r="AH584" s="1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80000"/>
    <outlinePr summaryBelow="0" summaryRight="0"/>
  </sheetPr>
  <sheetViews>
    <sheetView workbookViewId="0"/>
  </sheetViews>
  <sheetFormatPr customHeight="1" defaultColWidth="12.63" defaultRowHeight="15.75"/>
  <sheetData>
    <row r="1">
      <c r="A1" s="18" t="s">
        <v>393</v>
      </c>
      <c r="B1" s="18" t="s">
        <v>394</v>
      </c>
      <c r="C1" s="18" t="s">
        <v>395</v>
      </c>
      <c r="D1" s="18" t="s">
        <v>23</v>
      </c>
      <c r="E1" s="18" t="s">
        <v>24</v>
      </c>
      <c r="F1" s="18" t="s">
        <v>4</v>
      </c>
      <c r="G1" s="18" t="s">
        <v>6</v>
      </c>
      <c r="H1" s="18" t="s">
        <v>8</v>
      </c>
      <c r="I1" s="18" t="s">
        <v>10</v>
      </c>
      <c r="J1" s="18" t="s">
        <v>12</v>
      </c>
      <c r="K1" s="18" t="s">
        <v>14</v>
      </c>
      <c r="L1" s="18" t="s">
        <v>13</v>
      </c>
      <c r="M1" s="18" t="s">
        <v>17</v>
      </c>
      <c r="N1" s="18" t="s">
        <v>11</v>
      </c>
      <c r="O1" s="18" t="s">
        <v>20</v>
      </c>
      <c r="P1" s="18" t="s">
        <v>19</v>
      </c>
    </row>
    <row r="2">
      <c r="A2" s="18" t="s">
        <v>31</v>
      </c>
      <c r="B2" s="18" t="s">
        <v>396</v>
      </c>
      <c r="C2" s="19">
        <v>660670.0</v>
      </c>
      <c r="D2" s="19">
        <v>685.0</v>
      </c>
      <c r="E2" s="19">
        <v>596.0</v>
      </c>
      <c r="F2" s="19">
        <v>106.0</v>
      </c>
      <c r="G2" s="19">
        <v>35.0</v>
      </c>
      <c r="H2" s="19">
        <v>2.0</v>
      </c>
      <c r="I2" s="19">
        <v>34.0</v>
      </c>
      <c r="J2" s="19">
        <v>131.0</v>
      </c>
      <c r="K2" s="19">
        <v>93.0</v>
      </c>
      <c r="L2" s="19">
        <v>75.0</v>
      </c>
      <c r="M2" s="19">
        <v>48.3</v>
      </c>
      <c r="N2" s="19">
        <v>112.0</v>
      </c>
      <c r="O2" s="19">
        <v>10.0</v>
      </c>
      <c r="P2" s="19">
        <v>12.0</v>
      </c>
    </row>
    <row r="3">
      <c r="A3" s="18" t="s">
        <v>39</v>
      </c>
      <c r="B3" s="18" t="s">
        <v>397</v>
      </c>
      <c r="C3" s="19">
        <v>677951.0</v>
      </c>
      <c r="D3" s="19">
        <v>660.0</v>
      </c>
      <c r="E3" s="19">
        <v>612.0</v>
      </c>
      <c r="F3" s="19">
        <v>99.0</v>
      </c>
      <c r="G3" s="19">
        <v>32.0</v>
      </c>
      <c r="H3" s="19">
        <v>9.0</v>
      </c>
      <c r="I3" s="19">
        <v>28.0</v>
      </c>
      <c r="J3" s="19">
        <v>105.0</v>
      </c>
      <c r="K3" s="19">
        <v>92.0</v>
      </c>
      <c r="L3" s="19">
        <v>41.0</v>
      </c>
      <c r="M3" s="19">
        <v>38.7</v>
      </c>
      <c r="N3" s="19">
        <v>126.0</v>
      </c>
      <c r="O3" s="19">
        <v>11.0</v>
      </c>
      <c r="P3" s="19">
        <v>5.0</v>
      </c>
    </row>
    <row r="4">
      <c r="A4" s="18" t="s">
        <v>92</v>
      </c>
      <c r="B4" s="18" t="s">
        <v>398</v>
      </c>
      <c r="C4" s="19">
        <v>592450.0</v>
      </c>
      <c r="D4" s="19">
        <v>638.0</v>
      </c>
      <c r="E4" s="19">
        <v>516.0</v>
      </c>
      <c r="F4" s="19">
        <v>69.0</v>
      </c>
      <c r="G4" s="19">
        <v>28.0</v>
      </c>
      <c r="H4" s="19">
        <v>1.0</v>
      </c>
      <c r="I4" s="19">
        <v>46.0</v>
      </c>
      <c r="J4" s="19">
        <v>109.0</v>
      </c>
      <c r="K4" s="19">
        <v>116.0</v>
      </c>
      <c r="L4" s="19">
        <v>115.0</v>
      </c>
      <c r="M4" s="19">
        <v>5.5</v>
      </c>
      <c r="N4" s="19">
        <v>169.0</v>
      </c>
      <c r="O4" s="19">
        <v>2.0</v>
      </c>
      <c r="P4" s="19">
        <v>4.0</v>
      </c>
    </row>
    <row r="5">
      <c r="A5" s="18" t="s">
        <v>78</v>
      </c>
      <c r="B5" s="18" t="s">
        <v>399</v>
      </c>
      <c r="C5" s="19">
        <v>665487.0</v>
      </c>
      <c r="D5" s="19">
        <v>646.0</v>
      </c>
      <c r="E5" s="19">
        <v>581.0</v>
      </c>
      <c r="F5" s="19">
        <v>85.0</v>
      </c>
      <c r="G5" s="19">
        <v>32.0</v>
      </c>
      <c r="H5" s="19">
        <v>2.0</v>
      </c>
      <c r="I5" s="19">
        <v>36.0</v>
      </c>
      <c r="J5" s="19">
        <v>98.0</v>
      </c>
      <c r="K5" s="19">
        <v>105.0</v>
      </c>
      <c r="L5" s="19">
        <v>59.0</v>
      </c>
      <c r="M5" s="19">
        <v>25.1</v>
      </c>
      <c r="N5" s="19">
        <v>151.0</v>
      </c>
      <c r="O5" s="19">
        <v>3.0</v>
      </c>
      <c r="P5" s="19">
        <v>3.0</v>
      </c>
    </row>
    <row r="6">
      <c r="A6" s="18" t="s">
        <v>47</v>
      </c>
      <c r="B6" s="18" t="s">
        <v>400</v>
      </c>
      <c r="C6" s="19">
        <v>677594.0</v>
      </c>
      <c r="D6" s="19">
        <v>667.0</v>
      </c>
      <c r="E6" s="19">
        <v>604.0</v>
      </c>
      <c r="F6" s="19">
        <v>91.0</v>
      </c>
      <c r="G6" s="19">
        <v>33.0</v>
      </c>
      <c r="H6" s="19">
        <v>3.0</v>
      </c>
      <c r="I6" s="19">
        <v>32.0</v>
      </c>
      <c r="J6" s="19">
        <v>106.0</v>
      </c>
      <c r="K6" s="19">
        <v>93.0</v>
      </c>
      <c r="L6" s="19">
        <v>52.0</v>
      </c>
      <c r="M6" s="19">
        <v>26.9</v>
      </c>
      <c r="N6" s="19">
        <v>163.0</v>
      </c>
      <c r="O6" s="19">
        <v>7.0</v>
      </c>
      <c r="P6" s="19">
        <v>9.0</v>
      </c>
    </row>
    <row r="7">
      <c r="A7" s="18" t="s">
        <v>58</v>
      </c>
      <c r="B7" s="18" t="s">
        <v>401</v>
      </c>
      <c r="C7" s="19">
        <v>607208.0</v>
      </c>
      <c r="D7" s="19">
        <v>670.0</v>
      </c>
      <c r="E7" s="19">
        <v>616.0</v>
      </c>
      <c r="F7" s="19">
        <v>104.0</v>
      </c>
      <c r="G7" s="19">
        <v>33.0</v>
      </c>
      <c r="H7" s="19">
        <v>2.0</v>
      </c>
      <c r="I7" s="19">
        <v>24.0</v>
      </c>
      <c r="J7" s="19">
        <v>99.0</v>
      </c>
      <c r="K7" s="19">
        <v>86.0</v>
      </c>
      <c r="L7" s="19">
        <v>46.0</v>
      </c>
      <c r="M7" s="19">
        <v>25.5</v>
      </c>
      <c r="N7" s="19">
        <v>137.0</v>
      </c>
      <c r="O7" s="19">
        <v>1.0</v>
      </c>
      <c r="P7" s="19">
        <v>5.0</v>
      </c>
    </row>
    <row r="8">
      <c r="A8" s="18" t="s">
        <v>40</v>
      </c>
      <c r="B8" s="18" t="s">
        <v>402</v>
      </c>
      <c r="C8" s="19">
        <v>682998.0</v>
      </c>
      <c r="D8" s="19">
        <v>648.0</v>
      </c>
      <c r="E8" s="19">
        <v>576.0</v>
      </c>
      <c r="F8" s="19">
        <v>90.0</v>
      </c>
      <c r="G8" s="19">
        <v>36.0</v>
      </c>
      <c r="H8" s="19">
        <v>5.0</v>
      </c>
      <c r="I8" s="19">
        <v>24.0</v>
      </c>
      <c r="J8" s="19">
        <v>108.0</v>
      </c>
      <c r="K8" s="19">
        <v>78.0</v>
      </c>
      <c r="L8" s="19">
        <v>57.0</v>
      </c>
      <c r="M8" s="19">
        <v>40.1</v>
      </c>
      <c r="N8" s="19">
        <v>132.0</v>
      </c>
      <c r="O8" s="19">
        <v>4.0</v>
      </c>
      <c r="P8" s="19">
        <v>13.0</v>
      </c>
    </row>
    <row r="9">
      <c r="A9" s="18" t="s">
        <v>44</v>
      </c>
      <c r="B9" s="18" t="s">
        <v>403</v>
      </c>
      <c r="C9" s="19">
        <v>596019.0</v>
      </c>
      <c r="D9" s="19">
        <v>657.0</v>
      </c>
      <c r="E9" s="19">
        <v>585.0</v>
      </c>
      <c r="F9" s="19">
        <v>91.0</v>
      </c>
      <c r="G9" s="19">
        <v>27.0</v>
      </c>
      <c r="H9" s="19">
        <v>2.0</v>
      </c>
      <c r="I9" s="19">
        <v>27.0</v>
      </c>
      <c r="J9" s="19">
        <v>88.0</v>
      </c>
      <c r="K9" s="19">
        <v>94.0</v>
      </c>
      <c r="L9" s="19">
        <v>61.0</v>
      </c>
      <c r="M9" s="19">
        <v>24.0</v>
      </c>
      <c r="N9" s="19">
        <v>130.0</v>
      </c>
      <c r="O9" s="19">
        <v>4.0</v>
      </c>
      <c r="P9" s="19">
        <v>9.0</v>
      </c>
    </row>
    <row r="10">
      <c r="A10" s="18" t="s">
        <v>45</v>
      </c>
      <c r="B10" s="18" t="s">
        <v>396</v>
      </c>
      <c r="C10" s="19">
        <v>663586.0</v>
      </c>
      <c r="D10" s="19">
        <v>663.0</v>
      </c>
      <c r="E10" s="19">
        <v>592.0</v>
      </c>
      <c r="F10" s="19">
        <v>90.0</v>
      </c>
      <c r="G10" s="19">
        <v>34.0</v>
      </c>
      <c r="H10" s="19">
        <v>2.0</v>
      </c>
      <c r="I10" s="19">
        <v>33.0</v>
      </c>
      <c r="J10" s="19">
        <v>96.0</v>
      </c>
      <c r="K10" s="19">
        <v>105.0</v>
      </c>
      <c r="L10" s="19">
        <v>57.0</v>
      </c>
      <c r="M10" s="19">
        <v>3.8</v>
      </c>
      <c r="N10" s="19">
        <v>158.0</v>
      </c>
      <c r="O10" s="19">
        <v>1.0</v>
      </c>
      <c r="P10" s="19">
        <v>12.0</v>
      </c>
    </row>
    <row r="11">
      <c r="A11" s="18" t="s">
        <v>43</v>
      </c>
      <c r="B11" s="18" t="s">
        <v>404</v>
      </c>
      <c r="C11" s="19">
        <v>608070.0</v>
      </c>
      <c r="D11" s="19">
        <v>659.0</v>
      </c>
      <c r="E11" s="19">
        <v>573.0</v>
      </c>
      <c r="F11" s="19">
        <v>97.0</v>
      </c>
      <c r="G11" s="19">
        <v>33.0</v>
      </c>
      <c r="H11" s="19">
        <v>3.0</v>
      </c>
      <c r="I11" s="19">
        <v>22.0</v>
      </c>
      <c r="J11" s="19">
        <v>89.0</v>
      </c>
      <c r="K11" s="19">
        <v>96.0</v>
      </c>
      <c r="L11" s="19">
        <v>79.0</v>
      </c>
      <c r="M11" s="19">
        <v>25.2</v>
      </c>
      <c r="N11" s="19">
        <v>81.0</v>
      </c>
      <c r="O11" s="19">
        <v>5.0</v>
      </c>
      <c r="P11" s="19">
        <v>5.0</v>
      </c>
    </row>
    <row r="12">
      <c r="A12" s="18" t="s">
        <v>51</v>
      </c>
      <c r="B12" s="18" t="s">
        <v>405</v>
      </c>
      <c r="C12" s="19">
        <v>646240.0</v>
      </c>
      <c r="D12" s="19">
        <v>652.0</v>
      </c>
      <c r="E12" s="19">
        <v>575.0</v>
      </c>
      <c r="F12" s="19">
        <v>88.0</v>
      </c>
      <c r="G12" s="19">
        <v>40.0</v>
      </c>
      <c r="H12" s="19">
        <v>2.0</v>
      </c>
      <c r="I12" s="19">
        <v>29.0</v>
      </c>
      <c r="J12" s="19">
        <v>102.0</v>
      </c>
      <c r="K12" s="19">
        <v>98.0</v>
      </c>
      <c r="L12" s="19">
        <v>67.0</v>
      </c>
      <c r="M12" s="19">
        <v>5.8</v>
      </c>
      <c r="N12" s="19">
        <v>127.0</v>
      </c>
      <c r="O12" s="19">
        <v>1.0</v>
      </c>
      <c r="P12" s="19">
        <v>8.0</v>
      </c>
    </row>
    <row r="13">
      <c r="A13" s="18" t="s">
        <v>35</v>
      </c>
      <c r="B13" s="18" t="s">
        <v>398</v>
      </c>
      <c r="C13" s="19">
        <v>665742.0</v>
      </c>
      <c r="D13" s="19">
        <v>668.0</v>
      </c>
      <c r="E13" s="19">
        <v>532.0</v>
      </c>
      <c r="F13" s="19">
        <v>80.0</v>
      </c>
      <c r="G13" s="19">
        <v>26.0</v>
      </c>
      <c r="H13" s="19">
        <v>2.0</v>
      </c>
      <c r="I13" s="19">
        <v>33.0</v>
      </c>
      <c r="J13" s="19">
        <v>112.0</v>
      </c>
      <c r="K13" s="19">
        <v>98.0</v>
      </c>
      <c r="L13" s="19">
        <v>132.0</v>
      </c>
      <c r="M13" s="19">
        <v>12.8</v>
      </c>
      <c r="N13" s="19">
        <v>116.0</v>
      </c>
      <c r="O13" s="19">
        <v>5.0</v>
      </c>
      <c r="P13" s="19">
        <v>3.0</v>
      </c>
    </row>
    <row r="14">
      <c r="A14" s="18" t="s">
        <v>36</v>
      </c>
      <c r="B14" s="18" t="s">
        <v>406</v>
      </c>
      <c r="C14" s="19">
        <v>663656.0</v>
      </c>
      <c r="D14" s="19">
        <v>639.0</v>
      </c>
      <c r="E14" s="19">
        <v>560.0</v>
      </c>
      <c r="F14" s="19">
        <v>90.0</v>
      </c>
      <c r="G14" s="19">
        <v>33.0</v>
      </c>
      <c r="H14" s="19">
        <v>3.0</v>
      </c>
      <c r="I14" s="19">
        <v>27.0</v>
      </c>
      <c r="J14" s="19">
        <v>94.0</v>
      </c>
      <c r="K14" s="19">
        <v>103.0</v>
      </c>
      <c r="L14" s="19">
        <v>75.0</v>
      </c>
      <c r="M14" s="19">
        <v>25.0</v>
      </c>
      <c r="N14" s="19">
        <v>98.0</v>
      </c>
      <c r="O14" s="19">
        <v>4.0</v>
      </c>
      <c r="P14" s="19">
        <v>2.0</v>
      </c>
    </row>
    <row r="15">
      <c r="A15" s="18" t="s">
        <v>33</v>
      </c>
      <c r="B15" s="18" t="s">
        <v>407</v>
      </c>
      <c r="C15" s="19">
        <v>605141.0</v>
      </c>
      <c r="D15" s="19">
        <v>673.0</v>
      </c>
      <c r="E15" s="19">
        <v>581.0</v>
      </c>
      <c r="F15" s="19">
        <v>89.0</v>
      </c>
      <c r="G15" s="19">
        <v>37.0</v>
      </c>
      <c r="H15" s="19">
        <v>3.0</v>
      </c>
      <c r="I15" s="19">
        <v>34.0</v>
      </c>
      <c r="J15" s="19">
        <v>118.0</v>
      </c>
      <c r="K15" s="19">
        <v>85.0</v>
      </c>
      <c r="L15" s="19">
        <v>80.0</v>
      </c>
      <c r="M15" s="19">
        <v>11.6</v>
      </c>
      <c r="N15" s="19">
        <v>111.0</v>
      </c>
      <c r="O15" s="19">
        <v>3.0</v>
      </c>
      <c r="P15" s="19">
        <v>9.0</v>
      </c>
    </row>
    <row r="16">
      <c r="A16" s="18" t="s">
        <v>104</v>
      </c>
      <c r="B16" s="18" t="s">
        <v>408</v>
      </c>
      <c r="C16" s="19">
        <v>666182.0</v>
      </c>
      <c r="D16" s="19">
        <v>649.0</v>
      </c>
      <c r="E16" s="19">
        <v>609.0</v>
      </c>
      <c r="F16" s="19">
        <v>114.0</v>
      </c>
      <c r="G16" s="19">
        <v>34.0</v>
      </c>
      <c r="H16" s="19">
        <v>2.0</v>
      </c>
      <c r="I16" s="19">
        <v>26.0</v>
      </c>
      <c r="J16" s="19">
        <v>99.0</v>
      </c>
      <c r="K16" s="19">
        <v>87.0</v>
      </c>
      <c r="L16" s="19">
        <v>35.0</v>
      </c>
      <c r="M16" s="19">
        <v>7.8</v>
      </c>
      <c r="N16" s="19">
        <v>134.0</v>
      </c>
      <c r="O16" s="19">
        <v>4.0</v>
      </c>
      <c r="P16" s="19">
        <v>3.0</v>
      </c>
    </row>
    <row r="17">
      <c r="A17" s="18" t="s">
        <v>49</v>
      </c>
      <c r="B17" s="18" t="s">
        <v>409</v>
      </c>
      <c r="C17" s="19">
        <v>608369.0</v>
      </c>
      <c r="D17" s="19">
        <v>595.0</v>
      </c>
      <c r="E17" s="19">
        <v>529.0</v>
      </c>
      <c r="F17" s="19">
        <v>83.0</v>
      </c>
      <c r="G17" s="19">
        <v>34.0</v>
      </c>
      <c r="H17" s="19">
        <v>2.0</v>
      </c>
      <c r="I17" s="19">
        <v>31.0</v>
      </c>
      <c r="J17" s="19">
        <v>97.0</v>
      </c>
      <c r="K17" s="19">
        <v>85.0</v>
      </c>
      <c r="L17" s="19">
        <v>58.0</v>
      </c>
      <c r="M17" s="19">
        <v>2.9</v>
      </c>
      <c r="N17" s="19">
        <v>99.0</v>
      </c>
      <c r="O17" s="19">
        <v>2.0</v>
      </c>
      <c r="P17" s="19">
        <v>5.0</v>
      </c>
    </row>
    <row r="18">
      <c r="A18" s="18" t="s">
        <v>62</v>
      </c>
      <c r="B18" s="18" t="s">
        <v>406</v>
      </c>
      <c r="C18" s="19">
        <v>670541.0</v>
      </c>
      <c r="D18" s="19">
        <v>606.0</v>
      </c>
      <c r="E18" s="19">
        <v>507.0</v>
      </c>
      <c r="F18" s="19">
        <v>75.0</v>
      </c>
      <c r="G18" s="19">
        <v>34.0</v>
      </c>
      <c r="H18" s="19">
        <v>2.0</v>
      </c>
      <c r="I18" s="19">
        <v>35.0</v>
      </c>
      <c r="J18" s="19">
        <v>96.0</v>
      </c>
      <c r="K18" s="19">
        <v>109.0</v>
      </c>
      <c r="L18" s="19">
        <v>86.0</v>
      </c>
      <c r="M18" s="19">
        <v>0.0</v>
      </c>
      <c r="N18" s="19">
        <v>116.0</v>
      </c>
      <c r="O18" s="19">
        <v>0.0</v>
      </c>
      <c r="P18" s="19">
        <v>10.0</v>
      </c>
    </row>
    <row r="19">
      <c r="A19" s="18" t="s">
        <v>410</v>
      </c>
      <c r="B19" s="18" t="s">
        <v>411</v>
      </c>
      <c r="C19" s="19">
        <v>673357.0</v>
      </c>
      <c r="D19" s="19">
        <v>623.0</v>
      </c>
      <c r="E19" s="19">
        <v>575.0</v>
      </c>
      <c r="F19" s="19">
        <v>86.0</v>
      </c>
      <c r="G19" s="19">
        <v>32.0</v>
      </c>
      <c r="H19" s="19">
        <v>2.0</v>
      </c>
      <c r="I19" s="19">
        <v>31.0</v>
      </c>
      <c r="J19" s="19">
        <v>86.0</v>
      </c>
      <c r="K19" s="19">
        <v>95.0</v>
      </c>
      <c r="L19" s="19">
        <v>36.0</v>
      </c>
      <c r="M19" s="19">
        <v>19.5</v>
      </c>
      <c r="N19" s="19">
        <v>158.0</v>
      </c>
      <c r="O19" s="19">
        <v>4.0</v>
      </c>
      <c r="P19" s="19">
        <v>10.0</v>
      </c>
    </row>
    <row r="20">
      <c r="A20" s="18" t="s">
        <v>34</v>
      </c>
      <c r="B20" s="18" t="s">
        <v>407</v>
      </c>
      <c r="C20" s="19">
        <v>518692.0</v>
      </c>
      <c r="D20" s="19">
        <v>678.0</v>
      </c>
      <c r="E20" s="19">
        <v>588.0</v>
      </c>
      <c r="F20" s="19">
        <v>106.0</v>
      </c>
      <c r="G20" s="19">
        <v>37.0</v>
      </c>
      <c r="H20" s="19">
        <v>3.0</v>
      </c>
      <c r="I20" s="19">
        <v>26.0</v>
      </c>
      <c r="J20" s="19">
        <v>104.0</v>
      </c>
      <c r="K20" s="19">
        <v>99.0</v>
      </c>
      <c r="L20" s="19">
        <v>79.0</v>
      </c>
      <c r="M20" s="19">
        <v>16.2</v>
      </c>
      <c r="N20" s="19">
        <v>115.0</v>
      </c>
      <c r="O20" s="19">
        <v>2.0</v>
      </c>
      <c r="P20" s="19">
        <v>9.0</v>
      </c>
    </row>
    <row r="21">
      <c r="A21" s="18" t="s">
        <v>38</v>
      </c>
      <c r="B21" s="18" t="s">
        <v>407</v>
      </c>
      <c r="C21" s="19">
        <v>660271.0</v>
      </c>
      <c r="D21" s="19">
        <v>627.0</v>
      </c>
      <c r="E21" s="19">
        <v>541.0</v>
      </c>
      <c r="F21" s="19">
        <v>70.0</v>
      </c>
      <c r="G21" s="19">
        <v>28.0</v>
      </c>
      <c r="H21" s="19">
        <v>6.0</v>
      </c>
      <c r="I21" s="19">
        <v>43.0</v>
      </c>
      <c r="J21" s="19">
        <v>111.0</v>
      </c>
      <c r="K21" s="19">
        <v>105.0</v>
      </c>
      <c r="L21" s="19">
        <v>79.0</v>
      </c>
      <c r="M21" s="19">
        <v>16.4</v>
      </c>
      <c r="N21" s="19">
        <v>156.0</v>
      </c>
      <c r="O21" s="19">
        <v>5.0</v>
      </c>
      <c r="P21" s="19">
        <v>4.0</v>
      </c>
    </row>
    <row r="22">
      <c r="A22" s="18" t="s">
        <v>32</v>
      </c>
      <c r="B22" s="18" t="s">
        <v>396</v>
      </c>
      <c r="C22" s="19">
        <v>621566.0</v>
      </c>
      <c r="D22" s="19">
        <v>664.0</v>
      </c>
      <c r="E22" s="19">
        <v>566.0</v>
      </c>
      <c r="F22" s="19">
        <v>76.0</v>
      </c>
      <c r="G22" s="19">
        <v>31.0</v>
      </c>
      <c r="H22" s="19">
        <v>2.0</v>
      </c>
      <c r="I22" s="19">
        <v>36.0</v>
      </c>
      <c r="J22" s="19">
        <v>96.0</v>
      </c>
      <c r="K22" s="19">
        <v>110.0</v>
      </c>
      <c r="L22" s="19">
        <v>90.0</v>
      </c>
      <c r="M22" s="19">
        <v>3.3</v>
      </c>
      <c r="N22" s="19">
        <v>157.0</v>
      </c>
      <c r="O22" s="19">
        <v>0.0</v>
      </c>
      <c r="P22" s="19">
        <v>5.0</v>
      </c>
    </row>
    <row r="23">
      <c r="A23" s="18" t="s">
        <v>412</v>
      </c>
      <c r="B23" s="18" t="s">
        <v>413</v>
      </c>
      <c r="C23" s="19">
        <v>682928.0</v>
      </c>
      <c r="D23" s="19">
        <v>615.0</v>
      </c>
      <c r="E23" s="19">
        <v>566.0</v>
      </c>
      <c r="F23" s="19">
        <v>92.0</v>
      </c>
      <c r="G23" s="19">
        <v>28.0</v>
      </c>
      <c r="H23" s="19">
        <v>3.0</v>
      </c>
      <c r="I23" s="19">
        <v>18.0</v>
      </c>
      <c r="J23" s="19">
        <v>85.0</v>
      </c>
      <c r="K23" s="19">
        <v>61.0</v>
      </c>
      <c r="L23" s="19">
        <v>33.0</v>
      </c>
      <c r="M23" s="19">
        <v>38.2</v>
      </c>
      <c r="N23" s="19">
        <v>114.0</v>
      </c>
      <c r="O23" s="19">
        <v>4.0</v>
      </c>
      <c r="P23" s="19">
        <v>14.0</v>
      </c>
    </row>
    <row r="24">
      <c r="A24" s="18" t="s">
        <v>113</v>
      </c>
      <c r="B24" s="18" t="s">
        <v>396</v>
      </c>
      <c r="C24" s="19">
        <v>671739.0</v>
      </c>
      <c r="D24" s="19">
        <v>596.0</v>
      </c>
      <c r="E24" s="19">
        <v>555.0</v>
      </c>
      <c r="F24" s="19">
        <v>97.0</v>
      </c>
      <c r="G24" s="19">
        <v>33.0</v>
      </c>
      <c r="H24" s="19">
        <v>2.0</v>
      </c>
      <c r="I24" s="19">
        <v>25.0</v>
      </c>
      <c r="J24" s="19">
        <v>87.0</v>
      </c>
      <c r="K24" s="19">
        <v>92.0</v>
      </c>
      <c r="L24" s="19">
        <v>33.0</v>
      </c>
      <c r="M24" s="19">
        <v>19.5</v>
      </c>
      <c r="N24" s="19">
        <v>123.0</v>
      </c>
      <c r="O24" s="19">
        <v>4.0</v>
      </c>
      <c r="P24" s="19">
        <v>6.0</v>
      </c>
    </row>
    <row r="25">
      <c r="A25" s="18" t="s">
        <v>255</v>
      </c>
      <c r="B25" s="18" t="s">
        <v>414</v>
      </c>
      <c r="C25" s="19">
        <v>668904.0</v>
      </c>
      <c r="D25" s="19">
        <v>569.0</v>
      </c>
      <c r="E25" s="19">
        <v>516.0</v>
      </c>
      <c r="F25" s="19">
        <v>83.0</v>
      </c>
      <c r="G25" s="19">
        <v>27.0</v>
      </c>
      <c r="H25" s="19">
        <v>2.0</v>
      </c>
      <c r="I25" s="19">
        <v>24.0</v>
      </c>
      <c r="J25" s="19">
        <v>88.0</v>
      </c>
      <c r="K25" s="19">
        <v>78.0</v>
      </c>
      <c r="L25" s="19">
        <v>45.0</v>
      </c>
      <c r="M25" s="19">
        <v>16.5</v>
      </c>
      <c r="N25" s="19">
        <v>120.0</v>
      </c>
      <c r="O25" s="19">
        <v>2.0</v>
      </c>
      <c r="P25" s="19">
        <v>7.0</v>
      </c>
    </row>
    <row r="26">
      <c r="A26" s="18" t="s">
        <v>85</v>
      </c>
      <c r="B26" s="18" t="s">
        <v>415</v>
      </c>
      <c r="C26" s="19">
        <v>571448.0</v>
      </c>
      <c r="D26" s="19">
        <v>628.0</v>
      </c>
      <c r="E26" s="19">
        <v>572.0</v>
      </c>
      <c r="F26" s="19">
        <v>96.0</v>
      </c>
      <c r="G26" s="19">
        <v>31.0</v>
      </c>
      <c r="H26" s="19">
        <v>2.0</v>
      </c>
      <c r="I26" s="19">
        <v>25.0</v>
      </c>
      <c r="J26" s="19">
        <v>84.0</v>
      </c>
      <c r="K26" s="19">
        <v>99.0</v>
      </c>
      <c r="L26" s="19">
        <v>51.0</v>
      </c>
      <c r="M26" s="19">
        <v>3.9</v>
      </c>
      <c r="N26" s="19">
        <v>97.0</v>
      </c>
      <c r="O26" s="19">
        <v>3.0</v>
      </c>
      <c r="P26" s="19">
        <v>4.0</v>
      </c>
    </row>
    <row r="27">
      <c r="A27" s="18" t="s">
        <v>68</v>
      </c>
      <c r="B27" s="18" t="s">
        <v>416</v>
      </c>
      <c r="C27" s="19">
        <v>683002.0</v>
      </c>
      <c r="D27" s="19">
        <v>625.0</v>
      </c>
      <c r="E27" s="19">
        <v>561.0</v>
      </c>
      <c r="F27" s="19">
        <v>81.0</v>
      </c>
      <c r="G27" s="19">
        <v>29.0</v>
      </c>
      <c r="H27" s="19">
        <v>4.0</v>
      </c>
      <c r="I27" s="19">
        <v>28.0</v>
      </c>
      <c r="J27" s="19">
        <v>94.0</v>
      </c>
      <c r="K27" s="19">
        <v>75.0</v>
      </c>
      <c r="L27" s="19">
        <v>60.0</v>
      </c>
      <c r="M27" s="19">
        <v>9.8</v>
      </c>
      <c r="N27" s="19">
        <v>155.0</v>
      </c>
      <c r="O27" s="19">
        <v>3.0</v>
      </c>
      <c r="P27" s="19">
        <v>2.0</v>
      </c>
    </row>
    <row r="28">
      <c r="A28" s="18" t="s">
        <v>208</v>
      </c>
      <c r="B28" s="18" t="s">
        <v>417</v>
      </c>
      <c r="C28" s="19">
        <v>682829.0</v>
      </c>
      <c r="D28" s="19">
        <v>554.0</v>
      </c>
      <c r="E28" s="19">
        <v>502.0</v>
      </c>
      <c r="F28" s="19">
        <v>68.0</v>
      </c>
      <c r="G28" s="19">
        <v>22.0</v>
      </c>
      <c r="H28" s="19">
        <v>3.0</v>
      </c>
      <c r="I28" s="19">
        <v>23.0</v>
      </c>
      <c r="J28" s="19">
        <v>71.0</v>
      </c>
      <c r="K28" s="19">
        <v>74.0</v>
      </c>
      <c r="L28" s="19">
        <v>48.0</v>
      </c>
      <c r="M28" s="19">
        <v>32.3</v>
      </c>
      <c r="N28" s="19">
        <v>175.0</v>
      </c>
      <c r="O28" s="19">
        <v>10.0</v>
      </c>
      <c r="P28" s="19">
        <v>2.0</v>
      </c>
    </row>
    <row r="29">
      <c r="A29" s="18" t="s">
        <v>86</v>
      </c>
      <c r="B29" s="18" t="s">
        <v>399</v>
      </c>
      <c r="C29" s="19">
        <v>592518.0</v>
      </c>
      <c r="D29" s="19">
        <v>617.0</v>
      </c>
      <c r="E29" s="19">
        <v>552.0</v>
      </c>
      <c r="F29" s="19">
        <v>86.0</v>
      </c>
      <c r="G29" s="19">
        <v>29.0</v>
      </c>
      <c r="H29" s="19">
        <v>1.0</v>
      </c>
      <c r="I29" s="19">
        <v>25.0</v>
      </c>
      <c r="J29" s="19">
        <v>82.0</v>
      </c>
      <c r="K29" s="19">
        <v>95.0</v>
      </c>
      <c r="L29" s="19">
        <v>61.0</v>
      </c>
      <c r="M29" s="19">
        <v>4.1</v>
      </c>
      <c r="N29" s="19">
        <v>120.0</v>
      </c>
      <c r="O29" s="19">
        <v>2.0</v>
      </c>
      <c r="P29" s="19">
        <v>2.0</v>
      </c>
    </row>
    <row r="30">
      <c r="A30" s="18" t="s">
        <v>221</v>
      </c>
      <c r="B30" s="18" t="s">
        <v>418</v>
      </c>
      <c r="C30" s="19">
        <v>545361.0</v>
      </c>
      <c r="D30" s="19">
        <v>583.0</v>
      </c>
      <c r="E30" s="19">
        <v>498.0</v>
      </c>
      <c r="F30" s="19">
        <v>68.0</v>
      </c>
      <c r="G30" s="19">
        <v>26.0</v>
      </c>
      <c r="H30" s="19">
        <v>2.0</v>
      </c>
      <c r="I30" s="19">
        <v>33.0</v>
      </c>
      <c r="J30" s="19">
        <v>97.0</v>
      </c>
      <c r="K30" s="19">
        <v>89.0</v>
      </c>
      <c r="L30" s="19">
        <v>74.0</v>
      </c>
      <c r="M30" s="19">
        <v>4.2</v>
      </c>
      <c r="N30" s="19">
        <v>164.0</v>
      </c>
      <c r="O30" s="19">
        <v>0.0</v>
      </c>
      <c r="P30" s="19">
        <v>9.0</v>
      </c>
    </row>
    <row r="31">
      <c r="A31" s="18" t="s">
        <v>57</v>
      </c>
      <c r="B31" s="18" t="s">
        <v>408</v>
      </c>
      <c r="C31" s="19">
        <v>665489.0</v>
      </c>
      <c r="D31" s="19">
        <v>663.0</v>
      </c>
      <c r="E31" s="19">
        <v>587.0</v>
      </c>
      <c r="F31" s="19">
        <v>99.0</v>
      </c>
      <c r="G31" s="19">
        <v>32.0</v>
      </c>
      <c r="H31" s="19">
        <v>1.0</v>
      </c>
      <c r="I31" s="19">
        <v>30.0</v>
      </c>
      <c r="J31" s="19">
        <v>92.0</v>
      </c>
      <c r="K31" s="19">
        <v>101.0</v>
      </c>
      <c r="L31" s="19">
        <v>67.0</v>
      </c>
      <c r="M31" s="19">
        <v>5.6</v>
      </c>
      <c r="N31" s="19">
        <v>107.0</v>
      </c>
      <c r="O31" s="19">
        <v>4.0</v>
      </c>
      <c r="P31" s="19">
        <v>7.0</v>
      </c>
    </row>
    <row r="32">
      <c r="A32" s="18" t="s">
        <v>53</v>
      </c>
      <c r="B32" s="18" t="s">
        <v>409</v>
      </c>
      <c r="C32" s="19">
        <v>666969.0</v>
      </c>
      <c r="D32" s="19">
        <v>638.0</v>
      </c>
      <c r="E32" s="19">
        <v>573.0</v>
      </c>
      <c r="F32" s="19">
        <v>77.0</v>
      </c>
      <c r="G32" s="19">
        <v>29.0</v>
      </c>
      <c r="H32" s="19">
        <v>2.0</v>
      </c>
      <c r="I32" s="19">
        <v>32.0</v>
      </c>
      <c r="J32" s="19">
        <v>86.0</v>
      </c>
      <c r="K32" s="19">
        <v>95.0</v>
      </c>
      <c r="L32" s="19">
        <v>57.0</v>
      </c>
      <c r="M32" s="19">
        <v>8.4</v>
      </c>
      <c r="N32" s="19">
        <v>174.0</v>
      </c>
      <c r="O32" s="19">
        <v>1.0</v>
      </c>
      <c r="P32" s="19">
        <v>6.0</v>
      </c>
    </row>
    <row r="33">
      <c r="A33" s="18" t="s">
        <v>144</v>
      </c>
      <c r="B33" s="18" t="s">
        <v>419</v>
      </c>
      <c r="C33" s="19">
        <v>666134.0</v>
      </c>
      <c r="D33" s="19">
        <v>586.0</v>
      </c>
      <c r="E33" s="19">
        <v>515.0</v>
      </c>
      <c r="F33" s="19">
        <v>76.0</v>
      </c>
      <c r="G33" s="19">
        <v>32.0</v>
      </c>
      <c r="H33" s="19">
        <v>4.0</v>
      </c>
      <c r="I33" s="19">
        <v>27.0</v>
      </c>
      <c r="J33" s="19">
        <v>81.0</v>
      </c>
      <c r="K33" s="19">
        <v>87.0</v>
      </c>
      <c r="L33" s="19">
        <v>66.0</v>
      </c>
      <c r="M33" s="19">
        <v>17.6</v>
      </c>
      <c r="N33" s="19">
        <v>173.0</v>
      </c>
      <c r="O33" s="19">
        <v>4.0</v>
      </c>
      <c r="P33" s="19">
        <v>3.0</v>
      </c>
    </row>
    <row r="34">
      <c r="A34" s="18" t="s">
        <v>420</v>
      </c>
      <c r="B34" s="18" t="s">
        <v>421</v>
      </c>
      <c r="C34" s="19">
        <v>665862.0</v>
      </c>
      <c r="D34" s="19">
        <v>565.0</v>
      </c>
      <c r="E34" s="19">
        <v>517.0</v>
      </c>
      <c r="F34" s="19">
        <v>70.0</v>
      </c>
      <c r="G34" s="19">
        <v>24.0</v>
      </c>
      <c r="H34" s="19">
        <v>3.0</v>
      </c>
      <c r="I34" s="19">
        <v>26.0</v>
      </c>
      <c r="J34" s="19">
        <v>78.0</v>
      </c>
      <c r="K34" s="19">
        <v>84.0</v>
      </c>
      <c r="L34" s="19">
        <v>42.0</v>
      </c>
      <c r="M34" s="19">
        <v>26.5</v>
      </c>
      <c r="N34" s="19">
        <v>162.0</v>
      </c>
      <c r="O34" s="19">
        <v>3.0</v>
      </c>
      <c r="P34" s="19">
        <v>4.0</v>
      </c>
    </row>
    <row r="35">
      <c r="A35" s="18" t="s">
        <v>46</v>
      </c>
      <c r="B35" s="18" t="s">
        <v>403</v>
      </c>
      <c r="C35" s="19">
        <v>624413.0</v>
      </c>
      <c r="D35" s="19">
        <v>650.0</v>
      </c>
      <c r="E35" s="19">
        <v>561.0</v>
      </c>
      <c r="F35" s="19">
        <v>76.0</v>
      </c>
      <c r="G35" s="19">
        <v>26.0</v>
      </c>
      <c r="H35" s="19">
        <v>2.0</v>
      </c>
      <c r="I35" s="19">
        <v>34.0</v>
      </c>
      <c r="J35" s="19">
        <v>87.0</v>
      </c>
      <c r="K35" s="19">
        <v>102.0</v>
      </c>
      <c r="L35" s="19">
        <v>72.0</v>
      </c>
      <c r="M35" s="19">
        <v>6.0</v>
      </c>
      <c r="N35" s="19">
        <v>138.0</v>
      </c>
      <c r="O35" s="19">
        <v>1.0</v>
      </c>
      <c r="P35" s="19">
        <v>15.0</v>
      </c>
    </row>
    <row r="36">
      <c r="A36" s="18" t="s">
        <v>110</v>
      </c>
      <c r="B36" s="18" t="s">
        <v>421</v>
      </c>
      <c r="C36" s="19">
        <v>669394.0</v>
      </c>
      <c r="D36" s="19">
        <v>584.0</v>
      </c>
      <c r="E36" s="19">
        <v>533.0</v>
      </c>
      <c r="F36" s="19">
        <v>73.0</v>
      </c>
      <c r="G36" s="19">
        <v>33.0</v>
      </c>
      <c r="H36" s="19">
        <v>4.0</v>
      </c>
      <c r="I36" s="19">
        <v>28.0</v>
      </c>
      <c r="J36" s="19">
        <v>77.0</v>
      </c>
      <c r="K36" s="19">
        <v>90.0</v>
      </c>
      <c r="L36" s="19">
        <v>38.0</v>
      </c>
      <c r="M36" s="19">
        <v>1.7</v>
      </c>
      <c r="N36" s="19">
        <v>162.0</v>
      </c>
      <c r="O36" s="19">
        <v>2.0</v>
      </c>
      <c r="P36" s="19">
        <v>11.0</v>
      </c>
    </row>
    <row r="37">
      <c r="A37" s="18" t="s">
        <v>116</v>
      </c>
      <c r="B37" s="18" t="s">
        <v>422</v>
      </c>
      <c r="C37" s="19">
        <v>642715.0</v>
      </c>
      <c r="D37" s="19">
        <v>627.0</v>
      </c>
      <c r="E37" s="19">
        <v>560.0</v>
      </c>
      <c r="F37" s="19">
        <v>76.0</v>
      </c>
      <c r="G37" s="19">
        <v>27.0</v>
      </c>
      <c r="H37" s="19">
        <v>2.0</v>
      </c>
      <c r="I37" s="19">
        <v>28.0</v>
      </c>
      <c r="J37" s="19">
        <v>79.0</v>
      </c>
      <c r="K37" s="19">
        <v>85.0</v>
      </c>
      <c r="L37" s="19">
        <v>63.0</v>
      </c>
      <c r="M37" s="19">
        <v>6.2</v>
      </c>
      <c r="N37" s="19">
        <v>162.0</v>
      </c>
      <c r="O37" s="19">
        <v>3.0</v>
      </c>
      <c r="P37" s="19">
        <v>2.0</v>
      </c>
    </row>
    <row r="38">
      <c r="A38" s="18" t="s">
        <v>48</v>
      </c>
      <c r="B38" s="18" t="s">
        <v>401</v>
      </c>
      <c r="C38" s="19">
        <v>656941.0</v>
      </c>
      <c r="D38" s="19">
        <v>662.0</v>
      </c>
      <c r="E38" s="19">
        <v>553.0</v>
      </c>
      <c r="F38" s="19">
        <v>59.0</v>
      </c>
      <c r="G38" s="19">
        <v>24.0</v>
      </c>
      <c r="H38" s="19">
        <v>3.0</v>
      </c>
      <c r="I38" s="19">
        <v>38.0</v>
      </c>
      <c r="J38" s="19">
        <v>101.0</v>
      </c>
      <c r="K38" s="19">
        <v>82.0</v>
      </c>
      <c r="L38" s="19">
        <v>102.0</v>
      </c>
      <c r="M38" s="19">
        <v>0.5</v>
      </c>
      <c r="N38" s="19">
        <v>193.0</v>
      </c>
      <c r="O38" s="19">
        <v>4.0</v>
      </c>
      <c r="P38" s="19">
        <v>6.0</v>
      </c>
    </row>
    <row r="39">
      <c r="A39" s="18" t="s">
        <v>41</v>
      </c>
      <c r="B39" s="18" t="s">
        <v>406</v>
      </c>
      <c r="C39" s="19">
        <v>608324.0</v>
      </c>
      <c r="D39" s="19">
        <v>659.0</v>
      </c>
      <c r="E39" s="19">
        <v>565.0</v>
      </c>
      <c r="F39" s="19">
        <v>97.0</v>
      </c>
      <c r="G39" s="19">
        <v>31.0</v>
      </c>
      <c r="H39" s="19">
        <v>2.0</v>
      </c>
      <c r="I39" s="19">
        <v>22.0</v>
      </c>
      <c r="J39" s="19">
        <v>91.0</v>
      </c>
      <c r="K39" s="19">
        <v>83.0</v>
      </c>
      <c r="L39" s="19">
        <v>83.0</v>
      </c>
      <c r="M39" s="19">
        <v>4.3</v>
      </c>
      <c r="N39" s="19">
        <v>85.0</v>
      </c>
      <c r="O39" s="19">
        <v>1.0</v>
      </c>
      <c r="P39" s="19">
        <v>8.0</v>
      </c>
    </row>
    <row r="40">
      <c r="A40" s="18" t="s">
        <v>103</v>
      </c>
      <c r="B40" s="18" t="s">
        <v>423</v>
      </c>
      <c r="C40" s="19">
        <v>621020.0</v>
      </c>
      <c r="D40" s="19">
        <v>644.0</v>
      </c>
      <c r="E40" s="19">
        <v>579.0</v>
      </c>
      <c r="F40" s="19">
        <v>90.0</v>
      </c>
      <c r="G40" s="19">
        <v>30.0</v>
      </c>
      <c r="H40" s="19">
        <v>3.0</v>
      </c>
      <c r="I40" s="19">
        <v>24.0</v>
      </c>
      <c r="J40" s="19">
        <v>79.0</v>
      </c>
      <c r="K40" s="19">
        <v>81.0</v>
      </c>
      <c r="L40" s="19">
        <v>59.0</v>
      </c>
      <c r="M40" s="19">
        <v>9.3</v>
      </c>
      <c r="N40" s="19">
        <v>159.0</v>
      </c>
      <c r="O40" s="19">
        <v>1.0</v>
      </c>
      <c r="P40" s="19">
        <v>4.0</v>
      </c>
    </row>
    <row r="41">
      <c r="A41" s="18" t="s">
        <v>159</v>
      </c>
      <c r="B41" s="18" t="s">
        <v>398</v>
      </c>
      <c r="C41" s="19">
        <v>683011.0</v>
      </c>
      <c r="D41" s="19">
        <v>573.0</v>
      </c>
      <c r="E41" s="19">
        <v>515.0</v>
      </c>
      <c r="F41" s="19">
        <v>69.0</v>
      </c>
      <c r="G41" s="19">
        <v>24.0</v>
      </c>
      <c r="H41" s="19">
        <v>1.0</v>
      </c>
      <c r="I41" s="19">
        <v>21.0</v>
      </c>
      <c r="J41" s="19">
        <v>75.0</v>
      </c>
      <c r="K41" s="19">
        <v>73.0</v>
      </c>
      <c r="L41" s="19">
        <v>52.0</v>
      </c>
      <c r="M41" s="19">
        <v>22.5</v>
      </c>
      <c r="N41" s="19">
        <v>152.0</v>
      </c>
      <c r="O41" s="19">
        <v>4.0</v>
      </c>
      <c r="P41" s="19">
        <v>5.0</v>
      </c>
    </row>
    <row r="42">
      <c r="A42" s="18" t="s">
        <v>91</v>
      </c>
      <c r="B42" s="18" t="s">
        <v>401</v>
      </c>
      <c r="C42" s="19">
        <v>547180.0</v>
      </c>
      <c r="D42" s="19">
        <v>634.0</v>
      </c>
      <c r="E42" s="19">
        <v>534.0</v>
      </c>
      <c r="F42" s="19">
        <v>83.0</v>
      </c>
      <c r="G42" s="19">
        <v>33.0</v>
      </c>
      <c r="H42" s="19">
        <v>2.0</v>
      </c>
      <c r="I42" s="19">
        <v>27.0</v>
      </c>
      <c r="J42" s="19">
        <v>87.0</v>
      </c>
      <c r="K42" s="19">
        <v>93.0</v>
      </c>
      <c r="L42" s="19">
        <v>93.0</v>
      </c>
      <c r="M42" s="19">
        <v>11.9</v>
      </c>
      <c r="N42" s="19">
        <v>136.0</v>
      </c>
      <c r="O42" s="19">
        <v>3.0</v>
      </c>
      <c r="P42" s="19">
        <v>5.0</v>
      </c>
    </row>
    <row r="43">
      <c r="A43" s="18" t="s">
        <v>42</v>
      </c>
      <c r="B43" s="18" t="s">
        <v>396</v>
      </c>
      <c r="C43" s="19">
        <v>645277.0</v>
      </c>
      <c r="D43" s="19">
        <v>650.0</v>
      </c>
      <c r="E43" s="19">
        <v>597.0</v>
      </c>
      <c r="F43" s="19">
        <v>96.0</v>
      </c>
      <c r="G43" s="19">
        <v>34.0</v>
      </c>
      <c r="H43" s="19">
        <v>3.0</v>
      </c>
      <c r="I43" s="19">
        <v>23.0</v>
      </c>
      <c r="J43" s="19">
        <v>97.0</v>
      </c>
      <c r="K43" s="19">
        <v>90.0</v>
      </c>
      <c r="L43" s="19">
        <v>45.0</v>
      </c>
      <c r="M43" s="19">
        <v>11.5</v>
      </c>
      <c r="N43" s="19">
        <v>114.0</v>
      </c>
      <c r="O43" s="19">
        <v>1.0</v>
      </c>
      <c r="P43" s="19">
        <v>6.0</v>
      </c>
    </row>
    <row r="44">
      <c r="A44" s="18" t="s">
        <v>158</v>
      </c>
      <c r="B44" s="18" t="s">
        <v>409</v>
      </c>
      <c r="C44" s="19">
        <v>673962.0</v>
      </c>
      <c r="D44" s="19">
        <v>608.0</v>
      </c>
      <c r="E44" s="19">
        <v>565.0</v>
      </c>
      <c r="F44" s="19">
        <v>83.0</v>
      </c>
      <c r="G44" s="19">
        <v>28.0</v>
      </c>
      <c r="H44" s="19">
        <v>2.0</v>
      </c>
      <c r="I44" s="19">
        <v>27.0</v>
      </c>
      <c r="J44" s="19">
        <v>78.0</v>
      </c>
      <c r="K44" s="19">
        <v>86.0</v>
      </c>
      <c r="L44" s="19">
        <v>36.0</v>
      </c>
      <c r="M44" s="19">
        <v>1.9</v>
      </c>
      <c r="N44" s="19">
        <v>182.0</v>
      </c>
      <c r="O44" s="19">
        <v>5.0</v>
      </c>
      <c r="P44" s="19">
        <v>5.0</v>
      </c>
    </row>
    <row r="45">
      <c r="A45" s="18" t="s">
        <v>80</v>
      </c>
      <c r="B45" s="18" t="s">
        <v>424</v>
      </c>
      <c r="C45" s="19">
        <v>668804.0</v>
      </c>
      <c r="D45" s="19">
        <v>653.0</v>
      </c>
      <c r="E45" s="19">
        <v>580.0</v>
      </c>
      <c r="F45" s="19">
        <v>95.0</v>
      </c>
      <c r="G45" s="19">
        <v>31.0</v>
      </c>
      <c r="H45" s="19">
        <v>4.0</v>
      </c>
      <c r="I45" s="19">
        <v>24.0</v>
      </c>
      <c r="J45" s="19">
        <v>94.0</v>
      </c>
      <c r="K45" s="19">
        <v>82.0</v>
      </c>
      <c r="L45" s="19">
        <v>61.0</v>
      </c>
      <c r="M45" s="19">
        <v>11.9</v>
      </c>
      <c r="N45" s="19">
        <v>145.0</v>
      </c>
      <c r="O45" s="19">
        <v>1.0</v>
      </c>
      <c r="P45" s="19">
        <v>10.0</v>
      </c>
    </row>
    <row r="46">
      <c r="A46" s="18" t="s">
        <v>425</v>
      </c>
      <c r="B46" s="18" t="s">
        <v>424</v>
      </c>
      <c r="C46" s="19">
        <v>665833.0</v>
      </c>
      <c r="D46" s="19">
        <v>573.0</v>
      </c>
      <c r="E46" s="19">
        <v>520.0</v>
      </c>
      <c r="F46" s="19">
        <v>64.0</v>
      </c>
      <c r="G46" s="19">
        <v>24.0</v>
      </c>
      <c r="H46" s="19">
        <v>3.0</v>
      </c>
      <c r="I46" s="19">
        <v>25.0</v>
      </c>
      <c r="J46" s="19">
        <v>83.0</v>
      </c>
      <c r="K46" s="19">
        <v>61.0</v>
      </c>
      <c r="L46" s="19">
        <v>50.0</v>
      </c>
      <c r="M46" s="19">
        <v>17.6</v>
      </c>
      <c r="N46" s="19">
        <v>186.0</v>
      </c>
      <c r="O46" s="19">
        <v>4.0</v>
      </c>
      <c r="P46" s="19">
        <v>1.0</v>
      </c>
    </row>
    <row r="47">
      <c r="A47" s="18" t="s">
        <v>83</v>
      </c>
      <c r="B47" s="18" t="s">
        <v>399</v>
      </c>
      <c r="C47" s="19">
        <v>593428.0</v>
      </c>
      <c r="D47" s="19">
        <v>639.0</v>
      </c>
      <c r="E47" s="19">
        <v>574.0</v>
      </c>
      <c r="F47" s="19">
        <v>103.0</v>
      </c>
      <c r="G47" s="19">
        <v>28.0</v>
      </c>
      <c r="H47" s="19">
        <v>2.0</v>
      </c>
      <c r="I47" s="19">
        <v>17.0</v>
      </c>
      <c r="J47" s="19">
        <v>83.0</v>
      </c>
      <c r="K47" s="19">
        <v>73.0</v>
      </c>
      <c r="L47" s="19">
        <v>56.0</v>
      </c>
      <c r="M47" s="19">
        <v>15.6</v>
      </c>
      <c r="N47" s="19">
        <v>114.0</v>
      </c>
      <c r="O47" s="19">
        <v>2.0</v>
      </c>
      <c r="P47" s="19">
        <v>7.0</v>
      </c>
    </row>
    <row r="48">
      <c r="A48" s="18" t="s">
        <v>426</v>
      </c>
      <c r="B48" s="18" t="s">
        <v>405</v>
      </c>
      <c r="C48" s="19">
        <v>596115.0</v>
      </c>
      <c r="D48" s="19">
        <v>549.0</v>
      </c>
      <c r="E48" s="19">
        <v>495.0</v>
      </c>
      <c r="F48" s="19">
        <v>68.0</v>
      </c>
      <c r="G48" s="19">
        <v>28.0</v>
      </c>
      <c r="H48" s="19">
        <v>2.0</v>
      </c>
      <c r="I48" s="19">
        <v>18.0</v>
      </c>
      <c r="J48" s="19">
        <v>70.0</v>
      </c>
      <c r="K48" s="19">
        <v>79.0</v>
      </c>
      <c r="L48" s="19">
        <v>46.0</v>
      </c>
      <c r="M48" s="19">
        <v>21.5</v>
      </c>
      <c r="N48" s="19">
        <v>158.0</v>
      </c>
      <c r="O48" s="19">
        <v>3.0</v>
      </c>
      <c r="P48" s="19">
        <v>7.0</v>
      </c>
    </row>
    <row r="49">
      <c r="A49" s="18" t="s">
        <v>126</v>
      </c>
      <c r="B49" s="18" t="s">
        <v>406</v>
      </c>
      <c r="C49" s="19">
        <v>514888.0</v>
      </c>
      <c r="D49" s="19">
        <v>638.0</v>
      </c>
      <c r="E49" s="19">
        <v>560.0</v>
      </c>
      <c r="F49" s="19">
        <v>91.0</v>
      </c>
      <c r="G49" s="19">
        <v>29.0</v>
      </c>
      <c r="H49" s="19">
        <v>2.0</v>
      </c>
      <c r="I49" s="19">
        <v>25.0</v>
      </c>
      <c r="J49" s="19">
        <v>98.0</v>
      </c>
      <c r="K49" s="19">
        <v>75.0</v>
      </c>
      <c r="L49" s="19">
        <v>69.0</v>
      </c>
      <c r="M49" s="19">
        <v>15.4</v>
      </c>
      <c r="N49" s="19">
        <v>107.0</v>
      </c>
      <c r="O49" s="19">
        <v>3.0</v>
      </c>
      <c r="P49" s="19">
        <v>7.0</v>
      </c>
    </row>
    <row r="50">
      <c r="A50" s="18" t="s">
        <v>149</v>
      </c>
      <c r="B50" s="18" t="s">
        <v>419</v>
      </c>
      <c r="C50" s="19">
        <v>678662.0</v>
      </c>
      <c r="D50" s="19">
        <v>621.0</v>
      </c>
      <c r="E50" s="19">
        <v>586.0</v>
      </c>
      <c r="F50" s="19">
        <v>94.0</v>
      </c>
      <c r="G50" s="19">
        <v>32.0</v>
      </c>
      <c r="H50" s="19">
        <v>3.0</v>
      </c>
      <c r="I50" s="19">
        <v>21.0</v>
      </c>
      <c r="J50" s="19">
        <v>82.0</v>
      </c>
      <c r="K50" s="19">
        <v>72.0</v>
      </c>
      <c r="L50" s="19">
        <v>31.0</v>
      </c>
      <c r="M50" s="19">
        <v>10.0</v>
      </c>
      <c r="N50" s="19">
        <v>161.0</v>
      </c>
      <c r="O50" s="19">
        <v>4.0</v>
      </c>
      <c r="P50" s="19">
        <v>3.0</v>
      </c>
    </row>
    <row r="51">
      <c r="A51" s="18" t="s">
        <v>71</v>
      </c>
      <c r="B51" s="18" t="s">
        <v>427</v>
      </c>
      <c r="C51" s="19">
        <v>668227.0</v>
      </c>
      <c r="D51" s="19">
        <v>644.0</v>
      </c>
      <c r="E51" s="19">
        <v>561.0</v>
      </c>
      <c r="F51" s="19">
        <v>83.0</v>
      </c>
      <c r="G51" s="19">
        <v>29.0</v>
      </c>
      <c r="H51" s="19">
        <v>3.0</v>
      </c>
      <c r="I51" s="19">
        <v>23.0</v>
      </c>
      <c r="J51" s="19">
        <v>82.0</v>
      </c>
      <c r="K51" s="19">
        <v>87.0</v>
      </c>
      <c r="L51" s="19">
        <v>68.0</v>
      </c>
      <c r="M51" s="19">
        <v>15.8</v>
      </c>
      <c r="N51" s="19">
        <v>153.0</v>
      </c>
      <c r="O51" s="19">
        <v>7.0</v>
      </c>
      <c r="P51" s="19">
        <v>14.0</v>
      </c>
    </row>
    <row r="52">
      <c r="A52" s="18" t="s">
        <v>162</v>
      </c>
      <c r="C52" s="19">
        <v>656305.0</v>
      </c>
      <c r="D52" s="19">
        <v>565.0</v>
      </c>
      <c r="E52" s="19">
        <v>498.0</v>
      </c>
      <c r="F52" s="19">
        <v>64.0</v>
      </c>
      <c r="G52" s="19">
        <v>27.0</v>
      </c>
      <c r="H52" s="19">
        <v>5.0</v>
      </c>
      <c r="I52" s="19">
        <v>27.0</v>
      </c>
      <c r="J52" s="19">
        <v>76.0</v>
      </c>
      <c r="K52" s="19">
        <v>75.0</v>
      </c>
      <c r="L52" s="19">
        <v>59.0</v>
      </c>
      <c r="M52" s="19">
        <v>4.4</v>
      </c>
      <c r="N52" s="19">
        <v>155.0</v>
      </c>
      <c r="O52" s="19">
        <v>2.0</v>
      </c>
      <c r="P52" s="19">
        <v>6.0</v>
      </c>
    </row>
    <row r="53">
      <c r="A53" s="18" t="s">
        <v>182</v>
      </c>
      <c r="B53" s="18" t="s">
        <v>417</v>
      </c>
      <c r="C53" s="19">
        <v>680574.0</v>
      </c>
      <c r="D53" s="19">
        <v>597.0</v>
      </c>
      <c r="E53" s="19">
        <v>536.0</v>
      </c>
      <c r="F53" s="19">
        <v>84.0</v>
      </c>
      <c r="G53" s="19">
        <v>34.0</v>
      </c>
      <c r="H53" s="19">
        <v>4.0</v>
      </c>
      <c r="I53" s="19">
        <v>22.0</v>
      </c>
      <c r="J53" s="19">
        <v>90.0</v>
      </c>
      <c r="K53" s="19">
        <v>77.0</v>
      </c>
      <c r="L53" s="19">
        <v>48.0</v>
      </c>
      <c r="M53" s="19">
        <v>18.5</v>
      </c>
      <c r="N53" s="19">
        <v>164.0</v>
      </c>
      <c r="O53" s="19">
        <v>7.0</v>
      </c>
      <c r="P53" s="19">
        <v>11.0</v>
      </c>
    </row>
    <row r="54">
      <c r="A54" s="18" t="s">
        <v>50</v>
      </c>
      <c r="B54" s="18" t="s">
        <v>402</v>
      </c>
      <c r="C54" s="19">
        <v>572233.0</v>
      </c>
      <c r="D54" s="19">
        <v>637.0</v>
      </c>
      <c r="E54" s="19">
        <v>566.0</v>
      </c>
      <c r="F54" s="19">
        <v>81.0</v>
      </c>
      <c r="G54" s="19">
        <v>31.0</v>
      </c>
      <c r="H54" s="19">
        <v>2.0</v>
      </c>
      <c r="I54" s="19">
        <v>27.0</v>
      </c>
      <c r="J54" s="19">
        <v>85.0</v>
      </c>
      <c r="K54" s="19">
        <v>93.0</v>
      </c>
      <c r="L54" s="19">
        <v>62.0</v>
      </c>
      <c r="M54" s="19">
        <v>10.0</v>
      </c>
      <c r="N54" s="19">
        <v>128.0</v>
      </c>
      <c r="O54" s="19">
        <v>1.0</v>
      </c>
      <c r="P54" s="19">
        <v>7.0</v>
      </c>
    </row>
    <row r="55">
      <c r="A55" s="18" t="s">
        <v>76</v>
      </c>
      <c r="B55" s="18" t="s">
        <v>416</v>
      </c>
      <c r="C55" s="19">
        <v>623993.0</v>
      </c>
      <c r="D55" s="19">
        <v>631.0</v>
      </c>
      <c r="E55" s="19">
        <v>566.0</v>
      </c>
      <c r="F55" s="19">
        <v>81.0</v>
      </c>
      <c r="G55" s="19">
        <v>29.0</v>
      </c>
      <c r="H55" s="19">
        <v>2.0</v>
      </c>
      <c r="I55" s="19">
        <v>28.0</v>
      </c>
      <c r="J55" s="19">
        <v>82.0</v>
      </c>
      <c r="K55" s="19">
        <v>90.0</v>
      </c>
      <c r="L55" s="19">
        <v>53.0</v>
      </c>
      <c r="M55" s="19">
        <v>6.1</v>
      </c>
      <c r="N55" s="19">
        <v>135.0</v>
      </c>
      <c r="O55" s="19">
        <v>1.0</v>
      </c>
      <c r="P55" s="19">
        <v>9.0</v>
      </c>
    </row>
    <row r="56">
      <c r="A56" s="18" t="s">
        <v>37</v>
      </c>
      <c r="B56" s="18" t="s">
        <v>409</v>
      </c>
      <c r="C56" s="19">
        <v>543760.0</v>
      </c>
      <c r="D56" s="19">
        <v>692.0</v>
      </c>
      <c r="E56" s="19">
        <v>626.0</v>
      </c>
      <c r="F56" s="19">
        <v>101.0</v>
      </c>
      <c r="G56" s="19">
        <v>33.0</v>
      </c>
      <c r="H56" s="19">
        <v>3.0</v>
      </c>
      <c r="I56" s="19">
        <v>24.0</v>
      </c>
      <c r="J56" s="19">
        <v>100.0</v>
      </c>
      <c r="K56" s="19">
        <v>76.0</v>
      </c>
      <c r="L56" s="19">
        <v>61.0</v>
      </c>
      <c r="M56" s="19">
        <v>10.6</v>
      </c>
      <c r="N56" s="19">
        <v>114.0</v>
      </c>
      <c r="O56" s="19">
        <v>3.0</v>
      </c>
      <c r="P56" s="19">
        <v>4.0</v>
      </c>
    </row>
    <row r="57">
      <c r="A57" s="18" t="s">
        <v>90</v>
      </c>
      <c r="C57" s="19">
        <v>624585.0</v>
      </c>
      <c r="D57" s="19">
        <v>574.0</v>
      </c>
      <c r="E57" s="19">
        <v>505.0</v>
      </c>
      <c r="F57" s="19">
        <v>59.0</v>
      </c>
      <c r="G57" s="19">
        <v>23.0</v>
      </c>
      <c r="H57" s="19">
        <v>1.0</v>
      </c>
      <c r="I57" s="19">
        <v>32.0</v>
      </c>
      <c r="J57" s="19">
        <v>86.0</v>
      </c>
      <c r="K57" s="19">
        <v>85.0</v>
      </c>
      <c r="L57" s="19">
        <v>62.0</v>
      </c>
      <c r="M57" s="19">
        <v>3.1</v>
      </c>
      <c r="N57" s="19">
        <v>148.0</v>
      </c>
      <c r="O57" s="19">
        <v>0.0</v>
      </c>
      <c r="P57" s="19">
        <v>5.0</v>
      </c>
    </row>
    <row r="58">
      <c r="A58" s="18" t="s">
        <v>107</v>
      </c>
      <c r="B58" s="18" t="s">
        <v>427</v>
      </c>
      <c r="C58" s="19">
        <v>666139.0</v>
      </c>
      <c r="D58" s="19">
        <v>536.0</v>
      </c>
      <c r="E58" s="19">
        <v>496.0</v>
      </c>
      <c r="F58" s="19">
        <v>74.0</v>
      </c>
      <c r="G58" s="19">
        <v>29.0</v>
      </c>
      <c r="H58" s="19">
        <v>3.0</v>
      </c>
      <c r="I58" s="19">
        <v>19.0</v>
      </c>
      <c r="J58" s="19">
        <v>74.0</v>
      </c>
      <c r="K58" s="19">
        <v>76.0</v>
      </c>
      <c r="L58" s="19">
        <v>38.0</v>
      </c>
      <c r="M58" s="19">
        <v>27.5</v>
      </c>
      <c r="N58" s="19">
        <v>143.0</v>
      </c>
      <c r="O58" s="19">
        <v>3.0</v>
      </c>
      <c r="P58" s="19">
        <v>1.0</v>
      </c>
    </row>
    <row r="59">
      <c r="A59" s="18" t="s">
        <v>94</v>
      </c>
      <c r="B59" s="18" t="s">
        <v>422</v>
      </c>
      <c r="C59" s="19">
        <v>661388.0</v>
      </c>
      <c r="D59" s="19">
        <v>598.0</v>
      </c>
      <c r="E59" s="19">
        <v>529.0</v>
      </c>
      <c r="F59" s="19">
        <v>84.0</v>
      </c>
      <c r="G59" s="19">
        <v>26.0</v>
      </c>
      <c r="H59" s="19">
        <v>2.0</v>
      </c>
      <c r="I59" s="19">
        <v>24.0</v>
      </c>
      <c r="J59" s="19">
        <v>85.0</v>
      </c>
      <c r="K59" s="19">
        <v>75.0</v>
      </c>
      <c r="L59" s="19">
        <v>62.0</v>
      </c>
      <c r="M59" s="19">
        <v>6.0</v>
      </c>
      <c r="N59" s="19">
        <v>136.0</v>
      </c>
      <c r="O59" s="19">
        <v>1.0</v>
      </c>
      <c r="P59" s="19">
        <v>4.0</v>
      </c>
    </row>
    <row r="60">
      <c r="A60" s="18" t="s">
        <v>81</v>
      </c>
      <c r="B60" s="18" t="s">
        <v>401</v>
      </c>
      <c r="C60" s="19">
        <v>592206.0</v>
      </c>
      <c r="D60" s="19">
        <v>631.0</v>
      </c>
      <c r="E60" s="19">
        <v>588.0</v>
      </c>
      <c r="F60" s="19">
        <v>94.0</v>
      </c>
      <c r="G60" s="19">
        <v>32.0</v>
      </c>
      <c r="H60" s="19">
        <v>2.0</v>
      </c>
      <c r="I60" s="19">
        <v>23.0</v>
      </c>
      <c r="J60" s="19">
        <v>80.0</v>
      </c>
      <c r="K60" s="19">
        <v>93.0</v>
      </c>
      <c r="L60" s="19">
        <v>37.0</v>
      </c>
      <c r="M60" s="19">
        <v>8.7</v>
      </c>
      <c r="N60" s="19">
        <v>163.0</v>
      </c>
      <c r="O60" s="19">
        <v>2.0</v>
      </c>
      <c r="P60" s="19">
        <v>5.0</v>
      </c>
    </row>
    <row r="61">
      <c r="A61" s="18" t="s">
        <v>259</v>
      </c>
      <c r="B61" s="18" t="s">
        <v>428</v>
      </c>
      <c r="C61" s="19">
        <v>680869.0</v>
      </c>
      <c r="D61" s="19">
        <v>595.0</v>
      </c>
      <c r="E61" s="19">
        <v>538.0</v>
      </c>
      <c r="F61" s="19">
        <v>75.0</v>
      </c>
      <c r="G61" s="19">
        <v>31.0</v>
      </c>
      <c r="H61" s="19">
        <v>2.0</v>
      </c>
      <c r="I61" s="19">
        <v>23.0</v>
      </c>
      <c r="J61" s="19">
        <v>83.0</v>
      </c>
      <c r="K61" s="19">
        <v>72.0</v>
      </c>
      <c r="L61" s="19">
        <v>52.0</v>
      </c>
      <c r="M61" s="19">
        <v>24.2</v>
      </c>
      <c r="N61" s="19">
        <v>152.0</v>
      </c>
      <c r="O61" s="19">
        <v>5.0</v>
      </c>
      <c r="P61" s="19">
        <v>3.0</v>
      </c>
    </row>
    <row r="62">
      <c r="A62" s="18" t="s">
        <v>117</v>
      </c>
      <c r="B62" s="18" t="s">
        <v>407</v>
      </c>
      <c r="C62" s="19">
        <v>606192.0</v>
      </c>
      <c r="D62" s="19">
        <v>570.0</v>
      </c>
      <c r="E62" s="19">
        <v>527.0</v>
      </c>
      <c r="F62" s="19">
        <v>76.0</v>
      </c>
      <c r="G62" s="19">
        <v>28.0</v>
      </c>
      <c r="H62" s="19">
        <v>2.0</v>
      </c>
      <c r="I62" s="19">
        <v>28.0</v>
      </c>
      <c r="J62" s="19">
        <v>80.0</v>
      </c>
      <c r="K62" s="19">
        <v>86.0</v>
      </c>
      <c r="L62" s="19">
        <v>35.0</v>
      </c>
      <c r="M62" s="19">
        <v>5.5</v>
      </c>
      <c r="N62" s="19">
        <v>167.0</v>
      </c>
      <c r="O62" s="19">
        <v>2.0</v>
      </c>
      <c r="P62" s="19">
        <v>6.0</v>
      </c>
    </row>
    <row r="63">
      <c r="A63" s="18" t="s">
        <v>63</v>
      </c>
      <c r="B63" s="18" t="s">
        <v>422</v>
      </c>
      <c r="C63" s="19">
        <v>592885.0</v>
      </c>
      <c r="D63" s="19">
        <v>651.0</v>
      </c>
      <c r="E63" s="19">
        <v>563.0</v>
      </c>
      <c r="F63" s="19">
        <v>96.0</v>
      </c>
      <c r="G63" s="19">
        <v>29.0</v>
      </c>
      <c r="H63" s="19">
        <v>3.0</v>
      </c>
      <c r="I63" s="19">
        <v>18.0</v>
      </c>
      <c r="J63" s="19">
        <v>93.0</v>
      </c>
      <c r="K63" s="19">
        <v>65.0</v>
      </c>
      <c r="L63" s="19">
        <v>83.0</v>
      </c>
      <c r="M63" s="19">
        <v>23.4</v>
      </c>
      <c r="N63" s="19">
        <v>151.0</v>
      </c>
      <c r="O63" s="19">
        <v>4.0</v>
      </c>
      <c r="P63" s="19">
        <v>4.0</v>
      </c>
    </row>
    <row r="64">
      <c r="A64" s="18" t="s">
        <v>59</v>
      </c>
      <c r="B64" s="18" t="s">
        <v>398</v>
      </c>
      <c r="C64" s="19">
        <v>650402.0</v>
      </c>
      <c r="D64" s="19">
        <v>628.0</v>
      </c>
      <c r="E64" s="19">
        <v>566.0</v>
      </c>
      <c r="F64" s="19">
        <v>95.0</v>
      </c>
      <c r="G64" s="19">
        <v>30.0</v>
      </c>
      <c r="H64" s="19">
        <v>1.0</v>
      </c>
      <c r="I64" s="19">
        <v>22.0</v>
      </c>
      <c r="J64" s="19">
        <v>84.0</v>
      </c>
      <c r="K64" s="19">
        <v>91.0</v>
      </c>
      <c r="L64" s="19">
        <v>58.0</v>
      </c>
      <c r="M64" s="19">
        <v>11.0</v>
      </c>
      <c r="N64" s="19">
        <v>114.0</v>
      </c>
      <c r="O64" s="19">
        <v>5.0</v>
      </c>
      <c r="P64" s="19">
        <v>2.0</v>
      </c>
    </row>
    <row r="65">
      <c r="A65" s="18" t="s">
        <v>429</v>
      </c>
      <c r="B65" s="18" t="s">
        <v>408</v>
      </c>
      <c r="C65" s="19">
        <v>543807.0</v>
      </c>
      <c r="D65" s="19">
        <v>619.0</v>
      </c>
      <c r="E65" s="19">
        <v>556.0</v>
      </c>
      <c r="F65" s="19">
        <v>93.0</v>
      </c>
      <c r="G65" s="19">
        <v>28.0</v>
      </c>
      <c r="H65" s="19">
        <v>2.0</v>
      </c>
      <c r="I65" s="19">
        <v>20.0</v>
      </c>
      <c r="J65" s="19">
        <v>89.0</v>
      </c>
      <c r="K65" s="19">
        <v>71.0</v>
      </c>
      <c r="L65" s="19">
        <v>56.0</v>
      </c>
      <c r="M65" s="19">
        <v>14.7</v>
      </c>
      <c r="N65" s="19">
        <v>118.0</v>
      </c>
      <c r="O65" s="19">
        <v>5.0</v>
      </c>
      <c r="P65" s="19">
        <v>6.0</v>
      </c>
    </row>
    <row r="66">
      <c r="A66" s="18" t="s">
        <v>73</v>
      </c>
      <c r="B66" s="18" t="s">
        <v>415</v>
      </c>
      <c r="C66" s="19">
        <v>502671.0</v>
      </c>
      <c r="D66" s="19">
        <v>655.0</v>
      </c>
      <c r="E66" s="19">
        <v>572.0</v>
      </c>
      <c r="F66" s="19">
        <v>91.0</v>
      </c>
      <c r="G66" s="19">
        <v>31.0</v>
      </c>
      <c r="H66" s="19">
        <v>2.0</v>
      </c>
      <c r="I66" s="19">
        <v>23.0</v>
      </c>
      <c r="J66" s="19">
        <v>92.0</v>
      </c>
      <c r="K66" s="19">
        <v>85.0</v>
      </c>
      <c r="L66" s="19">
        <v>77.0</v>
      </c>
      <c r="M66" s="19">
        <v>8.5</v>
      </c>
      <c r="N66" s="19">
        <v>157.0</v>
      </c>
      <c r="O66" s="19">
        <v>2.0</v>
      </c>
      <c r="P66" s="19">
        <v>4.0</v>
      </c>
    </row>
    <row r="67">
      <c r="A67" s="18" t="s">
        <v>65</v>
      </c>
      <c r="B67" s="18" t="s">
        <v>413</v>
      </c>
      <c r="C67" s="19">
        <v>657041.0</v>
      </c>
      <c r="D67" s="19">
        <v>621.0</v>
      </c>
      <c r="E67" s="19">
        <v>574.0</v>
      </c>
      <c r="F67" s="19">
        <v>87.0</v>
      </c>
      <c r="G67" s="19">
        <v>29.0</v>
      </c>
      <c r="H67" s="19">
        <v>3.0</v>
      </c>
      <c r="I67" s="19">
        <v>23.0</v>
      </c>
      <c r="J67" s="19">
        <v>82.0</v>
      </c>
      <c r="K67" s="19">
        <v>72.0</v>
      </c>
      <c r="L67" s="19">
        <v>39.0</v>
      </c>
      <c r="M67" s="19">
        <v>14.9</v>
      </c>
      <c r="N67" s="19">
        <v>155.0</v>
      </c>
      <c r="O67" s="19">
        <v>4.0</v>
      </c>
      <c r="P67" s="19">
        <v>6.0</v>
      </c>
    </row>
    <row r="68">
      <c r="A68" s="18" t="s">
        <v>139</v>
      </c>
      <c r="B68" s="18" t="s">
        <v>424</v>
      </c>
      <c r="C68" s="19">
        <v>663647.0</v>
      </c>
      <c r="D68" s="19">
        <v>596.0</v>
      </c>
      <c r="E68" s="19">
        <v>551.0</v>
      </c>
      <c r="F68" s="19">
        <v>94.0</v>
      </c>
      <c r="G68" s="19">
        <v>32.0</v>
      </c>
      <c r="H68" s="19">
        <v>3.0</v>
      </c>
      <c r="I68" s="19">
        <v>14.0</v>
      </c>
      <c r="J68" s="19">
        <v>73.0</v>
      </c>
      <c r="K68" s="19">
        <v>77.0</v>
      </c>
      <c r="L68" s="19">
        <v>41.0</v>
      </c>
      <c r="M68" s="19">
        <v>11.1</v>
      </c>
      <c r="N68" s="19">
        <v>124.0</v>
      </c>
      <c r="O68" s="19">
        <v>7.0</v>
      </c>
      <c r="P68" s="19">
        <v>2.0</v>
      </c>
    </row>
    <row r="69">
      <c r="A69" s="18" t="s">
        <v>61</v>
      </c>
      <c r="B69" s="18" t="s">
        <v>423</v>
      </c>
      <c r="C69" s="19">
        <v>663538.0</v>
      </c>
      <c r="D69" s="19">
        <v>648.0</v>
      </c>
      <c r="E69" s="19">
        <v>588.0</v>
      </c>
      <c r="F69" s="19">
        <v>115.0</v>
      </c>
      <c r="G69" s="19">
        <v>28.0</v>
      </c>
      <c r="H69" s="19">
        <v>3.0</v>
      </c>
      <c r="I69" s="19">
        <v>11.0</v>
      </c>
      <c r="J69" s="19">
        <v>84.0</v>
      </c>
      <c r="K69" s="19">
        <v>71.0</v>
      </c>
      <c r="L69" s="19">
        <v>49.0</v>
      </c>
      <c r="M69" s="19">
        <v>30.3</v>
      </c>
      <c r="N69" s="19">
        <v>82.0</v>
      </c>
      <c r="O69" s="19">
        <v>5.0</v>
      </c>
      <c r="P69" s="19">
        <v>10.0</v>
      </c>
    </row>
    <row r="70">
      <c r="A70" s="18" t="s">
        <v>157</v>
      </c>
      <c r="B70" s="18" t="s">
        <v>414</v>
      </c>
      <c r="C70" s="19">
        <v>621043.0</v>
      </c>
      <c r="D70" s="19">
        <v>584.0</v>
      </c>
      <c r="E70" s="19">
        <v>518.0</v>
      </c>
      <c r="F70" s="19">
        <v>82.0</v>
      </c>
      <c r="G70" s="19">
        <v>28.0</v>
      </c>
      <c r="H70" s="19">
        <v>1.0</v>
      </c>
      <c r="I70" s="19">
        <v>21.0</v>
      </c>
      <c r="J70" s="19">
        <v>73.0</v>
      </c>
      <c r="K70" s="19">
        <v>78.0</v>
      </c>
      <c r="L70" s="19">
        <v>60.0</v>
      </c>
      <c r="M70" s="19">
        <v>0.0</v>
      </c>
      <c r="N70" s="19">
        <v>127.0</v>
      </c>
      <c r="O70" s="19">
        <v>0.0</v>
      </c>
      <c r="P70" s="19">
        <v>4.0</v>
      </c>
    </row>
    <row r="71">
      <c r="A71" s="18" t="s">
        <v>64</v>
      </c>
      <c r="B71" s="18" t="s">
        <v>423</v>
      </c>
      <c r="C71" s="19">
        <v>664023.0</v>
      </c>
      <c r="D71" s="19">
        <v>642.0</v>
      </c>
      <c r="E71" s="19">
        <v>555.0</v>
      </c>
      <c r="F71" s="19">
        <v>86.0</v>
      </c>
      <c r="G71" s="19">
        <v>29.0</v>
      </c>
      <c r="H71" s="19">
        <v>2.0</v>
      </c>
      <c r="I71" s="19">
        <v>20.0</v>
      </c>
      <c r="J71" s="19">
        <v>77.0</v>
      </c>
      <c r="K71" s="19">
        <v>82.0</v>
      </c>
      <c r="L71" s="19">
        <v>79.0</v>
      </c>
      <c r="M71" s="19">
        <v>13.3</v>
      </c>
      <c r="N71" s="19">
        <v>145.0</v>
      </c>
      <c r="O71" s="19">
        <v>3.0</v>
      </c>
      <c r="P71" s="19">
        <v>6.0</v>
      </c>
    </row>
    <row r="72">
      <c r="A72" s="18" t="s">
        <v>134</v>
      </c>
      <c r="B72" s="18" t="s">
        <v>406</v>
      </c>
      <c r="C72" s="19">
        <v>665161.0</v>
      </c>
      <c r="D72" s="19">
        <v>600.0</v>
      </c>
      <c r="E72" s="19">
        <v>554.0</v>
      </c>
      <c r="F72" s="19">
        <v>94.0</v>
      </c>
      <c r="G72" s="19">
        <v>25.0</v>
      </c>
      <c r="H72" s="19">
        <v>2.0</v>
      </c>
      <c r="I72" s="19">
        <v>16.0</v>
      </c>
      <c r="J72" s="19">
        <v>72.0</v>
      </c>
      <c r="K72" s="19">
        <v>71.0</v>
      </c>
      <c r="L72" s="19">
        <v>38.0</v>
      </c>
      <c r="M72" s="19">
        <v>10.7</v>
      </c>
      <c r="N72" s="19">
        <v>132.0</v>
      </c>
      <c r="O72" s="19">
        <v>6.0</v>
      </c>
      <c r="P72" s="19">
        <v>7.0</v>
      </c>
    </row>
    <row r="73">
      <c r="A73" s="18" t="s">
        <v>109</v>
      </c>
      <c r="B73" s="18" t="s">
        <v>404</v>
      </c>
      <c r="C73" s="19">
        <v>665926.0</v>
      </c>
      <c r="D73" s="19">
        <v>611.0</v>
      </c>
      <c r="E73" s="19">
        <v>548.0</v>
      </c>
      <c r="F73" s="19">
        <v>88.0</v>
      </c>
      <c r="G73" s="19">
        <v>26.0</v>
      </c>
      <c r="H73" s="19">
        <v>2.0</v>
      </c>
      <c r="I73" s="19">
        <v>18.0</v>
      </c>
      <c r="J73" s="19">
        <v>81.0</v>
      </c>
      <c r="K73" s="19">
        <v>71.0</v>
      </c>
      <c r="L73" s="19">
        <v>40.0</v>
      </c>
      <c r="M73" s="19">
        <v>23.0</v>
      </c>
      <c r="N73" s="19">
        <v>118.0</v>
      </c>
      <c r="O73" s="19">
        <v>5.0</v>
      </c>
      <c r="P73" s="19">
        <v>22.0</v>
      </c>
    </row>
    <row r="74">
      <c r="A74" s="18" t="s">
        <v>430</v>
      </c>
      <c r="B74" s="18" t="s">
        <v>422</v>
      </c>
      <c r="C74" s="19">
        <v>656555.0</v>
      </c>
      <c r="D74" s="19">
        <v>590.0</v>
      </c>
      <c r="E74" s="19">
        <v>520.0</v>
      </c>
      <c r="F74" s="19">
        <v>68.0</v>
      </c>
      <c r="G74" s="19">
        <v>29.0</v>
      </c>
      <c r="H74" s="19">
        <v>1.0</v>
      </c>
      <c r="I74" s="19">
        <v>27.0</v>
      </c>
      <c r="J74" s="19">
        <v>78.0</v>
      </c>
      <c r="K74" s="19">
        <v>90.0</v>
      </c>
      <c r="L74" s="19">
        <v>61.0</v>
      </c>
      <c r="M74" s="19">
        <v>4.8</v>
      </c>
      <c r="N74" s="19">
        <v>146.0</v>
      </c>
      <c r="O74" s="19">
        <v>1.0</v>
      </c>
      <c r="P74" s="19">
        <v>7.0</v>
      </c>
    </row>
    <row r="75">
      <c r="A75" s="18" t="s">
        <v>99</v>
      </c>
      <c r="B75" s="18" t="s">
        <v>423</v>
      </c>
      <c r="C75" s="19">
        <v>673548.0</v>
      </c>
      <c r="D75" s="19">
        <v>588.0</v>
      </c>
      <c r="E75" s="19">
        <v>522.0</v>
      </c>
      <c r="F75" s="19">
        <v>87.0</v>
      </c>
      <c r="G75" s="19">
        <v>28.0</v>
      </c>
      <c r="H75" s="19">
        <v>3.0</v>
      </c>
      <c r="I75" s="19">
        <v>22.0</v>
      </c>
      <c r="J75" s="19">
        <v>74.0</v>
      </c>
      <c r="K75" s="19">
        <v>85.0</v>
      </c>
      <c r="L75" s="19">
        <v>60.0</v>
      </c>
      <c r="M75" s="19">
        <v>6.5</v>
      </c>
      <c r="N75" s="19">
        <v>136.0</v>
      </c>
      <c r="O75" s="19">
        <v>6.0</v>
      </c>
      <c r="P75" s="19">
        <v>3.0</v>
      </c>
    </row>
    <row r="76">
      <c r="A76" s="18" t="s">
        <v>60</v>
      </c>
      <c r="B76" s="18" t="s">
        <v>416</v>
      </c>
      <c r="C76" s="19">
        <v>668939.0</v>
      </c>
      <c r="D76" s="19">
        <v>613.0</v>
      </c>
      <c r="E76" s="19">
        <v>527.0</v>
      </c>
      <c r="F76" s="19">
        <v>91.0</v>
      </c>
      <c r="G76" s="19">
        <v>30.0</v>
      </c>
      <c r="H76" s="19">
        <v>2.0</v>
      </c>
      <c r="I76" s="19">
        <v>19.0</v>
      </c>
      <c r="J76" s="19">
        <v>86.0</v>
      </c>
      <c r="K76" s="19">
        <v>69.0</v>
      </c>
      <c r="L76" s="19">
        <v>82.0</v>
      </c>
      <c r="M76" s="19">
        <v>2.0</v>
      </c>
      <c r="N76" s="19">
        <v>102.0</v>
      </c>
      <c r="O76" s="19">
        <v>3.0</v>
      </c>
      <c r="P76" s="19">
        <v>3.0</v>
      </c>
    </row>
    <row r="77">
      <c r="A77" s="18" t="s">
        <v>152</v>
      </c>
      <c r="B77" s="18" t="s">
        <v>397</v>
      </c>
      <c r="C77" s="19">
        <v>521692.0</v>
      </c>
      <c r="D77" s="19">
        <v>557.0</v>
      </c>
      <c r="E77" s="19">
        <v>519.0</v>
      </c>
      <c r="F77" s="19">
        <v>83.0</v>
      </c>
      <c r="G77" s="19">
        <v>25.0</v>
      </c>
      <c r="H77" s="19">
        <v>2.0</v>
      </c>
      <c r="I77" s="19">
        <v>21.0</v>
      </c>
      <c r="J77" s="19">
        <v>69.0</v>
      </c>
      <c r="K77" s="19">
        <v>82.0</v>
      </c>
      <c r="L77" s="19">
        <v>26.0</v>
      </c>
      <c r="M77" s="19">
        <v>2.2</v>
      </c>
      <c r="N77" s="19">
        <v>132.0</v>
      </c>
      <c r="O77" s="19">
        <v>0.0</v>
      </c>
      <c r="P77" s="19">
        <v>11.0</v>
      </c>
    </row>
    <row r="78">
      <c r="A78" s="18" t="s">
        <v>165</v>
      </c>
      <c r="B78" s="18" t="s">
        <v>423</v>
      </c>
      <c r="C78" s="19">
        <v>666624.0</v>
      </c>
      <c r="D78" s="19">
        <v>532.0</v>
      </c>
      <c r="E78" s="19">
        <v>480.0</v>
      </c>
      <c r="F78" s="19">
        <v>63.0</v>
      </c>
      <c r="G78" s="19">
        <v>23.0</v>
      </c>
      <c r="H78" s="19">
        <v>4.0</v>
      </c>
      <c r="I78" s="19">
        <v>27.0</v>
      </c>
      <c r="J78" s="19">
        <v>69.0</v>
      </c>
      <c r="K78" s="19">
        <v>73.0</v>
      </c>
      <c r="L78" s="19">
        <v>47.0</v>
      </c>
      <c r="M78" s="19">
        <v>9.1</v>
      </c>
      <c r="N78" s="19">
        <v>161.0</v>
      </c>
      <c r="O78" s="19">
        <v>3.0</v>
      </c>
      <c r="P78" s="19">
        <v>3.0</v>
      </c>
    </row>
    <row r="79">
      <c r="A79" s="18" t="s">
        <v>106</v>
      </c>
      <c r="B79" s="18" t="s">
        <v>404</v>
      </c>
      <c r="C79" s="19">
        <v>647304.0</v>
      </c>
      <c r="D79" s="19">
        <v>565.0</v>
      </c>
      <c r="E79" s="19">
        <v>512.0</v>
      </c>
      <c r="F79" s="19">
        <v>87.0</v>
      </c>
      <c r="G79" s="19">
        <v>30.0</v>
      </c>
      <c r="H79" s="19">
        <v>1.0</v>
      </c>
      <c r="I79" s="19">
        <v>21.0</v>
      </c>
      <c r="J79" s="19">
        <v>74.0</v>
      </c>
      <c r="K79" s="19">
        <v>87.0</v>
      </c>
      <c r="L79" s="19">
        <v>45.0</v>
      </c>
      <c r="M79" s="19">
        <v>9.1</v>
      </c>
      <c r="N79" s="19">
        <v>88.0</v>
      </c>
      <c r="O79" s="19">
        <v>3.0</v>
      </c>
      <c r="P79" s="19">
        <v>5.0</v>
      </c>
    </row>
    <row r="80">
      <c r="A80" s="18" t="s">
        <v>67</v>
      </c>
      <c r="B80" s="18" t="s">
        <v>407</v>
      </c>
      <c r="C80" s="19">
        <v>571970.0</v>
      </c>
      <c r="D80" s="19">
        <v>541.0</v>
      </c>
      <c r="E80" s="19">
        <v>454.0</v>
      </c>
      <c r="F80" s="19">
        <v>52.0</v>
      </c>
      <c r="G80" s="19">
        <v>21.0</v>
      </c>
      <c r="H80" s="19">
        <v>2.0</v>
      </c>
      <c r="I80" s="19">
        <v>24.0</v>
      </c>
      <c r="J80" s="19">
        <v>66.0</v>
      </c>
      <c r="K80" s="19">
        <v>72.0</v>
      </c>
      <c r="L80" s="19">
        <v>79.0</v>
      </c>
      <c r="M80" s="19">
        <v>1.6</v>
      </c>
      <c r="N80" s="19">
        <v>141.0</v>
      </c>
      <c r="O80" s="19">
        <v>2.0</v>
      </c>
      <c r="P80" s="19">
        <v>6.0</v>
      </c>
    </row>
    <row r="81">
      <c r="A81" s="18" t="s">
        <v>122</v>
      </c>
      <c r="B81" s="18" t="s">
        <v>402</v>
      </c>
      <c r="C81" s="19">
        <v>553993.0</v>
      </c>
      <c r="D81" s="19">
        <v>597.0</v>
      </c>
      <c r="E81" s="19">
        <v>525.0</v>
      </c>
      <c r="F81" s="19">
        <v>65.0</v>
      </c>
      <c r="G81" s="19">
        <v>29.0</v>
      </c>
      <c r="H81" s="19">
        <v>1.0</v>
      </c>
      <c r="I81" s="19">
        <v>23.0</v>
      </c>
      <c r="J81" s="19">
        <v>67.0</v>
      </c>
      <c r="K81" s="19">
        <v>71.0</v>
      </c>
      <c r="L81" s="19">
        <v>61.0</v>
      </c>
      <c r="M81" s="19">
        <v>3.1</v>
      </c>
      <c r="N81" s="19">
        <v>183.0</v>
      </c>
      <c r="O81" s="19">
        <v>1.0</v>
      </c>
      <c r="P81" s="19">
        <v>10.0</v>
      </c>
    </row>
    <row r="82">
      <c r="A82" s="18" t="s">
        <v>133</v>
      </c>
      <c r="B82" s="18" t="s">
        <v>401</v>
      </c>
      <c r="C82" s="19">
        <v>592663.0</v>
      </c>
      <c r="D82" s="19">
        <v>514.0</v>
      </c>
      <c r="E82" s="19">
        <v>464.0</v>
      </c>
      <c r="F82" s="19">
        <v>72.0</v>
      </c>
      <c r="G82" s="19">
        <v>25.0</v>
      </c>
      <c r="H82" s="19">
        <v>3.0</v>
      </c>
      <c r="I82" s="19">
        <v>20.0</v>
      </c>
      <c r="J82" s="19">
        <v>65.0</v>
      </c>
      <c r="K82" s="19">
        <v>67.0</v>
      </c>
      <c r="L82" s="19">
        <v>38.0</v>
      </c>
      <c r="M82" s="19">
        <v>12.4</v>
      </c>
      <c r="N82" s="19">
        <v>124.0</v>
      </c>
      <c r="O82" s="19">
        <v>4.0</v>
      </c>
      <c r="P82" s="19">
        <v>10.0</v>
      </c>
    </row>
    <row r="83">
      <c r="A83" s="18" t="s">
        <v>96</v>
      </c>
      <c r="B83" s="18" t="s">
        <v>401</v>
      </c>
      <c r="C83" s="19">
        <v>681082.0</v>
      </c>
      <c r="D83" s="19">
        <v>611.0</v>
      </c>
      <c r="E83" s="19">
        <v>563.0</v>
      </c>
      <c r="F83" s="19">
        <v>98.0</v>
      </c>
      <c r="G83" s="19">
        <v>28.0</v>
      </c>
      <c r="H83" s="19">
        <v>3.0</v>
      </c>
      <c r="I83" s="19">
        <v>16.0</v>
      </c>
      <c r="J83" s="19">
        <v>73.0</v>
      </c>
      <c r="K83" s="19">
        <v>71.0</v>
      </c>
      <c r="L83" s="19">
        <v>41.0</v>
      </c>
      <c r="M83" s="19">
        <v>23.4</v>
      </c>
      <c r="N83" s="19">
        <v>106.0</v>
      </c>
      <c r="O83" s="19">
        <v>3.0</v>
      </c>
      <c r="P83" s="19">
        <v>5.0</v>
      </c>
    </row>
    <row r="84">
      <c r="A84" s="18" t="s">
        <v>52</v>
      </c>
      <c r="B84" s="18" t="s">
        <v>402</v>
      </c>
      <c r="C84" s="19">
        <v>606466.0</v>
      </c>
      <c r="D84" s="19">
        <v>637.0</v>
      </c>
      <c r="E84" s="19">
        <v>561.0</v>
      </c>
      <c r="F84" s="19">
        <v>90.0</v>
      </c>
      <c r="G84" s="19">
        <v>33.0</v>
      </c>
      <c r="H84" s="19">
        <v>4.0</v>
      </c>
      <c r="I84" s="19">
        <v>19.0</v>
      </c>
      <c r="J84" s="19">
        <v>88.0</v>
      </c>
      <c r="K84" s="19">
        <v>76.0</v>
      </c>
      <c r="L84" s="19">
        <v>69.0</v>
      </c>
      <c r="M84" s="19">
        <v>7.9</v>
      </c>
      <c r="N84" s="19">
        <v>113.0</v>
      </c>
      <c r="O84" s="19">
        <v>3.0</v>
      </c>
      <c r="P84" s="19">
        <v>5.0</v>
      </c>
    </row>
    <row r="85">
      <c r="A85" s="18" t="s">
        <v>167</v>
      </c>
      <c r="B85" s="18" t="s">
        <v>431</v>
      </c>
      <c r="C85" s="19">
        <v>642731.0</v>
      </c>
      <c r="D85" s="19">
        <v>584.0</v>
      </c>
      <c r="E85" s="19">
        <v>538.0</v>
      </c>
      <c r="F85" s="19">
        <v>95.0</v>
      </c>
      <c r="G85" s="19">
        <v>25.0</v>
      </c>
      <c r="H85" s="19">
        <v>2.0</v>
      </c>
      <c r="I85" s="19">
        <v>16.0</v>
      </c>
      <c r="J85" s="19">
        <v>78.0</v>
      </c>
      <c r="K85" s="19">
        <v>68.0</v>
      </c>
      <c r="L85" s="19">
        <v>32.0</v>
      </c>
      <c r="M85" s="19">
        <v>22.0</v>
      </c>
      <c r="N85" s="19">
        <v>118.0</v>
      </c>
      <c r="O85" s="19">
        <v>7.0</v>
      </c>
      <c r="P85" s="19">
        <v>13.0</v>
      </c>
    </row>
    <row r="86">
      <c r="A86" s="18" t="s">
        <v>251</v>
      </c>
      <c r="B86" s="18" t="s">
        <v>400</v>
      </c>
      <c r="C86" s="19">
        <v>593871.0</v>
      </c>
      <c r="D86" s="19">
        <v>564.0</v>
      </c>
      <c r="E86" s="19">
        <v>494.0</v>
      </c>
      <c r="F86" s="19">
        <v>69.0</v>
      </c>
      <c r="G86" s="19">
        <v>24.0</v>
      </c>
      <c r="H86" s="19">
        <v>2.0</v>
      </c>
      <c r="I86" s="19">
        <v>26.0</v>
      </c>
      <c r="J86" s="19">
        <v>74.0</v>
      </c>
      <c r="K86" s="19">
        <v>79.0</v>
      </c>
      <c r="L86" s="19">
        <v>65.0</v>
      </c>
      <c r="M86" s="19">
        <v>6.4</v>
      </c>
      <c r="N86" s="19">
        <v>132.0</v>
      </c>
      <c r="O86" s="19">
        <v>0.0</v>
      </c>
      <c r="P86" s="19">
        <v>3.0</v>
      </c>
    </row>
    <row r="87">
      <c r="A87" s="18" t="s">
        <v>432</v>
      </c>
      <c r="B87" s="18" t="s">
        <v>409</v>
      </c>
      <c r="C87" s="19">
        <v>694497.0</v>
      </c>
      <c r="D87" s="19">
        <v>572.0</v>
      </c>
      <c r="E87" s="19">
        <v>484.0</v>
      </c>
      <c r="F87" s="19">
        <v>69.0</v>
      </c>
      <c r="G87" s="19">
        <v>23.0</v>
      </c>
      <c r="H87" s="19">
        <v>2.0</v>
      </c>
      <c r="I87" s="19">
        <v>19.0</v>
      </c>
      <c r="J87" s="19">
        <v>66.0</v>
      </c>
      <c r="K87" s="19">
        <v>74.0</v>
      </c>
      <c r="L87" s="19">
        <v>76.0</v>
      </c>
      <c r="M87" s="19">
        <v>20.1</v>
      </c>
      <c r="N87" s="19">
        <v>137.0</v>
      </c>
      <c r="O87" s="19">
        <v>8.0</v>
      </c>
      <c r="P87" s="19">
        <v>10.0</v>
      </c>
    </row>
    <row r="88">
      <c r="A88" s="18" t="s">
        <v>433</v>
      </c>
      <c r="B88" s="18" t="s">
        <v>417</v>
      </c>
      <c r="C88" s="19">
        <v>670770.0</v>
      </c>
      <c r="D88" s="19">
        <v>569.0</v>
      </c>
      <c r="E88" s="19">
        <v>509.0</v>
      </c>
      <c r="F88" s="19">
        <v>83.0</v>
      </c>
      <c r="G88" s="19">
        <v>24.0</v>
      </c>
      <c r="H88" s="19">
        <v>4.0</v>
      </c>
      <c r="I88" s="19">
        <v>15.0</v>
      </c>
      <c r="J88" s="19">
        <v>81.0</v>
      </c>
      <c r="K88" s="19">
        <v>58.0</v>
      </c>
      <c r="L88" s="19">
        <v>47.0</v>
      </c>
      <c r="M88" s="19">
        <v>23.0</v>
      </c>
      <c r="N88" s="19">
        <v>93.0</v>
      </c>
      <c r="O88" s="19">
        <v>5.0</v>
      </c>
      <c r="P88" s="19">
        <v>12.0</v>
      </c>
    </row>
    <row r="89">
      <c r="A89" s="18" t="s">
        <v>291</v>
      </c>
      <c r="B89" s="18" t="s">
        <v>418</v>
      </c>
      <c r="C89" s="19">
        <v>687263.0</v>
      </c>
      <c r="D89" s="19">
        <v>534.0</v>
      </c>
      <c r="E89" s="19">
        <v>471.0</v>
      </c>
      <c r="F89" s="19">
        <v>67.0</v>
      </c>
      <c r="G89" s="19">
        <v>24.0</v>
      </c>
      <c r="H89" s="19">
        <v>1.0</v>
      </c>
      <c r="I89" s="19">
        <v>19.0</v>
      </c>
      <c r="J89" s="19">
        <v>69.0</v>
      </c>
      <c r="K89" s="19">
        <v>61.0</v>
      </c>
      <c r="L89" s="19">
        <v>36.0</v>
      </c>
      <c r="M89" s="19">
        <v>8.1</v>
      </c>
      <c r="N89" s="19">
        <v>120.0</v>
      </c>
      <c r="O89" s="19">
        <v>1.0</v>
      </c>
      <c r="P89" s="19">
        <v>25.0</v>
      </c>
    </row>
    <row r="90">
      <c r="A90" s="18" t="s">
        <v>97</v>
      </c>
      <c r="B90" s="18" t="s">
        <v>399</v>
      </c>
      <c r="C90" s="19">
        <v>673490.0</v>
      </c>
      <c r="D90" s="19">
        <v>610.0</v>
      </c>
      <c r="E90" s="19">
        <v>538.0</v>
      </c>
      <c r="F90" s="19">
        <v>90.0</v>
      </c>
      <c r="G90" s="19">
        <v>25.0</v>
      </c>
      <c r="H90" s="19">
        <v>2.0</v>
      </c>
      <c r="I90" s="19">
        <v>14.0</v>
      </c>
      <c r="J90" s="19">
        <v>78.0</v>
      </c>
      <c r="K90" s="19">
        <v>56.0</v>
      </c>
      <c r="L90" s="19">
        <v>65.0</v>
      </c>
      <c r="M90" s="19">
        <v>30.9</v>
      </c>
      <c r="N90" s="19">
        <v>116.0</v>
      </c>
      <c r="O90" s="19">
        <v>7.0</v>
      </c>
      <c r="P90" s="19">
        <v>5.0</v>
      </c>
    </row>
    <row r="91">
      <c r="A91" s="18" t="s">
        <v>225</v>
      </c>
      <c r="B91" s="18" t="s">
        <v>405</v>
      </c>
      <c r="C91" s="19">
        <v>680776.0</v>
      </c>
      <c r="D91" s="19">
        <v>540.0</v>
      </c>
      <c r="E91" s="19">
        <v>499.0</v>
      </c>
      <c r="F91" s="19">
        <v>77.0</v>
      </c>
      <c r="G91" s="19">
        <v>33.0</v>
      </c>
      <c r="H91" s="19">
        <v>2.0</v>
      </c>
      <c r="I91" s="19">
        <v>13.0</v>
      </c>
      <c r="J91" s="19">
        <v>79.0</v>
      </c>
      <c r="K91" s="19">
        <v>56.0</v>
      </c>
      <c r="L91" s="19">
        <v>35.0</v>
      </c>
      <c r="M91" s="19">
        <v>27.0</v>
      </c>
      <c r="N91" s="19">
        <v>143.0</v>
      </c>
      <c r="O91" s="19">
        <v>3.0</v>
      </c>
      <c r="P91" s="19">
        <v>5.0</v>
      </c>
    </row>
    <row r="92">
      <c r="A92" s="18" t="s">
        <v>118</v>
      </c>
      <c r="B92" s="18" t="s">
        <v>400</v>
      </c>
      <c r="C92" s="19">
        <v>663728.0</v>
      </c>
      <c r="D92" s="19">
        <v>515.0</v>
      </c>
      <c r="E92" s="19">
        <v>464.0</v>
      </c>
      <c r="F92" s="19">
        <v>55.0</v>
      </c>
      <c r="G92" s="19">
        <v>24.0</v>
      </c>
      <c r="H92" s="19">
        <v>1.0</v>
      </c>
      <c r="I92" s="19">
        <v>26.0</v>
      </c>
      <c r="J92" s="19">
        <v>66.0</v>
      </c>
      <c r="K92" s="19">
        <v>73.0</v>
      </c>
      <c r="L92" s="19">
        <v>48.0</v>
      </c>
      <c r="M92" s="19">
        <v>0.0</v>
      </c>
      <c r="N92" s="19">
        <v>143.0</v>
      </c>
      <c r="O92" s="19">
        <v>0.0</v>
      </c>
      <c r="P92" s="19">
        <v>2.0</v>
      </c>
    </row>
    <row r="93">
      <c r="A93" s="18" t="s">
        <v>87</v>
      </c>
      <c r="B93" s="18" t="s">
        <v>400</v>
      </c>
      <c r="C93" s="19">
        <v>641487.0</v>
      </c>
      <c r="D93" s="19">
        <v>641.0</v>
      </c>
      <c r="E93" s="19">
        <v>550.0</v>
      </c>
      <c r="F93" s="19">
        <v>95.0</v>
      </c>
      <c r="G93" s="19">
        <v>27.0</v>
      </c>
      <c r="H93" s="19">
        <v>2.0</v>
      </c>
      <c r="I93" s="19">
        <v>16.0</v>
      </c>
      <c r="J93" s="19">
        <v>81.0</v>
      </c>
      <c r="K93" s="19">
        <v>57.0</v>
      </c>
      <c r="L93" s="19">
        <v>83.0</v>
      </c>
      <c r="M93" s="19">
        <v>4.3</v>
      </c>
      <c r="N93" s="19">
        <v>112.0</v>
      </c>
      <c r="O93" s="19">
        <v>0.0</v>
      </c>
      <c r="P93" s="19">
        <v>7.0</v>
      </c>
    </row>
    <row r="94">
      <c r="A94" s="18" t="s">
        <v>70</v>
      </c>
      <c r="B94" s="18" t="s">
        <v>403</v>
      </c>
      <c r="C94" s="19">
        <v>607043.0</v>
      </c>
      <c r="D94" s="19">
        <v>650.0</v>
      </c>
      <c r="E94" s="19">
        <v>569.0</v>
      </c>
      <c r="F94" s="19">
        <v>97.0</v>
      </c>
      <c r="G94" s="19">
        <v>28.0</v>
      </c>
      <c r="H94" s="19">
        <v>3.0</v>
      </c>
      <c r="I94" s="19">
        <v>21.0</v>
      </c>
      <c r="J94" s="19">
        <v>90.0</v>
      </c>
      <c r="K94" s="19">
        <v>63.0</v>
      </c>
      <c r="L94" s="19">
        <v>67.0</v>
      </c>
      <c r="M94" s="19">
        <v>3.9</v>
      </c>
      <c r="N94" s="19">
        <v>129.0</v>
      </c>
      <c r="O94" s="19">
        <v>3.0</v>
      </c>
      <c r="P94" s="19">
        <v>12.0</v>
      </c>
    </row>
    <row r="95">
      <c r="A95" s="18" t="s">
        <v>54</v>
      </c>
      <c r="C95" s="19">
        <v>641355.0</v>
      </c>
      <c r="D95" s="19">
        <v>588.0</v>
      </c>
      <c r="E95" s="19">
        <v>539.0</v>
      </c>
      <c r="F95" s="19">
        <v>85.0</v>
      </c>
      <c r="G95" s="19">
        <v>26.0</v>
      </c>
      <c r="H95" s="19">
        <v>2.0</v>
      </c>
      <c r="I95" s="19">
        <v>18.0</v>
      </c>
      <c r="J95" s="19">
        <v>74.0</v>
      </c>
      <c r="K95" s="19">
        <v>80.0</v>
      </c>
      <c r="L95" s="19">
        <v>45.0</v>
      </c>
      <c r="M95" s="19">
        <v>16.5</v>
      </c>
      <c r="N95" s="19">
        <v>122.0</v>
      </c>
      <c r="O95" s="19">
        <v>5.0</v>
      </c>
      <c r="P95" s="19">
        <v>3.0</v>
      </c>
    </row>
    <row r="96">
      <c r="A96" s="18" t="s">
        <v>170</v>
      </c>
      <c r="B96" s="18" t="s">
        <v>416</v>
      </c>
      <c r="C96" s="19">
        <v>656775.0</v>
      </c>
      <c r="D96" s="19">
        <v>580.0</v>
      </c>
      <c r="E96" s="19">
        <v>523.0</v>
      </c>
      <c r="F96" s="19">
        <v>80.0</v>
      </c>
      <c r="G96" s="19">
        <v>26.0</v>
      </c>
      <c r="H96" s="19">
        <v>2.0</v>
      </c>
      <c r="I96" s="19">
        <v>17.0</v>
      </c>
      <c r="J96" s="19">
        <v>68.0</v>
      </c>
      <c r="K96" s="19">
        <v>69.0</v>
      </c>
      <c r="L96" s="19">
        <v>50.0</v>
      </c>
      <c r="M96" s="19">
        <v>20.8</v>
      </c>
      <c r="N96" s="19">
        <v>119.0</v>
      </c>
      <c r="O96" s="19">
        <v>5.0</v>
      </c>
      <c r="P96" s="19">
        <v>6.0</v>
      </c>
    </row>
    <row r="97">
      <c r="A97" s="18" t="s">
        <v>127</v>
      </c>
      <c r="B97" s="18" t="s">
        <v>405</v>
      </c>
      <c r="C97" s="19">
        <v>671213.0</v>
      </c>
      <c r="D97" s="19">
        <v>591.0</v>
      </c>
      <c r="E97" s="19">
        <v>504.0</v>
      </c>
      <c r="F97" s="19">
        <v>69.0</v>
      </c>
      <c r="G97" s="19">
        <v>27.0</v>
      </c>
      <c r="H97" s="19">
        <v>2.0</v>
      </c>
      <c r="I97" s="19">
        <v>25.0</v>
      </c>
      <c r="J97" s="19">
        <v>81.0</v>
      </c>
      <c r="K97" s="19">
        <v>85.0</v>
      </c>
      <c r="L97" s="19">
        <v>84.0</v>
      </c>
      <c r="M97" s="19">
        <v>0.0</v>
      </c>
      <c r="N97" s="19">
        <v>144.0</v>
      </c>
      <c r="O97" s="19">
        <v>0.0</v>
      </c>
      <c r="P97" s="19">
        <v>1.0</v>
      </c>
    </row>
    <row r="98">
      <c r="A98" s="18" t="s">
        <v>102</v>
      </c>
      <c r="B98" s="18" t="s">
        <v>405</v>
      </c>
      <c r="C98" s="19">
        <v>807799.0</v>
      </c>
      <c r="D98" s="19">
        <v>565.0</v>
      </c>
      <c r="E98" s="19">
        <v>522.0</v>
      </c>
      <c r="F98" s="19">
        <v>98.0</v>
      </c>
      <c r="G98" s="19">
        <v>31.0</v>
      </c>
      <c r="H98" s="19">
        <v>2.0</v>
      </c>
      <c r="I98" s="19">
        <v>16.0</v>
      </c>
      <c r="J98" s="19">
        <v>73.0</v>
      </c>
      <c r="K98" s="19">
        <v>79.0</v>
      </c>
      <c r="L98" s="19">
        <v>35.0</v>
      </c>
      <c r="M98" s="19">
        <v>7.9</v>
      </c>
      <c r="N98" s="19">
        <v>83.0</v>
      </c>
      <c r="O98" s="19">
        <v>0.0</v>
      </c>
      <c r="P98" s="19">
        <v>7.0</v>
      </c>
    </row>
    <row r="99">
      <c r="A99" s="18" t="s">
        <v>79</v>
      </c>
      <c r="B99" s="18" t="s">
        <v>434</v>
      </c>
      <c r="C99" s="19">
        <v>679529.0</v>
      </c>
      <c r="D99" s="19">
        <v>635.0</v>
      </c>
      <c r="E99" s="19">
        <v>565.0</v>
      </c>
      <c r="F99" s="19">
        <v>77.0</v>
      </c>
      <c r="G99" s="19">
        <v>30.0</v>
      </c>
      <c r="H99" s="19">
        <v>2.0</v>
      </c>
      <c r="I99" s="19">
        <v>25.0</v>
      </c>
      <c r="J99" s="19">
        <v>77.0</v>
      </c>
      <c r="K99" s="19">
        <v>83.0</v>
      </c>
      <c r="L99" s="19">
        <v>61.0</v>
      </c>
      <c r="M99" s="19">
        <v>4.3</v>
      </c>
      <c r="N99" s="19">
        <v>155.0</v>
      </c>
      <c r="O99" s="19">
        <v>0.0</v>
      </c>
      <c r="P99" s="19">
        <v>7.0</v>
      </c>
    </row>
    <row r="100">
      <c r="A100" s="18" t="s">
        <v>308</v>
      </c>
      <c r="B100" s="18" t="s">
        <v>397</v>
      </c>
      <c r="C100" s="19">
        <v>686469.0</v>
      </c>
      <c r="D100" s="19">
        <v>571.0</v>
      </c>
      <c r="E100" s="19">
        <v>503.0</v>
      </c>
      <c r="F100" s="19">
        <v>90.0</v>
      </c>
      <c r="G100" s="19">
        <v>28.0</v>
      </c>
      <c r="H100" s="19">
        <v>3.0</v>
      </c>
      <c r="I100" s="19">
        <v>21.0</v>
      </c>
      <c r="J100" s="19">
        <v>74.0</v>
      </c>
      <c r="K100" s="19">
        <v>84.0</v>
      </c>
      <c r="L100" s="19">
        <v>61.0</v>
      </c>
      <c r="M100" s="19">
        <v>4.0</v>
      </c>
      <c r="N100" s="19">
        <v>73.0</v>
      </c>
      <c r="O100" s="19">
        <v>1.0</v>
      </c>
      <c r="P100" s="19">
        <v>5.0</v>
      </c>
    </row>
    <row r="101">
      <c r="A101" s="18" t="s">
        <v>435</v>
      </c>
      <c r="B101" s="18" t="s">
        <v>405</v>
      </c>
      <c r="C101" s="19">
        <v>687093.0</v>
      </c>
      <c r="D101" s="19">
        <v>514.0</v>
      </c>
      <c r="E101" s="19">
        <v>465.0</v>
      </c>
      <c r="F101" s="19">
        <v>89.0</v>
      </c>
      <c r="G101" s="19">
        <v>24.0</v>
      </c>
      <c r="H101" s="19">
        <v>2.0</v>
      </c>
      <c r="I101" s="19">
        <v>14.0</v>
      </c>
      <c r="J101" s="19">
        <v>64.0</v>
      </c>
      <c r="K101" s="19">
        <v>58.0</v>
      </c>
      <c r="L101" s="19">
        <v>34.0</v>
      </c>
      <c r="M101" s="19">
        <v>10.1</v>
      </c>
      <c r="N101" s="19">
        <v>104.0</v>
      </c>
      <c r="O101" s="19">
        <v>2.0</v>
      </c>
      <c r="P101" s="19">
        <v>14.0</v>
      </c>
    </row>
    <row r="102">
      <c r="A102" s="18" t="s">
        <v>237</v>
      </c>
      <c r="B102" s="18" t="s">
        <v>434</v>
      </c>
      <c r="C102" s="19">
        <v>682985.0</v>
      </c>
      <c r="D102" s="19">
        <v>604.0</v>
      </c>
      <c r="E102" s="19">
        <v>546.0</v>
      </c>
      <c r="F102" s="19">
        <v>91.0</v>
      </c>
      <c r="G102" s="19">
        <v>28.0</v>
      </c>
      <c r="H102" s="19">
        <v>5.0</v>
      </c>
      <c r="I102" s="19">
        <v>17.0</v>
      </c>
      <c r="J102" s="19">
        <v>80.0</v>
      </c>
      <c r="K102" s="19">
        <v>69.0</v>
      </c>
      <c r="L102" s="19">
        <v>53.0</v>
      </c>
      <c r="M102" s="19">
        <v>9.6</v>
      </c>
      <c r="N102" s="19">
        <v>163.0</v>
      </c>
      <c r="O102" s="19">
        <v>0.0</v>
      </c>
      <c r="P102" s="19">
        <v>3.0</v>
      </c>
    </row>
    <row r="103">
      <c r="A103" s="18" t="s">
        <v>101</v>
      </c>
      <c r="B103" s="18" t="s">
        <v>417</v>
      </c>
      <c r="C103" s="19">
        <v>600869.0</v>
      </c>
      <c r="D103" s="19">
        <v>552.0</v>
      </c>
      <c r="E103" s="19">
        <v>497.0</v>
      </c>
      <c r="F103" s="19">
        <v>72.0</v>
      </c>
      <c r="G103" s="19">
        <v>28.0</v>
      </c>
      <c r="H103" s="19">
        <v>2.0</v>
      </c>
      <c r="I103" s="19">
        <v>22.0</v>
      </c>
      <c r="J103" s="19">
        <v>71.0</v>
      </c>
      <c r="K103" s="19">
        <v>82.0</v>
      </c>
      <c r="L103" s="19">
        <v>47.0</v>
      </c>
      <c r="M103" s="19">
        <v>7.9</v>
      </c>
      <c r="N103" s="19">
        <v>124.0</v>
      </c>
      <c r="O103" s="19">
        <v>1.0</v>
      </c>
      <c r="P103" s="19">
        <v>7.0</v>
      </c>
    </row>
    <row r="104">
      <c r="A104" s="18" t="s">
        <v>138</v>
      </c>
      <c r="B104" s="18" t="s">
        <v>406</v>
      </c>
      <c r="C104" s="19">
        <v>676801.0</v>
      </c>
      <c r="D104" s="19">
        <v>503.0</v>
      </c>
      <c r="E104" s="19">
        <v>447.0</v>
      </c>
      <c r="F104" s="19">
        <v>68.0</v>
      </c>
      <c r="G104" s="19">
        <v>21.0</v>
      </c>
      <c r="H104" s="19">
        <v>2.0</v>
      </c>
      <c r="I104" s="19">
        <v>21.0</v>
      </c>
      <c r="J104" s="19">
        <v>65.0</v>
      </c>
      <c r="K104" s="19">
        <v>67.0</v>
      </c>
      <c r="L104" s="19">
        <v>47.0</v>
      </c>
      <c r="M104" s="19">
        <v>14.3</v>
      </c>
      <c r="N104" s="19">
        <v>127.0</v>
      </c>
      <c r="O104" s="19">
        <v>5.0</v>
      </c>
      <c r="P104" s="19">
        <v>7.0</v>
      </c>
    </row>
    <row r="105">
      <c r="A105" s="18" t="s">
        <v>160</v>
      </c>
      <c r="B105" s="18" t="s">
        <v>415</v>
      </c>
      <c r="C105" s="19">
        <v>669357.0</v>
      </c>
      <c r="D105" s="19">
        <v>511.0</v>
      </c>
      <c r="E105" s="19">
        <v>450.0</v>
      </c>
      <c r="F105" s="19">
        <v>58.0</v>
      </c>
      <c r="G105" s="19">
        <v>23.0</v>
      </c>
      <c r="H105" s="19">
        <v>1.0</v>
      </c>
      <c r="I105" s="19">
        <v>26.0</v>
      </c>
      <c r="J105" s="19">
        <v>67.0</v>
      </c>
      <c r="K105" s="19">
        <v>72.0</v>
      </c>
      <c r="L105" s="19">
        <v>56.0</v>
      </c>
      <c r="M105" s="19">
        <v>7.6</v>
      </c>
      <c r="N105" s="19">
        <v>157.0</v>
      </c>
      <c r="O105" s="19">
        <v>2.0</v>
      </c>
      <c r="P105" s="19">
        <v>3.0</v>
      </c>
    </row>
    <row r="106">
      <c r="A106" s="18" t="s">
        <v>135</v>
      </c>
      <c r="B106" s="18" t="s">
        <v>421</v>
      </c>
      <c r="C106" s="19">
        <v>650559.0</v>
      </c>
      <c r="D106" s="19">
        <v>574.0</v>
      </c>
      <c r="E106" s="19">
        <v>533.0</v>
      </c>
      <c r="F106" s="19">
        <v>89.0</v>
      </c>
      <c r="G106" s="19">
        <v>31.0</v>
      </c>
      <c r="H106" s="19">
        <v>2.0</v>
      </c>
      <c r="I106" s="19">
        <v>20.0</v>
      </c>
      <c r="J106" s="19">
        <v>70.0</v>
      </c>
      <c r="K106" s="19">
        <v>77.0</v>
      </c>
      <c r="L106" s="19">
        <v>38.0</v>
      </c>
      <c r="M106" s="19">
        <v>5.4</v>
      </c>
      <c r="N106" s="19">
        <v>134.0</v>
      </c>
      <c r="O106" s="19">
        <v>1.0</v>
      </c>
      <c r="P106" s="19">
        <v>2.0</v>
      </c>
    </row>
    <row r="107">
      <c r="A107" s="18" t="s">
        <v>201</v>
      </c>
      <c r="B107" s="18" t="s">
        <v>418</v>
      </c>
      <c r="C107" s="19">
        <v>621493.0</v>
      </c>
      <c r="D107" s="19">
        <v>551.0</v>
      </c>
      <c r="E107" s="19">
        <v>488.0</v>
      </c>
      <c r="F107" s="19">
        <v>79.0</v>
      </c>
      <c r="G107" s="19">
        <v>26.0</v>
      </c>
      <c r="H107" s="19">
        <v>2.0</v>
      </c>
      <c r="I107" s="19">
        <v>21.0</v>
      </c>
      <c r="J107" s="19">
        <v>71.0</v>
      </c>
      <c r="K107" s="19">
        <v>75.0</v>
      </c>
      <c r="L107" s="19">
        <v>54.0</v>
      </c>
      <c r="M107" s="19">
        <v>5.3</v>
      </c>
      <c r="N107" s="19">
        <v>114.0</v>
      </c>
      <c r="O107" s="19">
        <v>2.0</v>
      </c>
      <c r="P107" s="19">
        <v>8.0</v>
      </c>
    </row>
    <row r="108">
      <c r="A108" s="18" t="s">
        <v>206</v>
      </c>
      <c r="B108" s="18" t="s">
        <v>397</v>
      </c>
      <c r="C108" s="19">
        <v>672580.0</v>
      </c>
      <c r="D108" s="19">
        <v>513.0</v>
      </c>
      <c r="E108" s="19">
        <v>470.0</v>
      </c>
      <c r="F108" s="19">
        <v>92.0</v>
      </c>
      <c r="G108" s="19">
        <v>23.0</v>
      </c>
      <c r="H108" s="19">
        <v>2.0</v>
      </c>
      <c r="I108" s="19">
        <v>10.0</v>
      </c>
      <c r="J108" s="19">
        <v>62.0</v>
      </c>
      <c r="K108" s="19">
        <v>53.0</v>
      </c>
      <c r="L108" s="19">
        <v>40.0</v>
      </c>
      <c r="M108" s="19">
        <v>20.4</v>
      </c>
      <c r="N108" s="19">
        <v>112.0</v>
      </c>
      <c r="O108" s="19">
        <v>7.0</v>
      </c>
      <c r="P108" s="19">
        <v>2.0</v>
      </c>
    </row>
    <row r="109">
      <c r="A109" s="18" t="s">
        <v>56</v>
      </c>
      <c r="B109" s="18" t="s">
        <v>427</v>
      </c>
      <c r="C109" s="19">
        <v>650490.0</v>
      </c>
      <c r="D109" s="19">
        <v>622.0</v>
      </c>
      <c r="E109" s="19">
        <v>541.0</v>
      </c>
      <c r="F109" s="19">
        <v>105.0</v>
      </c>
      <c r="G109" s="19">
        <v>33.0</v>
      </c>
      <c r="H109" s="19">
        <v>2.0</v>
      </c>
      <c r="I109" s="19">
        <v>19.0</v>
      </c>
      <c r="J109" s="19">
        <v>97.0</v>
      </c>
      <c r="K109" s="19">
        <v>65.0</v>
      </c>
      <c r="L109" s="19">
        <v>73.0</v>
      </c>
      <c r="M109" s="19">
        <v>0.5</v>
      </c>
      <c r="N109" s="19">
        <v>91.0</v>
      </c>
      <c r="O109" s="19">
        <v>3.0</v>
      </c>
      <c r="P109" s="19">
        <v>7.0</v>
      </c>
    </row>
    <row r="110">
      <c r="A110" s="18" t="s">
        <v>141</v>
      </c>
      <c r="B110" s="18" t="s">
        <v>415</v>
      </c>
      <c r="C110" s="19">
        <v>575929.0</v>
      </c>
      <c r="D110" s="19">
        <v>484.0</v>
      </c>
      <c r="E110" s="19">
        <v>419.0</v>
      </c>
      <c r="F110" s="19">
        <v>64.0</v>
      </c>
      <c r="G110" s="19">
        <v>21.0</v>
      </c>
      <c r="H110" s="19">
        <v>1.0</v>
      </c>
      <c r="I110" s="19">
        <v>19.0</v>
      </c>
      <c r="J110" s="19">
        <v>62.0</v>
      </c>
      <c r="K110" s="19">
        <v>67.0</v>
      </c>
      <c r="L110" s="19">
        <v>47.0</v>
      </c>
      <c r="M110" s="19">
        <v>7.2</v>
      </c>
      <c r="N110" s="19">
        <v>106.0</v>
      </c>
      <c r="O110" s="19">
        <v>2.0</v>
      </c>
      <c r="P110" s="19">
        <v>17.0</v>
      </c>
    </row>
    <row r="111">
      <c r="A111" s="18" t="s">
        <v>131</v>
      </c>
      <c r="B111" s="18" t="s">
        <v>419</v>
      </c>
      <c r="C111" s="19">
        <v>641857.0</v>
      </c>
      <c r="D111" s="19">
        <v>590.0</v>
      </c>
      <c r="E111" s="19">
        <v>523.0</v>
      </c>
      <c r="F111" s="19">
        <v>78.0</v>
      </c>
      <c r="G111" s="19">
        <v>27.0</v>
      </c>
      <c r="H111" s="19">
        <v>3.0</v>
      </c>
      <c r="I111" s="19">
        <v>23.0</v>
      </c>
      <c r="J111" s="19">
        <v>69.0</v>
      </c>
      <c r="K111" s="19">
        <v>75.0</v>
      </c>
      <c r="L111" s="19">
        <v>62.0</v>
      </c>
      <c r="M111" s="19">
        <v>6.0</v>
      </c>
      <c r="N111" s="19">
        <v>169.0</v>
      </c>
      <c r="O111" s="19">
        <v>4.0</v>
      </c>
      <c r="P111" s="19">
        <v>4.0</v>
      </c>
    </row>
    <row r="112">
      <c r="A112" s="18" t="s">
        <v>168</v>
      </c>
      <c r="B112" s="18" t="s">
        <v>434</v>
      </c>
      <c r="C112" s="19">
        <v>681481.0</v>
      </c>
      <c r="D112" s="19">
        <v>534.0</v>
      </c>
      <c r="E112" s="19">
        <v>487.0</v>
      </c>
      <c r="F112" s="19">
        <v>78.0</v>
      </c>
      <c r="G112" s="19">
        <v>22.0</v>
      </c>
      <c r="H112" s="19">
        <v>4.0</v>
      </c>
      <c r="I112" s="19">
        <v>20.0</v>
      </c>
      <c r="J112" s="19">
        <v>66.0</v>
      </c>
      <c r="K112" s="19">
        <v>77.0</v>
      </c>
      <c r="L112" s="19">
        <v>36.0</v>
      </c>
      <c r="M112" s="19">
        <v>5.8</v>
      </c>
      <c r="N112" s="19">
        <v>135.0</v>
      </c>
      <c r="O112" s="19">
        <v>0.0</v>
      </c>
      <c r="P112" s="19">
        <v>9.0</v>
      </c>
    </row>
    <row r="113">
      <c r="A113" s="18" t="s">
        <v>154</v>
      </c>
      <c r="B113" s="18" t="s">
        <v>396</v>
      </c>
      <c r="C113" s="19">
        <v>606115.0</v>
      </c>
      <c r="D113" s="19">
        <v>511.0</v>
      </c>
      <c r="E113" s="19">
        <v>467.0</v>
      </c>
      <c r="F113" s="19">
        <v>77.0</v>
      </c>
      <c r="G113" s="19">
        <v>21.0</v>
      </c>
      <c r="H113" s="19">
        <v>1.0</v>
      </c>
      <c r="I113" s="19">
        <v>18.0</v>
      </c>
      <c r="J113" s="19">
        <v>67.0</v>
      </c>
      <c r="K113" s="19">
        <v>60.0</v>
      </c>
      <c r="L113" s="19">
        <v>40.0</v>
      </c>
      <c r="M113" s="19">
        <v>2.5</v>
      </c>
      <c r="N113" s="19">
        <v>103.0</v>
      </c>
      <c r="O113" s="19">
        <v>0.0</v>
      </c>
      <c r="P113" s="19">
        <v>3.0</v>
      </c>
    </row>
    <row r="114">
      <c r="A114" s="18" t="s">
        <v>298</v>
      </c>
      <c r="B114" s="18" t="s">
        <v>403</v>
      </c>
      <c r="C114" s="19">
        <v>516782.0</v>
      </c>
      <c r="D114" s="19">
        <v>504.0</v>
      </c>
      <c r="E114" s="19">
        <v>464.0</v>
      </c>
      <c r="F114" s="19">
        <v>85.0</v>
      </c>
      <c r="G114" s="19">
        <v>20.0</v>
      </c>
      <c r="H114" s="19">
        <v>2.0</v>
      </c>
      <c r="I114" s="19">
        <v>13.0</v>
      </c>
      <c r="J114" s="19">
        <v>63.0</v>
      </c>
      <c r="K114" s="19">
        <v>67.0</v>
      </c>
      <c r="L114" s="19">
        <v>27.0</v>
      </c>
      <c r="M114" s="19">
        <v>21.7</v>
      </c>
      <c r="N114" s="19">
        <v>105.0</v>
      </c>
      <c r="O114" s="19">
        <v>5.0</v>
      </c>
      <c r="P114" s="19">
        <v>12.0</v>
      </c>
    </row>
    <row r="115">
      <c r="A115" s="18" t="s">
        <v>115</v>
      </c>
      <c r="B115" s="18" t="s">
        <v>411</v>
      </c>
      <c r="C115" s="19">
        <v>683734.0</v>
      </c>
      <c r="D115" s="19">
        <v>617.0</v>
      </c>
      <c r="E115" s="19">
        <v>567.0</v>
      </c>
      <c r="F115" s="19">
        <v>93.0</v>
      </c>
      <c r="G115" s="19">
        <v>29.0</v>
      </c>
      <c r="H115" s="19">
        <v>2.0</v>
      </c>
      <c r="I115" s="19">
        <v>23.0</v>
      </c>
      <c r="J115" s="19">
        <v>80.0</v>
      </c>
      <c r="K115" s="19">
        <v>77.0</v>
      </c>
      <c r="L115" s="19">
        <v>39.0</v>
      </c>
      <c r="M115" s="19">
        <v>0.0</v>
      </c>
      <c r="N115" s="19">
        <v>121.0</v>
      </c>
      <c r="O115" s="19">
        <v>0.0</v>
      </c>
      <c r="P115" s="19">
        <v>10.0</v>
      </c>
    </row>
    <row r="116">
      <c r="A116" s="18" t="s">
        <v>155</v>
      </c>
      <c r="B116" s="18" t="s">
        <v>408</v>
      </c>
      <c r="C116" s="19">
        <v>662139.0</v>
      </c>
      <c r="D116" s="19">
        <v>552.0</v>
      </c>
      <c r="E116" s="19">
        <v>502.0</v>
      </c>
      <c r="F116" s="19">
        <v>66.0</v>
      </c>
      <c r="G116" s="19">
        <v>23.0</v>
      </c>
      <c r="H116" s="19">
        <v>2.0</v>
      </c>
      <c r="I116" s="19">
        <v>21.0</v>
      </c>
      <c r="J116" s="19">
        <v>65.0</v>
      </c>
      <c r="K116" s="19">
        <v>68.0</v>
      </c>
      <c r="L116" s="19">
        <v>44.0</v>
      </c>
      <c r="M116" s="19">
        <v>14.2</v>
      </c>
      <c r="N116" s="19">
        <v>131.0</v>
      </c>
      <c r="O116" s="19">
        <v>6.0</v>
      </c>
      <c r="P116" s="19">
        <v>5.0</v>
      </c>
    </row>
    <row r="117">
      <c r="A117" s="18" t="s">
        <v>436</v>
      </c>
      <c r="B117" s="18" t="s">
        <v>417</v>
      </c>
      <c r="C117" s="19">
        <v>682622.0</v>
      </c>
      <c r="D117" s="19">
        <v>464.0</v>
      </c>
      <c r="E117" s="19">
        <v>426.0</v>
      </c>
      <c r="F117" s="19">
        <v>69.0</v>
      </c>
      <c r="G117" s="19">
        <v>19.0</v>
      </c>
      <c r="H117" s="19">
        <v>1.0</v>
      </c>
      <c r="I117" s="19">
        <v>14.0</v>
      </c>
      <c r="J117" s="19">
        <v>55.0</v>
      </c>
      <c r="K117" s="19">
        <v>57.0</v>
      </c>
      <c r="L117" s="19">
        <v>32.0</v>
      </c>
      <c r="M117" s="19">
        <v>15.6</v>
      </c>
      <c r="N117" s="19">
        <v>103.0</v>
      </c>
      <c r="O117" s="19">
        <v>4.0</v>
      </c>
      <c r="P117" s="19">
        <v>6.0</v>
      </c>
    </row>
    <row r="118">
      <c r="A118" s="18" t="s">
        <v>150</v>
      </c>
      <c r="B118" s="18" t="s">
        <v>415</v>
      </c>
      <c r="C118" s="19">
        <v>663457.0</v>
      </c>
      <c r="D118" s="19">
        <v>526.0</v>
      </c>
      <c r="E118" s="19">
        <v>448.0</v>
      </c>
      <c r="F118" s="19">
        <v>69.0</v>
      </c>
      <c r="G118" s="19">
        <v>23.0</v>
      </c>
      <c r="H118" s="19">
        <v>2.0</v>
      </c>
      <c r="I118" s="19">
        <v>19.0</v>
      </c>
      <c r="J118" s="19">
        <v>68.0</v>
      </c>
      <c r="K118" s="19">
        <v>70.0</v>
      </c>
      <c r="L118" s="19">
        <v>75.0</v>
      </c>
      <c r="M118" s="19">
        <v>10.5</v>
      </c>
      <c r="N118" s="19">
        <v>106.0</v>
      </c>
      <c r="O118" s="19">
        <v>2.0</v>
      </c>
      <c r="P118" s="19">
        <v>1.0</v>
      </c>
    </row>
    <row r="119">
      <c r="A119" s="18" t="s">
        <v>123</v>
      </c>
      <c r="B119" s="18" t="s">
        <v>414</v>
      </c>
      <c r="C119" s="19">
        <v>596146.0</v>
      </c>
      <c r="D119" s="19">
        <v>536.0</v>
      </c>
      <c r="E119" s="19">
        <v>476.0</v>
      </c>
      <c r="F119" s="19">
        <v>73.0</v>
      </c>
      <c r="G119" s="19">
        <v>25.0</v>
      </c>
      <c r="H119" s="19">
        <v>3.0</v>
      </c>
      <c r="I119" s="19">
        <v>20.0</v>
      </c>
      <c r="J119" s="19">
        <v>69.0</v>
      </c>
      <c r="K119" s="19">
        <v>79.0</v>
      </c>
      <c r="L119" s="19">
        <v>53.0</v>
      </c>
      <c r="M119" s="19">
        <v>1.9</v>
      </c>
      <c r="N119" s="19">
        <v>103.0</v>
      </c>
      <c r="O119" s="19">
        <v>3.0</v>
      </c>
      <c r="P119" s="19">
        <v>5.0</v>
      </c>
    </row>
    <row r="120">
      <c r="A120" s="18" t="s">
        <v>66</v>
      </c>
      <c r="B120" s="18" t="s">
        <v>417</v>
      </c>
      <c r="C120" s="19">
        <v>668715.0</v>
      </c>
      <c r="D120" s="19">
        <v>577.0</v>
      </c>
      <c r="E120" s="19">
        <v>509.0</v>
      </c>
      <c r="F120" s="19">
        <v>80.0</v>
      </c>
      <c r="G120" s="19">
        <v>28.0</v>
      </c>
      <c r="H120" s="19">
        <v>2.0</v>
      </c>
      <c r="I120" s="19">
        <v>18.0</v>
      </c>
      <c r="J120" s="19">
        <v>71.0</v>
      </c>
      <c r="K120" s="19">
        <v>76.0</v>
      </c>
      <c r="L120" s="19">
        <v>58.0</v>
      </c>
      <c r="M120" s="19">
        <v>11.7</v>
      </c>
      <c r="N120" s="19">
        <v>123.0</v>
      </c>
      <c r="O120" s="19">
        <v>3.0</v>
      </c>
      <c r="P120" s="19">
        <v>9.0</v>
      </c>
    </row>
    <row r="121">
      <c r="A121" s="18" t="s">
        <v>183</v>
      </c>
      <c r="B121" s="18" t="s">
        <v>406</v>
      </c>
      <c r="C121" s="19">
        <v>673237.0</v>
      </c>
      <c r="D121" s="19">
        <v>441.0</v>
      </c>
      <c r="E121" s="19">
        <v>417.0</v>
      </c>
      <c r="F121" s="19">
        <v>64.0</v>
      </c>
      <c r="G121" s="19">
        <v>24.0</v>
      </c>
      <c r="H121" s="19">
        <v>2.0</v>
      </c>
      <c r="I121" s="19">
        <v>23.0</v>
      </c>
      <c r="J121" s="19">
        <v>57.0</v>
      </c>
      <c r="K121" s="19">
        <v>67.0</v>
      </c>
      <c r="L121" s="19">
        <v>17.0</v>
      </c>
      <c r="M121" s="19">
        <v>0.0</v>
      </c>
      <c r="N121" s="19">
        <v>88.0</v>
      </c>
      <c r="O121" s="19">
        <v>0.0</v>
      </c>
      <c r="P121" s="19">
        <v>5.0</v>
      </c>
    </row>
    <row r="122">
      <c r="A122" s="18" t="s">
        <v>219</v>
      </c>
      <c r="B122" s="18" t="s">
        <v>427</v>
      </c>
      <c r="C122" s="19">
        <v>642350.0</v>
      </c>
      <c r="D122" s="19">
        <v>462.0</v>
      </c>
      <c r="E122" s="19">
        <v>430.0</v>
      </c>
      <c r="F122" s="19">
        <v>51.0</v>
      </c>
      <c r="G122" s="19">
        <v>19.0</v>
      </c>
      <c r="H122" s="19">
        <v>2.0</v>
      </c>
      <c r="I122" s="19">
        <v>20.0</v>
      </c>
      <c r="J122" s="19">
        <v>58.0</v>
      </c>
      <c r="K122" s="19">
        <v>61.0</v>
      </c>
      <c r="L122" s="19">
        <v>27.0</v>
      </c>
      <c r="M122" s="19">
        <v>22.0</v>
      </c>
      <c r="N122" s="19">
        <v>154.0</v>
      </c>
      <c r="O122" s="19">
        <v>4.0</v>
      </c>
      <c r="P122" s="19">
        <v>4.0</v>
      </c>
    </row>
    <row r="123">
      <c r="A123" s="18" t="s">
        <v>140</v>
      </c>
      <c r="B123" s="18" t="s">
        <v>415</v>
      </c>
      <c r="C123" s="19">
        <v>669242.0</v>
      </c>
      <c r="D123" s="19">
        <v>539.0</v>
      </c>
      <c r="E123" s="19">
        <v>493.0</v>
      </c>
      <c r="F123" s="19">
        <v>85.0</v>
      </c>
      <c r="G123" s="19">
        <v>26.0</v>
      </c>
      <c r="H123" s="19">
        <v>2.0</v>
      </c>
      <c r="I123" s="19">
        <v>12.0</v>
      </c>
      <c r="J123" s="19">
        <v>68.0</v>
      </c>
      <c r="K123" s="19">
        <v>65.0</v>
      </c>
      <c r="L123" s="19">
        <v>39.0</v>
      </c>
      <c r="M123" s="19">
        <v>24.3</v>
      </c>
      <c r="N123" s="19">
        <v>93.0</v>
      </c>
      <c r="O123" s="19">
        <v>4.0</v>
      </c>
      <c r="P123" s="19">
        <v>5.0</v>
      </c>
    </row>
    <row r="124">
      <c r="A124" s="18" t="s">
        <v>184</v>
      </c>
      <c r="B124" s="18" t="s">
        <v>428</v>
      </c>
      <c r="C124" s="19">
        <v>665923.0</v>
      </c>
      <c r="D124" s="19">
        <v>486.0</v>
      </c>
      <c r="E124" s="19">
        <v>449.0</v>
      </c>
      <c r="F124" s="19">
        <v>76.0</v>
      </c>
      <c r="G124" s="19">
        <v>22.0</v>
      </c>
      <c r="H124" s="19">
        <v>1.0</v>
      </c>
      <c r="I124" s="19">
        <v>7.0</v>
      </c>
      <c r="J124" s="19">
        <v>55.0</v>
      </c>
      <c r="K124" s="19">
        <v>49.0</v>
      </c>
      <c r="L124" s="19">
        <v>22.0</v>
      </c>
      <c r="M124" s="19">
        <v>44.3</v>
      </c>
      <c r="N124" s="19">
        <v>99.0</v>
      </c>
      <c r="O124" s="19">
        <v>9.0</v>
      </c>
      <c r="P124" s="19">
        <v>14.0</v>
      </c>
    </row>
    <row r="125">
      <c r="A125" s="18" t="s">
        <v>77</v>
      </c>
      <c r="B125" s="18" t="s">
        <v>404</v>
      </c>
      <c r="C125" s="19">
        <v>680757.0</v>
      </c>
      <c r="D125" s="19">
        <v>643.0</v>
      </c>
      <c r="E125" s="19">
        <v>573.0</v>
      </c>
      <c r="F125" s="19">
        <v>114.0</v>
      </c>
      <c r="G125" s="19">
        <v>28.0</v>
      </c>
      <c r="H125" s="19">
        <v>2.0</v>
      </c>
      <c r="I125" s="19">
        <v>8.0</v>
      </c>
      <c r="J125" s="19">
        <v>87.0</v>
      </c>
      <c r="K125" s="19">
        <v>56.0</v>
      </c>
      <c r="L125" s="19">
        <v>64.0</v>
      </c>
      <c r="M125" s="19">
        <v>17.9</v>
      </c>
      <c r="N125" s="19">
        <v>72.0</v>
      </c>
      <c r="O125" s="19">
        <v>3.0</v>
      </c>
      <c r="P125" s="19">
        <v>5.0</v>
      </c>
    </row>
    <row r="126">
      <c r="A126" s="18" t="s">
        <v>136</v>
      </c>
      <c r="B126" s="18" t="s">
        <v>424</v>
      </c>
      <c r="C126" s="19">
        <v>669261.0</v>
      </c>
      <c r="D126" s="19">
        <v>505.0</v>
      </c>
      <c r="E126" s="19">
        <v>431.0</v>
      </c>
      <c r="F126" s="19">
        <v>48.0</v>
      </c>
      <c r="G126" s="19">
        <v>20.0</v>
      </c>
      <c r="H126" s="19">
        <v>1.0</v>
      </c>
      <c r="I126" s="19">
        <v>23.0</v>
      </c>
      <c r="J126" s="19">
        <v>61.0</v>
      </c>
      <c r="K126" s="19">
        <v>66.0</v>
      </c>
      <c r="L126" s="19">
        <v>67.0</v>
      </c>
      <c r="M126" s="19">
        <v>11.6</v>
      </c>
      <c r="N126" s="19">
        <v>155.0</v>
      </c>
      <c r="O126" s="19">
        <v>2.0</v>
      </c>
      <c r="P126" s="19">
        <v>5.0</v>
      </c>
    </row>
    <row r="127">
      <c r="A127" s="18" t="s">
        <v>163</v>
      </c>
      <c r="B127" s="18" t="s">
        <v>416</v>
      </c>
      <c r="C127" s="19">
        <v>663624.0</v>
      </c>
      <c r="D127" s="19">
        <v>531.0</v>
      </c>
      <c r="E127" s="19">
        <v>484.0</v>
      </c>
      <c r="F127" s="19">
        <v>78.0</v>
      </c>
      <c r="G127" s="19">
        <v>25.0</v>
      </c>
      <c r="H127" s="19">
        <v>1.0</v>
      </c>
      <c r="I127" s="19">
        <v>23.0</v>
      </c>
      <c r="J127" s="19">
        <v>69.0</v>
      </c>
      <c r="K127" s="19">
        <v>73.0</v>
      </c>
      <c r="L127" s="19">
        <v>42.0</v>
      </c>
      <c r="M127" s="19">
        <v>3.7</v>
      </c>
      <c r="N127" s="19">
        <v>127.0</v>
      </c>
      <c r="O127" s="19">
        <v>1.0</v>
      </c>
      <c r="P127" s="19">
        <v>3.0</v>
      </c>
    </row>
    <row r="128">
      <c r="A128" s="18" t="s">
        <v>199</v>
      </c>
      <c r="B128" s="18" t="s">
        <v>403</v>
      </c>
      <c r="C128" s="19">
        <v>682626.0</v>
      </c>
      <c r="D128" s="19">
        <v>470.0</v>
      </c>
      <c r="E128" s="19">
        <v>420.0</v>
      </c>
      <c r="F128" s="19">
        <v>50.0</v>
      </c>
      <c r="G128" s="19">
        <v>19.0</v>
      </c>
      <c r="H128" s="19">
        <v>1.0</v>
      </c>
      <c r="I128" s="19">
        <v>23.0</v>
      </c>
      <c r="J128" s="19">
        <v>59.0</v>
      </c>
      <c r="K128" s="19">
        <v>62.0</v>
      </c>
      <c r="L128" s="19">
        <v>41.0</v>
      </c>
      <c r="M128" s="19">
        <v>3.9</v>
      </c>
      <c r="N128" s="19">
        <v>119.0</v>
      </c>
      <c r="O128" s="19">
        <v>0.0</v>
      </c>
      <c r="P128" s="19">
        <v>7.0</v>
      </c>
    </row>
    <row r="129">
      <c r="A129" s="18" t="s">
        <v>437</v>
      </c>
      <c r="B129" s="18" t="s">
        <v>397</v>
      </c>
      <c r="C129" s="19">
        <v>669004.0</v>
      </c>
      <c r="D129" s="19">
        <v>571.0</v>
      </c>
      <c r="E129" s="19">
        <v>505.0</v>
      </c>
      <c r="F129" s="19">
        <v>70.0</v>
      </c>
      <c r="G129" s="19">
        <v>26.0</v>
      </c>
      <c r="H129" s="19">
        <v>3.0</v>
      </c>
      <c r="I129" s="19">
        <v>20.0</v>
      </c>
      <c r="J129" s="19">
        <v>75.0</v>
      </c>
      <c r="K129" s="19">
        <v>63.0</v>
      </c>
      <c r="L129" s="19">
        <v>63.0</v>
      </c>
      <c r="M129" s="19">
        <v>7.0</v>
      </c>
      <c r="N129" s="19">
        <v>151.0</v>
      </c>
      <c r="O129" s="19">
        <v>4.0</v>
      </c>
      <c r="P129" s="19">
        <v>2.0</v>
      </c>
    </row>
    <row r="130">
      <c r="A130" s="18" t="s">
        <v>82</v>
      </c>
      <c r="B130" s="18" t="s">
        <v>409</v>
      </c>
      <c r="C130" s="19">
        <v>663993.0</v>
      </c>
      <c r="D130" s="19">
        <v>641.0</v>
      </c>
      <c r="E130" s="19">
        <v>565.0</v>
      </c>
      <c r="F130" s="19">
        <v>100.0</v>
      </c>
      <c r="G130" s="19">
        <v>28.0</v>
      </c>
      <c r="H130" s="19">
        <v>2.0</v>
      </c>
      <c r="I130" s="19">
        <v>19.0</v>
      </c>
      <c r="J130" s="19">
        <v>74.0</v>
      </c>
      <c r="K130" s="19">
        <v>78.0</v>
      </c>
      <c r="L130" s="19">
        <v>71.0</v>
      </c>
      <c r="M130" s="19">
        <v>3.4</v>
      </c>
      <c r="N130" s="19">
        <v>145.0</v>
      </c>
      <c r="O130" s="19">
        <v>0.0</v>
      </c>
      <c r="P130" s="19">
        <v>3.0</v>
      </c>
    </row>
    <row r="131">
      <c r="A131" s="18" t="s">
        <v>89</v>
      </c>
      <c r="B131" s="18" t="s">
        <v>401</v>
      </c>
      <c r="C131" s="19">
        <v>664761.0</v>
      </c>
      <c r="D131" s="19">
        <v>596.0</v>
      </c>
      <c r="E131" s="19">
        <v>551.0</v>
      </c>
      <c r="F131" s="19">
        <v>100.0</v>
      </c>
      <c r="G131" s="19">
        <v>29.0</v>
      </c>
      <c r="H131" s="19">
        <v>2.0</v>
      </c>
      <c r="I131" s="19">
        <v>17.0</v>
      </c>
      <c r="J131" s="19">
        <v>72.0</v>
      </c>
      <c r="K131" s="19">
        <v>78.0</v>
      </c>
      <c r="L131" s="19">
        <v>40.0</v>
      </c>
      <c r="M131" s="19">
        <v>5.5</v>
      </c>
      <c r="N131" s="19">
        <v>100.0</v>
      </c>
      <c r="O131" s="19">
        <v>1.0</v>
      </c>
      <c r="P131" s="19">
        <v>4.0</v>
      </c>
    </row>
    <row r="132">
      <c r="A132" s="18" t="s">
        <v>124</v>
      </c>
      <c r="B132" s="18" t="s">
        <v>418</v>
      </c>
      <c r="C132" s="19">
        <v>592273.0</v>
      </c>
      <c r="D132" s="19">
        <v>544.0</v>
      </c>
      <c r="E132" s="19">
        <v>503.0</v>
      </c>
      <c r="F132" s="19">
        <v>75.0</v>
      </c>
      <c r="G132" s="19">
        <v>27.0</v>
      </c>
      <c r="H132" s="19">
        <v>2.0</v>
      </c>
      <c r="I132" s="19">
        <v>22.0</v>
      </c>
      <c r="J132" s="19">
        <v>71.0</v>
      </c>
      <c r="K132" s="19">
        <v>78.0</v>
      </c>
      <c r="L132" s="19">
        <v>32.0</v>
      </c>
      <c r="M132" s="19">
        <v>1.7</v>
      </c>
      <c r="N132" s="19">
        <v>131.0</v>
      </c>
      <c r="O132" s="19">
        <v>2.0</v>
      </c>
      <c r="P132" s="19">
        <v>7.0</v>
      </c>
    </row>
    <row r="133">
      <c r="A133" s="18" t="s">
        <v>438</v>
      </c>
      <c r="B133" s="18" t="s">
        <v>418</v>
      </c>
      <c r="C133" s="19">
        <v>681351.0</v>
      </c>
      <c r="D133" s="19">
        <v>433.0</v>
      </c>
      <c r="E133" s="19">
        <v>394.0</v>
      </c>
      <c r="F133" s="19">
        <v>54.0</v>
      </c>
      <c r="G133" s="19">
        <v>18.0</v>
      </c>
      <c r="H133" s="19">
        <v>1.0</v>
      </c>
      <c r="I133" s="19">
        <v>25.0</v>
      </c>
      <c r="J133" s="19">
        <v>53.0</v>
      </c>
      <c r="K133" s="19">
        <v>60.0</v>
      </c>
      <c r="L133" s="19">
        <v>29.0</v>
      </c>
      <c r="M133" s="19">
        <v>2.5</v>
      </c>
      <c r="N133" s="19">
        <v>105.0</v>
      </c>
      <c r="O133" s="19">
        <v>2.0</v>
      </c>
      <c r="P133" s="19">
        <v>8.0</v>
      </c>
    </row>
    <row r="134">
      <c r="A134" s="18" t="s">
        <v>439</v>
      </c>
      <c r="B134" s="18" t="s">
        <v>428</v>
      </c>
      <c r="C134" s="19">
        <v>667670.0</v>
      </c>
      <c r="D134" s="19">
        <v>532.0</v>
      </c>
      <c r="E134" s="19">
        <v>472.0</v>
      </c>
      <c r="F134" s="19">
        <v>59.0</v>
      </c>
      <c r="G134" s="19">
        <v>22.0</v>
      </c>
      <c r="H134" s="19">
        <v>1.0</v>
      </c>
      <c r="I134" s="19">
        <v>24.0</v>
      </c>
      <c r="J134" s="19">
        <v>63.0</v>
      </c>
      <c r="K134" s="19">
        <v>69.0</v>
      </c>
      <c r="L134" s="19">
        <v>45.0</v>
      </c>
      <c r="M134" s="19">
        <v>4.4</v>
      </c>
      <c r="N134" s="19">
        <v>168.0</v>
      </c>
      <c r="O134" s="19">
        <v>1.0</v>
      </c>
      <c r="P134" s="19">
        <v>13.0</v>
      </c>
    </row>
    <row r="135">
      <c r="A135" s="18" t="s">
        <v>245</v>
      </c>
      <c r="B135" s="18" t="s">
        <v>396</v>
      </c>
      <c r="C135" s="19">
        <v>672284.0</v>
      </c>
      <c r="D135" s="19">
        <v>499.0</v>
      </c>
      <c r="E135" s="19">
        <v>445.0</v>
      </c>
      <c r="F135" s="19">
        <v>62.0</v>
      </c>
      <c r="G135" s="19">
        <v>22.0</v>
      </c>
      <c r="H135" s="19">
        <v>2.0</v>
      </c>
      <c r="I135" s="19">
        <v>18.0</v>
      </c>
      <c r="J135" s="19">
        <v>63.0</v>
      </c>
      <c r="K135" s="19">
        <v>62.0</v>
      </c>
      <c r="L135" s="19">
        <v>49.0</v>
      </c>
      <c r="M135" s="19">
        <v>14.2</v>
      </c>
      <c r="N135" s="19">
        <v>151.0</v>
      </c>
      <c r="O135" s="19">
        <v>5.0</v>
      </c>
      <c r="P135" s="19">
        <v>3.0</v>
      </c>
    </row>
    <row r="136">
      <c r="A136" s="18" t="s">
        <v>129</v>
      </c>
      <c r="B136" s="18" t="s">
        <v>421</v>
      </c>
      <c r="C136" s="19">
        <v>605137.0</v>
      </c>
      <c r="D136" s="19">
        <v>606.0</v>
      </c>
      <c r="E136" s="19">
        <v>534.0</v>
      </c>
      <c r="F136" s="19">
        <v>86.0</v>
      </c>
      <c r="G136" s="19">
        <v>28.0</v>
      </c>
      <c r="H136" s="19">
        <v>2.0</v>
      </c>
      <c r="I136" s="19">
        <v>21.0</v>
      </c>
      <c r="J136" s="19">
        <v>77.0</v>
      </c>
      <c r="K136" s="19">
        <v>73.0</v>
      </c>
      <c r="L136" s="19">
        <v>67.0</v>
      </c>
      <c r="M136" s="19">
        <v>0.4</v>
      </c>
      <c r="N136" s="19">
        <v>118.0</v>
      </c>
      <c r="O136" s="19">
        <v>3.0</v>
      </c>
      <c r="P136" s="19">
        <v>3.0</v>
      </c>
    </row>
    <row r="137">
      <c r="A137" s="18" t="s">
        <v>340</v>
      </c>
      <c r="B137" s="18" t="s">
        <v>405</v>
      </c>
      <c r="C137" s="19">
        <v>641933.0</v>
      </c>
      <c r="D137" s="19">
        <v>501.0</v>
      </c>
      <c r="E137" s="19">
        <v>449.0</v>
      </c>
      <c r="F137" s="19">
        <v>68.0</v>
      </c>
      <c r="G137" s="19">
        <v>23.0</v>
      </c>
      <c r="H137" s="19">
        <v>1.0</v>
      </c>
      <c r="I137" s="19">
        <v>20.0</v>
      </c>
      <c r="J137" s="19">
        <v>63.0</v>
      </c>
      <c r="K137" s="19">
        <v>66.0</v>
      </c>
      <c r="L137" s="19">
        <v>44.0</v>
      </c>
      <c r="M137" s="19">
        <v>7.4</v>
      </c>
      <c r="N137" s="19">
        <v>134.0</v>
      </c>
      <c r="O137" s="19">
        <v>2.0</v>
      </c>
      <c r="P137" s="19">
        <v>7.0</v>
      </c>
    </row>
    <row r="138">
      <c r="A138" s="18" t="s">
        <v>98</v>
      </c>
      <c r="B138" s="18" t="s">
        <v>402</v>
      </c>
      <c r="C138" s="19">
        <v>666971.0</v>
      </c>
      <c r="D138" s="19">
        <v>529.0</v>
      </c>
      <c r="E138" s="19">
        <v>490.0</v>
      </c>
      <c r="F138" s="19">
        <v>84.0</v>
      </c>
      <c r="G138" s="19">
        <v>29.0</v>
      </c>
      <c r="H138" s="19">
        <v>3.0</v>
      </c>
      <c r="I138" s="19">
        <v>16.0</v>
      </c>
      <c r="J138" s="19">
        <v>68.0</v>
      </c>
      <c r="K138" s="19">
        <v>68.0</v>
      </c>
      <c r="L138" s="19">
        <v>33.0</v>
      </c>
      <c r="M138" s="19">
        <v>6.0</v>
      </c>
      <c r="N138" s="19">
        <v>94.0</v>
      </c>
      <c r="O138" s="19">
        <v>0.0</v>
      </c>
      <c r="P138" s="19">
        <v>5.0</v>
      </c>
    </row>
    <row r="139">
      <c r="A139" s="18" t="s">
        <v>213</v>
      </c>
      <c r="B139" s="18" t="s">
        <v>400</v>
      </c>
      <c r="C139" s="19">
        <v>641598.0</v>
      </c>
      <c r="D139" s="19">
        <v>453.0</v>
      </c>
      <c r="E139" s="19">
        <v>394.0</v>
      </c>
      <c r="F139" s="19">
        <v>53.0</v>
      </c>
      <c r="G139" s="19">
        <v>19.0</v>
      </c>
      <c r="H139" s="19">
        <v>1.0</v>
      </c>
      <c r="I139" s="19">
        <v>19.0</v>
      </c>
      <c r="J139" s="19">
        <v>61.0</v>
      </c>
      <c r="K139" s="19">
        <v>69.0</v>
      </c>
      <c r="L139" s="19">
        <v>53.0</v>
      </c>
      <c r="M139" s="19">
        <v>0.0</v>
      </c>
      <c r="N139" s="19">
        <v>114.0</v>
      </c>
      <c r="O139" s="19">
        <v>0.0</v>
      </c>
      <c r="P139" s="19">
        <v>4.0</v>
      </c>
    </row>
    <row r="140">
      <c r="A140" s="18" t="s">
        <v>74</v>
      </c>
      <c r="B140" s="18" t="s">
        <v>421</v>
      </c>
      <c r="C140" s="19">
        <v>650333.0</v>
      </c>
      <c r="D140" s="19">
        <v>630.0</v>
      </c>
      <c r="E140" s="19">
        <v>578.0</v>
      </c>
      <c r="F140" s="19">
        <v>127.0</v>
      </c>
      <c r="G140" s="19">
        <v>33.0</v>
      </c>
      <c r="H140" s="19">
        <v>4.0</v>
      </c>
      <c r="I140" s="19">
        <v>12.0</v>
      </c>
      <c r="J140" s="19">
        <v>85.0</v>
      </c>
      <c r="K140" s="19">
        <v>60.0</v>
      </c>
      <c r="L140" s="19">
        <v>46.0</v>
      </c>
      <c r="M140" s="19">
        <v>3.8</v>
      </c>
      <c r="N140" s="19">
        <v>49.0</v>
      </c>
      <c r="O140" s="19">
        <v>3.0</v>
      </c>
      <c r="P140" s="19">
        <v>4.0</v>
      </c>
    </row>
    <row r="141">
      <c r="A141" s="18" t="s">
        <v>176</v>
      </c>
      <c r="B141" s="18" t="s">
        <v>418</v>
      </c>
      <c r="C141" s="19">
        <v>650859.0</v>
      </c>
      <c r="D141" s="19">
        <v>545.0</v>
      </c>
      <c r="E141" s="19">
        <v>497.0</v>
      </c>
      <c r="F141" s="19">
        <v>86.0</v>
      </c>
      <c r="G141" s="19">
        <v>21.0</v>
      </c>
      <c r="H141" s="19">
        <v>2.0</v>
      </c>
      <c r="I141" s="19">
        <v>19.0</v>
      </c>
      <c r="J141" s="19">
        <v>77.0</v>
      </c>
      <c r="K141" s="19">
        <v>57.0</v>
      </c>
      <c r="L141" s="19">
        <v>40.0</v>
      </c>
      <c r="M141" s="19">
        <v>7.3</v>
      </c>
      <c r="N141" s="19">
        <v>95.0</v>
      </c>
      <c r="O141" s="19">
        <v>4.0</v>
      </c>
      <c r="P141" s="19">
        <v>6.0</v>
      </c>
    </row>
    <row r="142">
      <c r="A142" s="18" t="s">
        <v>205</v>
      </c>
      <c r="B142" s="18" t="s">
        <v>414</v>
      </c>
      <c r="C142" s="19">
        <v>650489.0</v>
      </c>
      <c r="D142" s="19">
        <v>402.0</v>
      </c>
      <c r="E142" s="19">
        <v>363.0</v>
      </c>
      <c r="F142" s="19">
        <v>56.0</v>
      </c>
      <c r="G142" s="19">
        <v>17.0</v>
      </c>
      <c r="H142" s="19">
        <v>2.0</v>
      </c>
      <c r="I142" s="19">
        <v>10.0</v>
      </c>
      <c r="J142" s="19">
        <v>52.0</v>
      </c>
      <c r="K142" s="19">
        <v>46.0</v>
      </c>
      <c r="L142" s="19">
        <v>28.0</v>
      </c>
      <c r="M142" s="19">
        <v>21.7</v>
      </c>
      <c r="N142" s="19">
        <v>91.0</v>
      </c>
      <c r="O142" s="19">
        <v>3.0</v>
      </c>
      <c r="P142" s="19">
        <v>10.0</v>
      </c>
    </row>
    <row r="143">
      <c r="A143" s="18" t="s">
        <v>72</v>
      </c>
      <c r="B143" s="18" t="s">
        <v>427</v>
      </c>
      <c r="C143" s="19">
        <v>670623.0</v>
      </c>
      <c r="D143" s="19">
        <v>547.0</v>
      </c>
      <c r="E143" s="19">
        <v>475.0</v>
      </c>
      <c r="F143" s="19">
        <v>67.0</v>
      </c>
      <c r="G143" s="19">
        <v>23.0</v>
      </c>
      <c r="H143" s="19">
        <v>1.0</v>
      </c>
      <c r="I143" s="19">
        <v>22.0</v>
      </c>
      <c r="J143" s="19">
        <v>68.0</v>
      </c>
      <c r="K143" s="19">
        <v>74.0</v>
      </c>
      <c r="L143" s="19">
        <v>57.0</v>
      </c>
      <c r="M143" s="19">
        <v>2.6</v>
      </c>
      <c r="N143" s="19">
        <v>101.0</v>
      </c>
      <c r="O143" s="19">
        <v>0.0</v>
      </c>
      <c r="P143" s="19">
        <v>15.0</v>
      </c>
    </row>
    <row r="144">
      <c r="A144" s="18" t="s">
        <v>121</v>
      </c>
      <c r="B144" s="18" t="s">
        <v>413</v>
      </c>
      <c r="C144" s="19">
        <v>660688.0</v>
      </c>
      <c r="D144" s="19">
        <v>512.0</v>
      </c>
      <c r="E144" s="19">
        <v>471.0</v>
      </c>
      <c r="F144" s="19">
        <v>86.0</v>
      </c>
      <c r="G144" s="19">
        <v>24.0</v>
      </c>
      <c r="H144" s="19">
        <v>1.0</v>
      </c>
      <c r="I144" s="19">
        <v>16.0</v>
      </c>
      <c r="J144" s="19">
        <v>59.0</v>
      </c>
      <c r="K144" s="19">
        <v>64.0</v>
      </c>
      <c r="L144" s="19">
        <v>33.0</v>
      </c>
      <c r="M144" s="19">
        <v>1.6</v>
      </c>
      <c r="N144" s="19">
        <v>61.0</v>
      </c>
      <c r="O144" s="19">
        <v>3.0</v>
      </c>
      <c r="P144" s="19">
        <v>6.0</v>
      </c>
    </row>
    <row r="145">
      <c r="A145" s="18" t="s">
        <v>238</v>
      </c>
      <c r="B145" s="18" t="s">
        <v>417</v>
      </c>
      <c r="C145" s="19">
        <v>666181.0</v>
      </c>
      <c r="D145" s="19">
        <v>416.0</v>
      </c>
      <c r="E145" s="19">
        <v>367.0</v>
      </c>
      <c r="F145" s="19">
        <v>53.0</v>
      </c>
      <c r="G145" s="19">
        <v>18.0</v>
      </c>
      <c r="H145" s="19">
        <v>3.0</v>
      </c>
      <c r="I145" s="19">
        <v>15.0</v>
      </c>
      <c r="J145" s="19">
        <v>56.0</v>
      </c>
      <c r="K145" s="19">
        <v>54.0</v>
      </c>
      <c r="L145" s="19">
        <v>46.0</v>
      </c>
      <c r="M145" s="19">
        <v>21.7</v>
      </c>
      <c r="N145" s="19">
        <v>124.0</v>
      </c>
      <c r="O145" s="19">
        <v>3.0</v>
      </c>
      <c r="P145" s="19">
        <v>3.0</v>
      </c>
    </row>
    <row r="146">
      <c r="A146" s="18" t="s">
        <v>137</v>
      </c>
      <c r="B146" s="18" t="s">
        <v>416</v>
      </c>
      <c r="C146" s="19">
        <v>669720.0</v>
      </c>
      <c r="D146" s="19">
        <v>558.0</v>
      </c>
      <c r="E146" s="19">
        <v>512.0</v>
      </c>
      <c r="F146" s="19">
        <v>82.0</v>
      </c>
      <c r="G146" s="19">
        <v>27.0</v>
      </c>
      <c r="H146" s="19">
        <v>2.0</v>
      </c>
      <c r="I146" s="19">
        <v>16.0</v>
      </c>
      <c r="J146" s="19">
        <v>66.0</v>
      </c>
      <c r="K146" s="19">
        <v>72.0</v>
      </c>
      <c r="L146" s="19">
        <v>38.0</v>
      </c>
      <c r="M146" s="19">
        <v>5.2</v>
      </c>
      <c r="N146" s="19">
        <v>126.0</v>
      </c>
      <c r="O146" s="19">
        <v>1.0</v>
      </c>
      <c r="P146" s="19">
        <v>8.0</v>
      </c>
    </row>
    <row r="147">
      <c r="A147" s="18" t="s">
        <v>179</v>
      </c>
      <c r="B147" s="18" t="s">
        <v>427</v>
      </c>
      <c r="C147" s="19">
        <v>664040.0</v>
      </c>
      <c r="D147" s="19">
        <v>498.0</v>
      </c>
      <c r="E147" s="19">
        <v>439.0</v>
      </c>
      <c r="F147" s="19">
        <v>58.0</v>
      </c>
      <c r="G147" s="19">
        <v>22.0</v>
      </c>
      <c r="H147" s="19">
        <v>2.0</v>
      </c>
      <c r="I147" s="19">
        <v>21.0</v>
      </c>
      <c r="J147" s="19">
        <v>70.0</v>
      </c>
      <c r="K147" s="19">
        <v>61.0</v>
      </c>
      <c r="L147" s="19">
        <v>51.0</v>
      </c>
      <c r="M147" s="19">
        <v>6.8</v>
      </c>
      <c r="N147" s="19">
        <v>127.0</v>
      </c>
      <c r="O147" s="19">
        <v>0.0</v>
      </c>
      <c r="P147" s="19">
        <v>7.0</v>
      </c>
    </row>
    <row r="148">
      <c r="A148" s="18" t="s">
        <v>286</v>
      </c>
      <c r="C148" s="19">
        <v>641313.0</v>
      </c>
      <c r="D148" s="19">
        <v>525.0</v>
      </c>
      <c r="E148" s="19">
        <v>493.0</v>
      </c>
      <c r="F148" s="19">
        <v>97.0</v>
      </c>
      <c r="G148" s="19">
        <v>21.0</v>
      </c>
      <c r="H148" s="19">
        <v>1.0</v>
      </c>
      <c r="I148" s="19">
        <v>7.0</v>
      </c>
      <c r="J148" s="19">
        <v>61.0</v>
      </c>
      <c r="K148" s="19">
        <v>55.0</v>
      </c>
      <c r="L148" s="19">
        <v>28.0</v>
      </c>
      <c r="M148" s="19">
        <v>12.5</v>
      </c>
      <c r="N148" s="19">
        <v>110.0</v>
      </c>
      <c r="O148" s="19">
        <v>2.0</v>
      </c>
      <c r="P148" s="19">
        <v>3.0</v>
      </c>
    </row>
    <row r="149">
      <c r="A149" s="18" t="s">
        <v>142</v>
      </c>
      <c r="B149" s="18" t="s">
        <v>406</v>
      </c>
      <c r="C149" s="19">
        <v>547989.0</v>
      </c>
      <c r="D149" s="19">
        <v>596.0</v>
      </c>
      <c r="E149" s="19">
        <v>534.0</v>
      </c>
      <c r="F149" s="19">
        <v>90.0</v>
      </c>
      <c r="G149" s="19">
        <v>26.0</v>
      </c>
      <c r="H149" s="19">
        <v>1.0</v>
      </c>
      <c r="I149" s="19">
        <v>18.0</v>
      </c>
      <c r="J149" s="19">
        <v>71.0</v>
      </c>
      <c r="K149" s="19">
        <v>81.0</v>
      </c>
      <c r="L149" s="19">
        <v>47.0</v>
      </c>
      <c r="M149" s="19">
        <v>0.3</v>
      </c>
      <c r="N149" s="19">
        <v>123.0</v>
      </c>
      <c r="O149" s="19">
        <v>2.0</v>
      </c>
      <c r="P149" s="19">
        <v>13.0</v>
      </c>
    </row>
    <row r="150">
      <c r="A150" s="18" t="s">
        <v>192</v>
      </c>
      <c r="B150" s="18" t="s">
        <v>415</v>
      </c>
      <c r="C150" s="19">
        <v>691023.0</v>
      </c>
      <c r="D150" s="19">
        <v>535.0</v>
      </c>
      <c r="E150" s="19">
        <v>484.0</v>
      </c>
      <c r="F150" s="19">
        <v>83.0</v>
      </c>
      <c r="G150" s="19">
        <v>24.0</v>
      </c>
      <c r="H150" s="19">
        <v>1.0</v>
      </c>
      <c r="I150" s="19">
        <v>15.0</v>
      </c>
      <c r="J150" s="19">
        <v>63.0</v>
      </c>
      <c r="K150" s="19">
        <v>66.0</v>
      </c>
      <c r="L150" s="19">
        <v>43.0</v>
      </c>
      <c r="M150" s="19">
        <v>9.7</v>
      </c>
      <c r="N150" s="19">
        <v>118.0</v>
      </c>
      <c r="O150" s="19">
        <v>3.0</v>
      </c>
      <c r="P150" s="19">
        <v>6.0</v>
      </c>
    </row>
    <row r="151">
      <c r="A151" s="18" t="s">
        <v>189</v>
      </c>
      <c r="B151" s="18" t="s">
        <v>417</v>
      </c>
      <c r="C151" s="19">
        <v>641584.0</v>
      </c>
      <c r="D151" s="19">
        <v>411.0</v>
      </c>
      <c r="E151" s="19">
        <v>358.0</v>
      </c>
      <c r="F151" s="19">
        <v>55.0</v>
      </c>
      <c r="G151" s="19">
        <v>17.0</v>
      </c>
      <c r="H151" s="19">
        <v>1.0</v>
      </c>
      <c r="I151" s="19">
        <v>14.0</v>
      </c>
      <c r="J151" s="19">
        <v>55.0</v>
      </c>
      <c r="K151" s="19">
        <v>54.0</v>
      </c>
      <c r="L151" s="19">
        <v>48.0</v>
      </c>
      <c r="M151" s="19">
        <v>21.5</v>
      </c>
      <c r="N151" s="19">
        <v>86.0</v>
      </c>
      <c r="O151" s="19">
        <v>4.0</v>
      </c>
      <c r="P151" s="19">
        <v>5.0</v>
      </c>
    </row>
    <row r="152">
      <c r="A152" s="18" t="s">
        <v>440</v>
      </c>
      <c r="B152" s="18" t="s">
        <v>434</v>
      </c>
      <c r="C152" s="19">
        <v>678009.0</v>
      </c>
      <c r="D152" s="19">
        <v>533.0</v>
      </c>
      <c r="E152" s="19">
        <v>471.0</v>
      </c>
      <c r="F152" s="19">
        <v>65.0</v>
      </c>
      <c r="G152" s="19">
        <v>21.0</v>
      </c>
      <c r="H152" s="19">
        <v>3.0</v>
      </c>
      <c r="I152" s="19">
        <v>16.0</v>
      </c>
      <c r="J152" s="19">
        <v>69.0</v>
      </c>
      <c r="K152" s="19">
        <v>49.0</v>
      </c>
      <c r="L152" s="19">
        <v>56.0</v>
      </c>
      <c r="M152" s="19">
        <v>17.4</v>
      </c>
      <c r="N152" s="19">
        <v>133.0</v>
      </c>
      <c r="O152" s="19">
        <v>2.0</v>
      </c>
      <c r="P152" s="19">
        <v>5.0</v>
      </c>
    </row>
    <row r="153">
      <c r="A153" s="18" t="s">
        <v>346</v>
      </c>
      <c r="B153" s="18" t="s">
        <v>422</v>
      </c>
      <c r="C153" s="19">
        <v>686217.0</v>
      </c>
      <c r="D153" s="19">
        <v>552.0</v>
      </c>
      <c r="E153" s="19">
        <v>497.0</v>
      </c>
      <c r="F153" s="19">
        <v>86.0</v>
      </c>
      <c r="G153" s="19">
        <v>22.0</v>
      </c>
      <c r="H153" s="19">
        <v>2.0</v>
      </c>
      <c r="I153" s="19">
        <v>10.0</v>
      </c>
      <c r="J153" s="19">
        <v>61.0</v>
      </c>
      <c r="K153" s="19">
        <v>64.0</v>
      </c>
      <c r="L153" s="19">
        <v>47.0</v>
      </c>
      <c r="M153" s="19">
        <v>18.2</v>
      </c>
      <c r="N153" s="19">
        <v>90.0</v>
      </c>
      <c r="O153" s="19">
        <v>5.0</v>
      </c>
      <c r="P153" s="19">
        <v>7.0</v>
      </c>
    </row>
    <row r="154">
      <c r="A154" s="18" t="s">
        <v>69</v>
      </c>
      <c r="B154" s="18" t="s">
        <v>408</v>
      </c>
      <c r="C154" s="19">
        <v>457759.0</v>
      </c>
      <c r="D154" s="19">
        <v>537.0</v>
      </c>
      <c r="E154" s="19">
        <v>480.0</v>
      </c>
      <c r="F154" s="19">
        <v>81.0</v>
      </c>
      <c r="G154" s="19">
        <v>27.0</v>
      </c>
      <c r="H154" s="19">
        <v>1.0</v>
      </c>
      <c r="I154" s="19">
        <v>17.0</v>
      </c>
      <c r="J154" s="19">
        <v>65.0</v>
      </c>
      <c r="K154" s="19">
        <v>74.0</v>
      </c>
      <c r="L154" s="19">
        <v>46.0</v>
      </c>
      <c r="M154" s="19">
        <v>3.8</v>
      </c>
      <c r="N154" s="19">
        <v>99.0</v>
      </c>
      <c r="O154" s="19">
        <v>1.0</v>
      </c>
      <c r="P154" s="19">
        <v>10.0</v>
      </c>
    </row>
    <row r="155">
      <c r="A155" s="18" t="s">
        <v>120</v>
      </c>
      <c r="B155" s="18" t="s">
        <v>407</v>
      </c>
      <c r="C155" s="19">
        <v>681546.0</v>
      </c>
      <c r="D155" s="19">
        <v>508.0</v>
      </c>
      <c r="E155" s="19">
        <v>436.0</v>
      </c>
      <c r="F155" s="19">
        <v>61.0</v>
      </c>
      <c r="G155" s="19">
        <v>17.0</v>
      </c>
      <c r="H155" s="19">
        <v>2.0</v>
      </c>
      <c r="I155" s="19">
        <v>18.0</v>
      </c>
      <c r="J155" s="19">
        <v>59.0</v>
      </c>
      <c r="K155" s="19">
        <v>61.0</v>
      </c>
      <c r="L155" s="19">
        <v>60.0</v>
      </c>
      <c r="M155" s="19">
        <v>11.4</v>
      </c>
      <c r="N155" s="19">
        <v>158.0</v>
      </c>
      <c r="O155" s="19">
        <v>2.0</v>
      </c>
      <c r="P155" s="19">
        <v>11.0</v>
      </c>
    </row>
    <row r="156">
      <c r="A156" s="18" t="s">
        <v>125</v>
      </c>
      <c r="B156" s="18" t="s">
        <v>409</v>
      </c>
      <c r="C156" s="19">
        <v>641680.0</v>
      </c>
      <c r="D156" s="19">
        <v>485.0</v>
      </c>
      <c r="E156" s="19">
        <v>440.0</v>
      </c>
      <c r="F156" s="19">
        <v>66.0</v>
      </c>
      <c r="G156" s="19">
        <v>22.0</v>
      </c>
      <c r="H156" s="19">
        <v>1.0</v>
      </c>
      <c r="I156" s="19">
        <v>17.0</v>
      </c>
      <c r="J156" s="19">
        <v>57.0</v>
      </c>
      <c r="K156" s="19">
        <v>59.0</v>
      </c>
      <c r="L156" s="19">
        <v>41.0</v>
      </c>
      <c r="M156" s="19">
        <v>3.1</v>
      </c>
      <c r="N156" s="19">
        <v>95.0</v>
      </c>
      <c r="O156" s="19">
        <v>0.0</v>
      </c>
      <c r="P156" s="19">
        <v>2.0</v>
      </c>
    </row>
    <row r="157">
      <c r="A157" s="18" t="s">
        <v>143</v>
      </c>
      <c r="B157" s="18" t="s">
        <v>409</v>
      </c>
      <c r="C157" s="19">
        <v>665750.0</v>
      </c>
      <c r="D157" s="19">
        <v>502.0</v>
      </c>
      <c r="E157" s="19">
        <v>466.0</v>
      </c>
      <c r="F157" s="19">
        <v>79.0</v>
      </c>
      <c r="G157" s="19">
        <v>24.0</v>
      </c>
      <c r="H157" s="19">
        <v>2.0</v>
      </c>
      <c r="I157" s="19">
        <v>13.0</v>
      </c>
      <c r="J157" s="19">
        <v>65.0</v>
      </c>
      <c r="K157" s="19">
        <v>58.0</v>
      </c>
      <c r="L157" s="19">
        <v>34.0</v>
      </c>
      <c r="M157" s="19">
        <v>12.5</v>
      </c>
      <c r="N157" s="19">
        <v>113.0</v>
      </c>
      <c r="O157" s="19">
        <v>3.0</v>
      </c>
      <c r="P157" s="19">
        <v>2.0</v>
      </c>
    </row>
    <row r="158">
      <c r="A158" s="18" t="s">
        <v>253</v>
      </c>
      <c r="B158" s="18" t="s">
        <v>402</v>
      </c>
      <c r="C158" s="19">
        <v>672515.0</v>
      </c>
      <c r="D158" s="19">
        <v>479.0</v>
      </c>
      <c r="E158" s="19">
        <v>437.0</v>
      </c>
      <c r="F158" s="19">
        <v>83.0</v>
      </c>
      <c r="G158" s="19">
        <v>24.0</v>
      </c>
      <c r="H158" s="19">
        <v>2.0</v>
      </c>
      <c r="I158" s="19">
        <v>10.0</v>
      </c>
      <c r="J158" s="19">
        <v>57.0</v>
      </c>
      <c r="K158" s="19">
        <v>61.0</v>
      </c>
      <c r="L158" s="19">
        <v>37.0</v>
      </c>
      <c r="M158" s="19">
        <v>6.7</v>
      </c>
      <c r="N158" s="19">
        <v>88.0</v>
      </c>
      <c r="O158" s="19">
        <v>2.0</v>
      </c>
      <c r="P158" s="19">
        <v>5.0</v>
      </c>
    </row>
    <row r="159">
      <c r="A159" s="18" t="s">
        <v>146</v>
      </c>
      <c r="B159" s="18" t="s">
        <v>396</v>
      </c>
      <c r="C159" s="19">
        <v>669221.0</v>
      </c>
      <c r="D159" s="19">
        <v>450.0</v>
      </c>
      <c r="E159" s="19">
        <v>390.0</v>
      </c>
      <c r="F159" s="19">
        <v>57.0</v>
      </c>
      <c r="G159" s="19">
        <v>21.0</v>
      </c>
      <c r="H159" s="19">
        <v>1.0</v>
      </c>
      <c r="I159" s="19">
        <v>19.0</v>
      </c>
      <c r="J159" s="19">
        <v>56.0</v>
      </c>
      <c r="K159" s="19">
        <v>57.0</v>
      </c>
      <c r="L159" s="19">
        <v>46.0</v>
      </c>
      <c r="M159" s="19">
        <v>0.0</v>
      </c>
      <c r="N159" s="19">
        <v>96.0</v>
      </c>
      <c r="O159" s="19">
        <v>0.0</v>
      </c>
      <c r="P159" s="19">
        <v>12.0</v>
      </c>
    </row>
    <row r="160">
      <c r="A160" s="18" t="s">
        <v>441</v>
      </c>
      <c r="B160" s="18" t="s">
        <v>416</v>
      </c>
      <c r="C160" s="19">
        <v>702616.0</v>
      </c>
      <c r="D160" s="19">
        <v>482.0</v>
      </c>
      <c r="E160" s="19">
        <v>418.0</v>
      </c>
      <c r="F160" s="19">
        <v>64.0</v>
      </c>
      <c r="G160" s="19">
        <v>16.0</v>
      </c>
      <c r="H160" s="19">
        <v>1.0</v>
      </c>
      <c r="I160" s="19">
        <v>11.0</v>
      </c>
      <c r="J160" s="19">
        <v>51.0</v>
      </c>
      <c r="K160" s="19">
        <v>48.0</v>
      </c>
      <c r="L160" s="19">
        <v>62.0</v>
      </c>
      <c r="M160" s="19">
        <v>14.3</v>
      </c>
      <c r="N160" s="19">
        <v>110.0</v>
      </c>
      <c r="O160" s="19">
        <v>5.0</v>
      </c>
      <c r="P160" s="19">
        <v>1.0</v>
      </c>
    </row>
    <row r="161">
      <c r="A161" s="18" t="s">
        <v>147</v>
      </c>
      <c r="C161" s="19">
        <v>502054.0</v>
      </c>
      <c r="D161" s="19">
        <v>501.0</v>
      </c>
      <c r="E161" s="19">
        <v>450.0</v>
      </c>
      <c r="F161" s="19">
        <v>68.0</v>
      </c>
      <c r="G161" s="19">
        <v>20.0</v>
      </c>
      <c r="H161" s="19">
        <v>3.0</v>
      </c>
      <c r="I161" s="19">
        <v>13.0</v>
      </c>
      <c r="J161" s="19">
        <v>64.0</v>
      </c>
      <c r="K161" s="19">
        <v>58.0</v>
      </c>
      <c r="L161" s="19">
        <v>46.0</v>
      </c>
      <c r="M161" s="19">
        <v>14.4</v>
      </c>
      <c r="N161" s="19">
        <v>127.0</v>
      </c>
      <c r="O161" s="19">
        <v>3.0</v>
      </c>
      <c r="P161" s="19">
        <v>4.0</v>
      </c>
    </row>
    <row r="162">
      <c r="A162" s="18" t="s">
        <v>119</v>
      </c>
      <c r="B162" s="18" t="s">
        <v>400</v>
      </c>
      <c r="C162" s="19">
        <v>664034.0</v>
      </c>
      <c r="D162" s="19">
        <v>608.0</v>
      </c>
      <c r="E162" s="19">
        <v>541.0</v>
      </c>
      <c r="F162" s="19">
        <v>98.0</v>
      </c>
      <c r="G162" s="19">
        <v>27.0</v>
      </c>
      <c r="H162" s="19">
        <v>1.0</v>
      </c>
      <c r="I162" s="19">
        <v>16.0</v>
      </c>
      <c r="J162" s="19">
        <v>69.0</v>
      </c>
      <c r="K162" s="19">
        <v>71.0</v>
      </c>
      <c r="L162" s="19">
        <v>41.0</v>
      </c>
      <c r="M162" s="19">
        <v>1.9</v>
      </c>
      <c r="N162" s="19">
        <v>105.0</v>
      </c>
      <c r="O162" s="19">
        <v>2.0</v>
      </c>
      <c r="P162" s="19">
        <v>26.0</v>
      </c>
    </row>
    <row r="163">
      <c r="A163" s="18" t="s">
        <v>130</v>
      </c>
      <c r="B163" s="18" t="s">
        <v>417</v>
      </c>
      <c r="C163" s="19">
        <v>663697.0</v>
      </c>
      <c r="D163" s="19">
        <v>498.0</v>
      </c>
      <c r="E163" s="19">
        <v>434.0</v>
      </c>
      <c r="F163" s="19">
        <v>70.0</v>
      </c>
      <c r="G163" s="19">
        <v>23.0</v>
      </c>
      <c r="H163" s="19">
        <v>1.0</v>
      </c>
      <c r="I163" s="19">
        <v>16.0</v>
      </c>
      <c r="J163" s="19">
        <v>60.0</v>
      </c>
      <c r="K163" s="19">
        <v>59.0</v>
      </c>
      <c r="L163" s="19">
        <v>46.0</v>
      </c>
      <c r="M163" s="19">
        <v>11.8</v>
      </c>
      <c r="N163" s="19">
        <v>105.0</v>
      </c>
      <c r="O163" s="19">
        <v>2.0</v>
      </c>
      <c r="P163" s="19">
        <v>17.0</v>
      </c>
    </row>
    <row r="164">
      <c r="A164" s="18" t="s">
        <v>105</v>
      </c>
      <c r="B164" s="18" t="s">
        <v>403</v>
      </c>
      <c r="C164" s="19">
        <v>643446.0</v>
      </c>
      <c r="D164" s="19">
        <v>587.0</v>
      </c>
      <c r="E164" s="19">
        <v>531.0</v>
      </c>
      <c r="F164" s="19">
        <v>107.0</v>
      </c>
      <c r="G164" s="19">
        <v>27.0</v>
      </c>
      <c r="H164" s="19">
        <v>2.0</v>
      </c>
      <c r="I164" s="19">
        <v>9.0</v>
      </c>
      <c r="J164" s="19">
        <v>73.0</v>
      </c>
      <c r="K164" s="19">
        <v>63.0</v>
      </c>
      <c r="L164" s="19">
        <v>39.0</v>
      </c>
      <c r="M164" s="19">
        <v>8.8</v>
      </c>
      <c r="N164" s="19">
        <v>67.0</v>
      </c>
      <c r="O164" s="19">
        <v>0.0</v>
      </c>
      <c r="P164" s="19">
        <v>16.0</v>
      </c>
    </row>
    <row r="165">
      <c r="A165" s="18" t="s">
        <v>231</v>
      </c>
      <c r="B165" s="18" t="s">
        <v>398</v>
      </c>
      <c r="C165" s="19">
        <v>519317.0</v>
      </c>
      <c r="D165" s="19">
        <v>452.0</v>
      </c>
      <c r="E165" s="19">
        <v>402.0</v>
      </c>
      <c r="F165" s="19">
        <v>48.0</v>
      </c>
      <c r="G165" s="19">
        <v>15.0</v>
      </c>
      <c r="H165" s="19">
        <v>1.0</v>
      </c>
      <c r="I165" s="19">
        <v>24.0</v>
      </c>
      <c r="J165" s="19">
        <v>58.0</v>
      </c>
      <c r="K165" s="19">
        <v>62.0</v>
      </c>
      <c r="L165" s="19">
        <v>46.0</v>
      </c>
      <c r="M165" s="19">
        <v>0.0</v>
      </c>
      <c r="N165" s="19">
        <v>136.0</v>
      </c>
      <c r="O165" s="19">
        <v>0.0</v>
      </c>
      <c r="P165" s="19">
        <v>2.0</v>
      </c>
    </row>
    <row r="166">
      <c r="A166" s="18" t="s">
        <v>223</v>
      </c>
      <c r="B166" s="18" t="s">
        <v>414</v>
      </c>
      <c r="C166" s="19">
        <v>666397.0</v>
      </c>
      <c r="D166" s="19">
        <v>534.0</v>
      </c>
      <c r="E166" s="19">
        <v>449.0</v>
      </c>
      <c r="F166" s="19">
        <v>63.0</v>
      </c>
      <c r="G166" s="19">
        <v>20.0</v>
      </c>
      <c r="H166" s="19">
        <v>2.0</v>
      </c>
      <c r="I166" s="19">
        <v>20.0</v>
      </c>
      <c r="J166" s="19">
        <v>71.0</v>
      </c>
      <c r="K166" s="19">
        <v>50.0</v>
      </c>
      <c r="L166" s="19">
        <v>80.0</v>
      </c>
      <c r="M166" s="19">
        <v>6.6</v>
      </c>
      <c r="N166" s="19">
        <v>161.0</v>
      </c>
      <c r="O166" s="19">
        <v>0.0</v>
      </c>
      <c r="P166" s="19">
        <v>2.0</v>
      </c>
    </row>
    <row r="167">
      <c r="A167" s="18" t="s">
        <v>55</v>
      </c>
      <c r="B167" s="18" t="s">
        <v>396</v>
      </c>
      <c r="C167" s="19">
        <v>542303.0</v>
      </c>
      <c r="D167" s="19">
        <v>560.0</v>
      </c>
      <c r="E167" s="19">
        <v>507.0</v>
      </c>
      <c r="F167" s="19">
        <v>74.0</v>
      </c>
      <c r="G167" s="19">
        <v>26.0</v>
      </c>
      <c r="H167" s="19">
        <v>1.0</v>
      </c>
      <c r="I167" s="19">
        <v>28.0</v>
      </c>
      <c r="J167" s="19">
        <v>78.0</v>
      </c>
      <c r="K167" s="19">
        <v>86.0</v>
      </c>
      <c r="L167" s="19">
        <v>48.0</v>
      </c>
      <c r="M167" s="19">
        <v>0.0</v>
      </c>
      <c r="N167" s="19">
        <v>133.0</v>
      </c>
      <c r="O167" s="19">
        <v>0.0</v>
      </c>
      <c r="P167" s="19">
        <v>3.0</v>
      </c>
    </row>
    <row r="168">
      <c r="A168" s="18" t="s">
        <v>112</v>
      </c>
      <c r="B168" s="18" t="s">
        <v>398</v>
      </c>
      <c r="C168" s="19">
        <v>657077.0</v>
      </c>
      <c r="D168" s="19">
        <v>519.0</v>
      </c>
      <c r="E168" s="19">
        <v>473.0</v>
      </c>
      <c r="F168" s="19">
        <v>83.0</v>
      </c>
      <c r="G168" s="19">
        <v>24.0</v>
      </c>
      <c r="H168" s="19">
        <v>2.0</v>
      </c>
      <c r="I168" s="19">
        <v>15.0</v>
      </c>
      <c r="J168" s="19">
        <v>63.0</v>
      </c>
      <c r="K168" s="19">
        <v>60.0</v>
      </c>
      <c r="L168" s="19">
        <v>41.0</v>
      </c>
      <c r="M168" s="19">
        <v>5.0</v>
      </c>
      <c r="N168" s="19">
        <v>79.0</v>
      </c>
      <c r="O168" s="19">
        <v>3.0</v>
      </c>
      <c r="P168" s="19">
        <v>4.0</v>
      </c>
    </row>
    <row r="169">
      <c r="A169" s="18" t="s">
        <v>248</v>
      </c>
      <c r="B169" s="18" t="s">
        <v>398</v>
      </c>
      <c r="C169" s="19">
        <v>519203.0</v>
      </c>
      <c r="D169" s="19">
        <v>525.0</v>
      </c>
      <c r="E169" s="19">
        <v>453.0</v>
      </c>
      <c r="F169" s="19">
        <v>64.0</v>
      </c>
      <c r="G169" s="19">
        <v>20.0</v>
      </c>
      <c r="H169" s="19">
        <v>1.0</v>
      </c>
      <c r="I169" s="19">
        <v>19.0</v>
      </c>
      <c r="J169" s="19">
        <v>64.0</v>
      </c>
      <c r="K169" s="19">
        <v>74.0</v>
      </c>
      <c r="L169" s="19">
        <v>51.0</v>
      </c>
      <c r="M169" s="19">
        <v>0.5</v>
      </c>
      <c r="N169" s="19">
        <v>114.0</v>
      </c>
      <c r="O169" s="19">
        <v>3.0</v>
      </c>
      <c r="P169" s="19">
        <v>20.0</v>
      </c>
    </row>
    <row r="170">
      <c r="A170" s="18" t="s">
        <v>296</v>
      </c>
      <c r="B170" s="18" t="s">
        <v>419</v>
      </c>
      <c r="C170" s="19">
        <v>592178.0</v>
      </c>
      <c r="D170" s="19">
        <v>506.0</v>
      </c>
      <c r="E170" s="19">
        <v>451.0</v>
      </c>
      <c r="F170" s="19">
        <v>71.0</v>
      </c>
      <c r="G170" s="19">
        <v>25.0</v>
      </c>
      <c r="H170" s="19">
        <v>2.0</v>
      </c>
      <c r="I170" s="19">
        <v>14.0</v>
      </c>
      <c r="J170" s="19">
        <v>64.0</v>
      </c>
      <c r="K170" s="19">
        <v>71.0</v>
      </c>
      <c r="L170" s="19">
        <v>46.0</v>
      </c>
      <c r="M170" s="19">
        <v>0.0</v>
      </c>
      <c r="N170" s="19">
        <v>101.0</v>
      </c>
      <c r="O170" s="19">
        <v>0.0</v>
      </c>
      <c r="P170" s="19">
        <v>8.0</v>
      </c>
    </row>
    <row r="171">
      <c r="A171" s="18" t="s">
        <v>442</v>
      </c>
      <c r="B171" s="18" t="s">
        <v>399</v>
      </c>
      <c r="C171" s="19">
        <v>669134.0</v>
      </c>
      <c r="D171" s="19">
        <v>451.0</v>
      </c>
      <c r="E171" s="19">
        <v>420.0</v>
      </c>
      <c r="F171" s="19">
        <v>79.0</v>
      </c>
      <c r="G171" s="19">
        <v>20.0</v>
      </c>
      <c r="H171" s="19">
        <v>1.0</v>
      </c>
      <c r="I171" s="19">
        <v>14.0</v>
      </c>
      <c r="J171" s="19">
        <v>53.0</v>
      </c>
      <c r="K171" s="19">
        <v>57.0</v>
      </c>
      <c r="L171" s="19">
        <v>23.0</v>
      </c>
      <c r="M171" s="19">
        <v>1.5</v>
      </c>
      <c r="N171" s="19">
        <v>78.0</v>
      </c>
      <c r="O171" s="19">
        <v>0.0</v>
      </c>
      <c r="P171" s="19">
        <v>6.0</v>
      </c>
    </row>
    <row r="172">
      <c r="A172" s="18" t="s">
        <v>254</v>
      </c>
      <c r="B172" s="18" t="s">
        <v>402</v>
      </c>
      <c r="C172" s="19">
        <v>677950.0</v>
      </c>
      <c r="D172" s="19">
        <v>506.0</v>
      </c>
      <c r="E172" s="19">
        <v>472.0</v>
      </c>
      <c r="F172" s="19">
        <v>76.0</v>
      </c>
      <c r="G172" s="19">
        <v>23.0</v>
      </c>
      <c r="H172" s="19">
        <v>3.0</v>
      </c>
      <c r="I172" s="19">
        <v>13.0</v>
      </c>
      <c r="J172" s="19">
        <v>59.0</v>
      </c>
      <c r="K172" s="19">
        <v>61.0</v>
      </c>
      <c r="L172" s="19">
        <v>29.0</v>
      </c>
      <c r="M172" s="19">
        <v>8.9</v>
      </c>
      <c r="N172" s="19">
        <v>101.0</v>
      </c>
      <c r="O172" s="19">
        <v>1.0</v>
      </c>
      <c r="P172" s="19">
        <v>5.0</v>
      </c>
    </row>
    <row r="173">
      <c r="A173" s="18" t="s">
        <v>443</v>
      </c>
      <c r="B173" s="18" t="s">
        <v>423</v>
      </c>
      <c r="C173" s="19">
        <v>691718.0</v>
      </c>
      <c r="D173" s="19">
        <v>364.0</v>
      </c>
      <c r="E173" s="19">
        <v>331.0</v>
      </c>
      <c r="F173" s="19">
        <v>45.0</v>
      </c>
      <c r="G173" s="19">
        <v>16.0</v>
      </c>
      <c r="H173" s="19">
        <v>2.0</v>
      </c>
      <c r="I173" s="19">
        <v>15.0</v>
      </c>
      <c r="J173" s="19">
        <v>49.0</v>
      </c>
      <c r="K173" s="19">
        <v>47.0</v>
      </c>
      <c r="L173" s="19">
        <v>24.0</v>
      </c>
      <c r="M173" s="19">
        <v>18.9</v>
      </c>
      <c r="N173" s="19">
        <v>96.0</v>
      </c>
      <c r="O173" s="19">
        <v>6.0</v>
      </c>
      <c r="P173" s="19">
        <v>8.0</v>
      </c>
    </row>
    <row r="174">
      <c r="A174" s="18" t="s">
        <v>324</v>
      </c>
      <c r="B174" s="18" t="s">
        <v>417</v>
      </c>
      <c r="C174" s="19">
        <v>687952.0</v>
      </c>
      <c r="D174" s="19">
        <v>438.0</v>
      </c>
      <c r="E174" s="19">
        <v>405.0</v>
      </c>
      <c r="F174" s="19">
        <v>66.0</v>
      </c>
      <c r="G174" s="19">
        <v>22.0</v>
      </c>
      <c r="H174" s="19">
        <v>1.0</v>
      </c>
      <c r="I174" s="19">
        <v>20.0</v>
      </c>
      <c r="J174" s="19">
        <v>56.0</v>
      </c>
      <c r="K174" s="19">
        <v>62.0</v>
      </c>
      <c r="L174" s="19">
        <v>25.0</v>
      </c>
      <c r="M174" s="19">
        <v>3.4</v>
      </c>
      <c r="N174" s="19">
        <v>114.0</v>
      </c>
      <c r="O174" s="19">
        <v>0.0</v>
      </c>
      <c r="P174" s="19">
        <v>7.0</v>
      </c>
    </row>
    <row r="175">
      <c r="A175" s="18" t="s">
        <v>444</v>
      </c>
      <c r="B175" s="18" t="s">
        <v>434</v>
      </c>
      <c r="C175" s="19">
        <v>690993.0</v>
      </c>
      <c r="D175" s="19">
        <v>474.0</v>
      </c>
      <c r="E175" s="19">
        <v>434.0</v>
      </c>
      <c r="F175" s="19">
        <v>61.0</v>
      </c>
      <c r="G175" s="19">
        <v>21.0</v>
      </c>
      <c r="H175" s="19">
        <v>3.0</v>
      </c>
      <c r="I175" s="19">
        <v>13.0</v>
      </c>
      <c r="J175" s="19">
        <v>50.0</v>
      </c>
      <c r="K175" s="19">
        <v>53.0</v>
      </c>
      <c r="L175" s="19">
        <v>37.0</v>
      </c>
      <c r="M175" s="19">
        <v>2.7</v>
      </c>
      <c r="N175" s="19">
        <v>111.0</v>
      </c>
      <c r="O175" s="19">
        <v>2.0</v>
      </c>
      <c r="P175" s="19">
        <v>3.0</v>
      </c>
    </row>
    <row r="176">
      <c r="A176" s="18" t="s">
        <v>445</v>
      </c>
      <c r="B176" s="18" t="s">
        <v>397</v>
      </c>
      <c r="C176" s="19">
        <v>676369.0</v>
      </c>
      <c r="D176" s="19">
        <v>409.0</v>
      </c>
      <c r="E176" s="19">
        <v>367.0</v>
      </c>
      <c r="F176" s="19">
        <v>42.0</v>
      </c>
      <c r="G176" s="19">
        <v>19.0</v>
      </c>
      <c r="H176" s="19">
        <v>2.0</v>
      </c>
      <c r="I176" s="19">
        <v>21.0</v>
      </c>
      <c r="J176" s="19">
        <v>51.0</v>
      </c>
      <c r="K176" s="19">
        <v>53.0</v>
      </c>
      <c r="L176" s="19">
        <v>36.0</v>
      </c>
      <c r="M176" s="19">
        <v>6.1</v>
      </c>
      <c r="N176" s="19">
        <v>116.0</v>
      </c>
      <c r="O176" s="19">
        <v>2.0</v>
      </c>
      <c r="P176" s="19">
        <v>4.0</v>
      </c>
    </row>
    <row r="177">
      <c r="A177" s="18" t="s">
        <v>275</v>
      </c>
      <c r="B177" s="18" t="s">
        <v>414</v>
      </c>
      <c r="C177" s="19">
        <v>670242.0</v>
      </c>
      <c r="D177" s="19">
        <v>455.0</v>
      </c>
      <c r="E177" s="19">
        <v>392.0</v>
      </c>
      <c r="F177" s="19">
        <v>44.0</v>
      </c>
      <c r="G177" s="19">
        <v>16.0</v>
      </c>
      <c r="H177" s="19">
        <v>2.0</v>
      </c>
      <c r="I177" s="19">
        <v>23.0</v>
      </c>
      <c r="J177" s="19">
        <v>53.0</v>
      </c>
      <c r="K177" s="19">
        <v>56.0</v>
      </c>
      <c r="L177" s="19">
        <v>48.0</v>
      </c>
      <c r="M177" s="19">
        <v>1.8</v>
      </c>
      <c r="N177" s="19">
        <v>139.0</v>
      </c>
      <c r="O177" s="19">
        <v>2.0</v>
      </c>
      <c r="P177" s="19">
        <v>13.0</v>
      </c>
    </row>
    <row r="178">
      <c r="A178" s="18" t="s">
        <v>181</v>
      </c>
      <c r="B178" s="18" t="s">
        <v>401</v>
      </c>
      <c r="C178" s="19">
        <v>669016.0</v>
      </c>
      <c r="D178" s="19">
        <v>493.0</v>
      </c>
      <c r="E178" s="19">
        <v>437.0</v>
      </c>
      <c r="F178" s="19">
        <v>66.0</v>
      </c>
      <c r="G178" s="19">
        <v>22.0</v>
      </c>
      <c r="H178" s="19">
        <v>5.0</v>
      </c>
      <c r="I178" s="19">
        <v>13.0</v>
      </c>
      <c r="J178" s="19">
        <v>58.0</v>
      </c>
      <c r="K178" s="19">
        <v>56.0</v>
      </c>
      <c r="L178" s="19">
        <v>52.0</v>
      </c>
      <c r="M178" s="19">
        <v>9.7</v>
      </c>
      <c r="N178" s="19">
        <v>154.0</v>
      </c>
      <c r="O178" s="19">
        <v>2.0</v>
      </c>
      <c r="P178" s="19">
        <v>4.0</v>
      </c>
    </row>
    <row r="179">
      <c r="A179" s="18" t="s">
        <v>241</v>
      </c>
      <c r="B179" s="18" t="s">
        <v>408</v>
      </c>
      <c r="C179" s="19">
        <v>643376.0</v>
      </c>
      <c r="D179" s="19">
        <v>365.0</v>
      </c>
      <c r="E179" s="19">
        <v>325.0</v>
      </c>
      <c r="F179" s="19">
        <v>43.0</v>
      </c>
      <c r="G179" s="19">
        <v>17.0</v>
      </c>
      <c r="H179" s="19">
        <v>1.0</v>
      </c>
      <c r="I179" s="19">
        <v>20.0</v>
      </c>
      <c r="J179" s="19">
        <v>48.0</v>
      </c>
      <c r="K179" s="19">
        <v>49.0</v>
      </c>
      <c r="L179" s="19">
        <v>32.0</v>
      </c>
      <c r="M179" s="19">
        <v>0.0</v>
      </c>
      <c r="N179" s="19">
        <v>72.0</v>
      </c>
      <c r="O179" s="19">
        <v>0.0</v>
      </c>
      <c r="P179" s="19">
        <v>7.0</v>
      </c>
    </row>
    <row r="180">
      <c r="A180" s="18" t="s">
        <v>327</v>
      </c>
      <c r="B180" s="18" t="s">
        <v>403</v>
      </c>
      <c r="C180" s="19">
        <v>683146.0</v>
      </c>
      <c r="D180" s="19">
        <v>424.0</v>
      </c>
      <c r="E180" s="19">
        <v>386.0</v>
      </c>
      <c r="F180" s="19">
        <v>60.0</v>
      </c>
      <c r="G180" s="19">
        <v>16.0</v>
      </c>
      <c r="H180" s="19">
        <v>1.0</v>
      </c>
      <c r="I180" s="19">
        <v>13.0</v>
      </c>
      <c r="J180" s="19">
        <v>48.0</v>
      </c>
      <c r="K180" s="19">
        <v>47.0</v>
      </c>
      <c r="L180" s="19">
        <v>33.0</v>
      </c>
      <c r="M180" s="19">
        <v>4.5</v>
      </c>
      <c r="N180" s="19">
        <v>113.0</v>
      </c>
      <c r="O180" s="19">
        <v>1.0</v>
      </c>
      <c r="P180" s="19">
        <v>4.0</v>
      </c>
    </row>
    <row r="181">
      <c r="A181" s="18" t="s">
        <v>203</v>
      </c>
      <c r="B181" s="18" t="s">
        <v>428</v>
      </c>
      <c r="C181" s="19">
        <v>669127.0</v>
      </c>
      <c r="D181" s="19">
        <v>441.0</v>
      </c>
      <c r="E181" s="19">
        <v>405.0</v>
      </c>
      <c r="F181" s="19">
        <v>45.0</v>
      </c>
      <c r="G181" s="19">
        <v>21.0</v>
      </c>
      <c r="H181" s="19">
        <v>2.0</v>
      </c>
      <c r="I181" s="19">
        <v>17.0</v>
      </c>
      <c r="J181" s="19">
        <v>48.0</v>
      </c>
      <c r="K181" s="19">
        <v>53.0</v>
      </c>
      <c r="L181" s="19">
        <v>31.0</v>
      </c>
      <c r="M181" s="19">
        <v>3.6</v>
      </c>
      <c r="N181" s="19">
        <v>131.0</v>
      </c>
      <c r="O181" s="19">
        <v>2.0</v>
      </c>
      <c r="P181" s="19">
        <v>4.0</v>
      </c>
    </row>
    <row r="182">
      <c r="A182" s="18" t="s">
        <v>161</v>
      </c>
      <c r="C182" s="19">
        <v>642708.0</v>
      </c>
      <c r="D182" s="19">
        <v>480.0</v>
      </c>
      <c r="E182" s="19">
        <v>452.0</v>
      </c>
      <c r="F182" s="19">
        <v>86.0</v>
      </c>
      <c r="G182" s="19">
        <v>20.0</v>
      </c>
      <c r="H182" s="19">
        <v>3.0</v>
      </c>
      <c r="I182" s="19">
        <v>11.0</v>
      </c>
      <c r="J182" s="19">
        <v>58.0</v>
      </c>
      <c r="K182" s="19">
        <v>51.0</v>
      </c>
      <c r="L182" s="19">
        <v>24.0</v>
      </c>
      <c r="M182" s="19">
        <v>12.7</v>
      </c>
      <c r="N182" s="19">
        <v>86.0</v>
      </c>
      <c r="O182" s="19">
        <v>2.0</v>
      </c>
      <c r="P182" s="19">
        <v>3.0</v>
      </c>
    </row>
    <row r="183">
      <c r="A183" s="18" t="s">
        <v>256</v>
      </c>
      <c r="B183" s="18" t="s">
        <v>414</v>
      </c>
      <c r="C183" s="19">
        <v>621439.0</v>
      </c>
      <c r="D183" s="19">
        <v>482.0</v>
      </c>
      <c r="E183" s="19">
        <v>426.0</v>
      </c>
      <c r="F183" s="19">
        <v>46.0</v>
      </c>
      <c r="G183" s="19">
        <v>23.0</v>
      </c>
      <c r="H183" s="19">
        <v>1.0</v>
      </c>
      <c r="I183" s="19">
        <v>25.0</v>
      </c>
      <c r="J183" s="19">
        <v>68.0</v>
      </c>
      <c r="K183" s="19">
        <v>74.0</v>
      </c>
      <c r="L183" s="19">
        <v>46.0</v>
      </c>
      <c r="M183" s="19">
        <v>10.9</v>
      </c>
      <c r="N183" s="19">
        <v>145.0</v>
      </c>
      <c r="O183" s="19">
        <v>0.0</v>
      </c>
      <c r="P183" s="19">
        <v>8.0</v>
      </c>
    </row>
    <row r="184">
      <c r="A184" s="18" t="s">
        <v>226</v>
      </c>
      <c r="B184" s="18" t="s">
        <v>415</v>
      </c>
      <c r="C184" s="19">
        <v>680977.0</v>
      </c>
      <c r="D184" s="19">
        <v>495.0</v>
      </c>
      <c r="E184" s="19">
        <v>429.0</v>
      </c>
      <c r="F184" s="19">
        <v>82.0</v>
      </c>
      <c r="G184" s="19">
        <v>22.0</v>
      </c>
      <c r="H184" s="19">
        <v>2.0</v>
      </c>
      <c r="I184" s="19">
        <v>11.0</v>
      </c>
      <c r="J184" s="19">
        <v>72.0</v>
      </c>
      <c r="K184" s="19">
        <v>48.0</v>
      </c>
      <c r="L184" s="19">
        <v>52.0</v>
      </c>
      <c r="M184" s="19">
        <v>6.2</v>
      </c>
      <c r="N184" s="19">
        <v>76.0</v>
      </c>
      <c r="O184" s="19">
        <v>1.0</v>
      </c>
      <c r="P184" s="19">
        <v>13.0</v>
      </c>
    </row>
    <row r="185">
      <c r="A185" s="18" t="s">
        <v>258</v>
      </c>
      <c r="B185" s="18" t="s">
        <v>422</v>
      </c>
      <c r="C185" s="19">
        <v>668930.0</v>
      </c>
      <c r="D185" s="19">
        <v>482.0</v>
      </c>
      <c r="E185" s="19">
        <v>438.0</v>
      </c>
      <c r="F185" s="19">
        <v>68.0</v>
      </c>
      <c r="G185" s="19">
        <v>18.0</v>
      </c>
      <c r="H185" s="19">
        <v>2.0</v>
      </c>
      <c r="I185" s="19">
        <v>9.0</v>
      </c>
      <c r="J185" s="19">
        <v>52.0</v>
      </c>
      <c r="K185" s="19">
        <v>51.0</v>
      </c>
      <c r="L185" s="19">
        <v>42.0</v>
      </c>
      <c r="M185" s="19">
        <v>22.3</v>
      </c>
      <c r="N185" s="19">
        <v>100.0</v>
      </c>
      <c r="O185" s="19">
        <v>3.0</v>
      </c>
      <c r="P185" s="19">
        <v>1.0</v>
      </c>
    </row>
    <row r="186">
      <c r="A186" s="18" t="s">
        <v>174</v>
      </c>
      <c r="B186" s="18" t="s">
        <v>411</v>
      </c>
      <c r="C186" s="19">
        <v>650391.0</v>
      </c>
      <c r="D186" s="19">
        <v>549.0</v>
      </c>
      <c r="E186" s="19">
        <v>505.0</v>
      </c>
      <c r="F186" s="19">
        <v>84.0</v>
      </c>
      <c r="G186" s="19">
        <v>26.0</v>
      </c>
      <c r="H186" s="19">
        <v>1.0</v>
      </c>
      <c r="I186" s="19">
        <v>22.0</v>
      </c>
      <c r="J186" s="19">
        <v>69.0</v>
      </c>
      <c r="K186" s="19">
        <v>83.0</v>
      </c>
      <c r="L186" s="19">
        <v>39.0</v>
      </c>
      <c r="M186" s="19">
        <v>0.0</v>
      </c>
      <c r="N186" s="19">
        <v>111.0</v>
      </c>
      <c r="O186" s="19">
        <v>0.0</v>
      </c>
      <c r="P186" s="19">
        <v>3.0</v>
      </c>
    </row>
    <row r="187">
      <c r="A187" s="18" t="s">
        <v>446</v>
      </c>
      <c r="B187" s="18" t="s">
        <v>402</v>
      </c>
      <c r="C187" s="19">
        <v>691783.0</v>
      </c>
      <c r="D187" s="19">
        <v>326.0</v>
      </c>
      <c r="E187" s="19">
        <v>289.0</v>
      </c>
      <c r="F187" s="19">
        <v>44.0</v>
      </c>
      <c r="G187" s="19">
        <v>14.0</v>
      </c>
      <c r="H187" s="19">
        <v>1.0</v>
      </c>
      <c r="I187" s="19">
        <v>10.0</v>
      </c>
      <c r="J187" s="19">
        <v>34.0</v>
      </c>
      <c r="K187" s="19">
        <v>32.0</v>
      </c>
      <c r="L187" s="19">
        <v>28.0</v>
      </c>
      <c r="M187" s="19">
        <v>15.7</v>
      </c>
      <c r="N187" s="19">
        <v>82.0</v>
      </c>
      <c r="O187" s="19">
        <v>3.0</v>
      </c>
      <c r="P187" s="19">
        <v>7.0</v>
      </c>
    </row>
    <row r="188">
      <c r="A188" s="18" t="s">
        <v>325</v>
      </c>
      <c r="B188" s="18" t="s">
        <v>431</v>
      </c>
      <c r="C188" s="19">
        <v>672275.0</v>
      </c>
      <c r="D188" s="19">
        <v>402.0</v>
      </c>
      <c r="E188" s="19">
        <v>372.0</v>
      </c>
      <c r="F188" s="19">
        <v>60.0</v>
      </c>
      <c r="G188" s="19">
        <v>20.0</v>
      </c>
      <c r="H188" s="19">
        <v>2.0</v>
      </c>
      <c r="I188" s="19">
        <v>14.0</v>
      </c>
      <c r="J188" s="19">
        <v>43.0</v>
      </c>
      <c r="K188" s="19">
        <v>44.0</v>
      </c>
      <c r="L188" s="19">
        <v>26.0</v>
      </c>
      <c r="M188" s="19">
        <v>3.8</v>
      </c>
      <c r="N188" s="19">
        <v>106.0</v>
      </c>
      <c r="O188" s="19">
        <v>0.0</v>
      </c>
      <c r="P188" s="19">
        <v>3.0</v>
      </c>
    </row>
    <row r="189">
      <c r="A189" s="18" t="s">
        <v>305</v>
      </c>
      <c r="B189" s="18" t="s">
        <v>404</v>
      </c>
      <c r="C189" s="19">
        <v>666310.0</v>
      </c>
      <c r="D189" s="19">
        <v>407.0</v>
      </c>
      <c r="E189" s="19">
        <v>363.0</v>
      </c>
      <c r="F189" s="19">
        <v>48.0</v>
      </c>
      <c r="G189" s="19">
        <v>17.0</v>
      </c>
      <c r="H189" s="19">
        <v>1.0</v>
      </c>
      <c r="I189" s="19">
        <v>14.0</v>
      </c>
      <c r="J189" s="19">
        <v>44.0</v>
      </c>
      <c r="K189" s="19">
        <v>46.0</v>
      </c>
      <c r="L189" s="19">
        <v>39.0</v>
      </c>
      <c r="M189" s="19">
        <v>4.9</v>
      </c>
      <c r="N189" s="19">
        <v>91.0</v>
      </c>
      <c r="O189" s="19">
        <v>1.0</v>
      </c>
      <c r="P189" s="19">
        <v>4.0</v>
      </c>
    </row>
    <row r="190">
      <c r="A190" s="18" t="s">
        <v>242</v>
      </c>
      <c r="B190" s="18" t="s">
        <v>414</v>
      </c>
      <c r="C190" s="19">
        <v>680777.0</v>
      </c>
      <c r="D190" s="19">
        <v>363.0</v>
      </c>
      <c r="E190" s="19">
        <v>323.0</v>
      </c>
      <c r="F190" s="19">
        <v>44.0</v>
      </c>
      <c r="G190" s="19">
        <v>16.0</v>
      </c>
      <c r="H190" s="19">
        <v>1.0</v>
      </c>
      <c r="I190" s="19">
        <v>15.0</v>
      </c>
      <c r="J190" s="19">
        <v>43.0</v>
      </c>
      <c r="K190" s="19">
        <v>44.0</v>
      </c>
      <c r="L190" s="19">
        <v>33.0</v>
      </c>
      <c r="M190" s="19">
        <v>2.9</v>
      </c>
      <c r="N190" s="19">
        <v>101.0</v>
      </c>
      <c r="O190" s="19">
        <v>2.0</v>
      </c>
      <c r="P190" s="19">
        <v>5.0</v>
      </c>
    </row>
    <row r="191">
      <c r="A191" s="18" t="s">
        <v>362</v>
      </c>
      <c r="B191" s="18" t="s">
        <v>424</v>
      </c>
      <c r="C191" s="19">
        <v>680779.0</v>
      </c>
      <c r="D191" s="19">
        <v>475.0</v>
      </c>
      <c r="E191" s="19">
        <v>411.0</v>
      </c>
      <c r="F191" s="19">
        <v>60.0</v>
      </c>
      <c r="G191" s="19">
        <v>19.0</v>
      </c>
      <c r="H191" s="19">
        <v>2.0</v>
      </c>
      <c r="I191" s="19">
        <v>12.0</v>
      </c>
      <c r="J191" s="19">
        <v>49.0</v>
      </c>
      <c r="K191" s="19">
        <v>51.0</v>
      </c>
      <c r="L191" s="19">
        <v>43.0</v>
      </c>
      <c r="M191" s="19">
        <v>9.8</v>
      </c>
      <c r="N191" s="19">
        <v>121.0</v>
      </c>
      <c r="O191" s="19">
        <v>5.0</v>
      </c>
      <c r="P191" s="19">
        <v>20.0</v>
      </c>
    </row>
    <row r="192">
      <c r="A192" s="18" t="s">
        <v>185</v>
      </c>
      <c r="B192" s="18" t="s">
        <v>419</v>
      </c>
      <c r="C192" s="19">
        <v>553869.0</v>
      </c>
      <c r="D192" s="19">
        <v>408.0</v>
      </c>
      <c r="E192" s="19">
        <v>379.0</v>
      </c>
      <c r="F192" s="19">
        <v>63.0</v>
      </c>
      <c r="G192" s="19">
        <v>19.0</v>
      </c>
      <c r="H192" s="19">
        <v>2.0</v>
      </c>
      <c r="I192" s="19">
        <v>12.0</v>
      </c>
      <c r="J192" s="19">
        <v>45.0</v>
      </c>
      <c r="K192" s="19">
        <v>45.0</v>
      </c>
      <c r="L192" s="19">
        <v>27.0</v>
      </c>
      <c r="M192" s="19">
        <v>2.3</v>
      </c>
      <c r="N192" s="19">
        <v>93.0</v>
      </c>
      <c r="O192" s="19">
        <v>0.0</v>
      </c>
      <c r="P192" s="19">
        <v>2.0</v>
      </c>
    </row>
    <row r="193">
      <c r="A193" s="18" t="s">
        <v>363</v>
      </c>
      <c r="B193" s="18" t="s">
        <v>416</v>
      </c>
      <c r="C193" s="19">
        <v>676059.0</v>
      </c>
      <c r="D193" s="19">
        <v>419.0</v>
      </c>
      <c r="E193" s="19">
        <v>373.0</v>
      </c>
      <c r="F193" s="19">
        <v>62.0</v>
      </c>
      <c r="G193" s="19">
        <v>19.0</v>
      </c>
      <c r="H193" s="19">
        <v>2.0</v>
      </c>
      <c r="I193" s="19">
        <v>12.0</v>
      </c>
      <c r="J193" s="19">
        <v>52.0</v>
      </c>
      <c r="K193" s="19">
        <v>47.0</v>
      </c>
      <c r="L193" s="19">
        <v>38.0</v>
      </c>
      <c r="M193" s="19">
        <v>7.8</v>
      </c>
      <c r="N193" s="19">
        <v>99.0</v>
      </c>
      <c r="O193" s="19">
        <v>2.0</v>
      </c>
      <c r="P193" s="19">
        <v>7.0</v>
      </c>
    </row>
    <row r="194">
      <c r="A194" s="18" t="s">
        <v>207</v>
      </c>
      <c r="B194" s="18" t="s">
        <v>417</v>
      </c>
      <c r="C194" s="19">
        <v>663886.0</v>
      </c>
      <c r="D194" s="19">
        <v>402.0</v>
      </c>
      <c r="E194" s="19">
        <v>360.0</v>
      </c>
      <c r="F194" s="19">
        <v>61.0</v>
      </c>
      <c r="G194" s="19">
        <v>20.0</v>
      </c>
      <c r="H194" s="19">
        <v>1.0</v>
      </c>
      <c r="I194" s="19">
        <v>12.0</v>
      </c>
      <c r="J194" s="19">
        <v>45.0</v>
      </c>
      <c r="K194" s="19">
        <v>44.0</v>
      </c>
      <c r="L194" s="19">
        <v>37.0</v>
      </c>
      <c r="M194" s="19">
        <v>0.3</v>
      </c>
      <c r="N194" s="19">
        <v>99.0</v>
      </c>
      <c r="O194" s="19">
        <v>2.0</v>
      </c>
      <c r="P194" s="19">
        <v>4.0</v>
      </c>
    </row>
    <row r="195">
      <c r="A195" s="18" t="s">
        <v>233</v>
      </c>
      <c r="B195" s="18" t="s">
        <v>408</v>
      </c>
      <c r="C195" s="19">
        <v>672386.0</v>
      </c>
      <c r="D195" s="19">
        <v>385.0</v>
      </c>
      <c r="E195" s="19">
        <v>338.0</v>
      </c>
      <c r="F195" s="19">
        <v>64.0</v>
      </c>
      <c r="G195" s="19">
        <v>17.0</v>
      </c>
      <c r="H195" s="19">
        <v>1.0</v>
      </c>
      <c r="I195" s="19">
        <v>11.0</v>
      </c>
      <c r="J195" s="19">
        <v>44.0</v>
      </c>
      <c r="K195" s="19">
        <v>44.0</v>
      </c>
      <c r="L195" s="19">
        <v>42.0</v>
      </c>
      <c r="M195" s="19">
        <v>0.0</v>
      </c>
      <c r="N195" s="19">
        <v>46.0</v>
      </c>
      <c r="O195" s="19">
        <v>0.0</v>
      </c>
      <c r="P195" s="19">
        <v>4.0</v>
      </c>
    </row>
    <row r="196">
      <c r="A196" s="18" t="s">
        <v>447</v>
      </c>
      <c r="B196" s="18" t="s">
        <v>409</v>
      </c>
      <c r="C196" s="19">
        <v>694671.0</v>
      </c>
      <c r="D196" s="19">
        <v>424.0</v>
      </c>
      <c r="E196" s="19">
        <v>362.0</v>
      </c>
      <c r="F196" s="19">
        <v>60.0</v>
      </c>
      <c r="G196" s="19">
        <v>15.0</v>
      </c>
      <c r="H196" s="19">
        <v>1.0</v>
      </c>
      <c r="I196" s="19">
        <v>11.0</v>
      </c>
      <c r="J196" s="19">
        <v>53.0</v>
      </c>
      <c r="K196" s="19">
        <v>53.0</v>
      </c>
      <c r="L196" s="19">
        <v>56.0</v>
      </c>
      <c r="M196" s="19">
        <v>1.5</v>
      </c>
      <c r="N196" s="19">
        <v>84.0</v>
      </c>
      <c r="O196" s="19">
        <v>0.0</v>
      </c>
      <c r="P196" s="19">
        <v>5.0</v>
      </c>
    </row>
    <row r="197">
      <c r="A197" s="18" t="s">
        <v>448</v>
      </c>
      <c r="B197" s="18" t="s">
        <v>407</v>
      </c>
      <c r="C197" s="19">
        <v>666158.0</v>
      </c>
      <c r="D197" s="19">
        <v>436.0</v>
      </c>
      <c r="E197" s="19">
        <v>391.0</v>
      </c>
      <c r="F197" s="19">
        <v>65.0</v>
      </c>
      <c r="G197" s="19">
        <v>17.0</v>
      </c>
      <c r="H197" s="19">
        <v>2.0</v>
      </c>
      <c r="I197" s="19">
        <v>11.0</v>
      </c>
      <c r="J197" s="19">
        <v>55.0</v>
      </c>
      <c r="K197" s="19">
        <v>48.0</v>
      </c>
      <c r="L197" s="19">
        <v>43.0</v>
      </c>
      <c r="M197" s="19">
        <v>6.3</v>
      </c>
      <c r="N197" s="19">
        <v>90.0</v>
      </c>
      <c r="O197" s="19">
        <v>2.0</v>
      </c>
      <c r="P197" s="19">
        <v>1.0</v>
      </c>
    </row>
    <row r="198">
      <c r="A198" s="18" t="s">
        <v>88</v>
      </c>
      <c r="B198" s="18" t="s">
        <v>414</v>
      </c>
      <c r="C198" s="19">
        <v>467793.0</v>
      </c>
      <c r="D198" s="19">
        <v>458.0</v>
      </c>
      <c r="E198" s="19">
        <v>405.0</v>
      </c>
      <c r="F198" s="19">
        <v>63.0</v>
      </c>
      <c r="G198" s="19">
        <v>19.0</v>
      </c>
      <c r="H198" s="19">
        <v>1.0</v>
      </c>
      <c r="I198" s="19">
        <v>14.0</v>
      </c>
      <c r="J198" s="19">
        <v>52.0</v>
      </c>
      <c r="K198" s="19">
        <v>52.0</v>
      </c>
      <c r="L198" s="19">
        <v>50.0</v>
      </c>
      <c r="M198" s="19">
        <v>4.3</v>
      </c>
      <c r="N198" s="19">
        <v>85.0</v>
      </c>
      <c r="O198" s="19">
        <v>0.0</v>
      </c>
      <c r="P198" s="19">
        <v>2.0</v>
      </c>
    </row>
    <row r="199">
      <c r="A199" s="18" t="s">
        <v>449</v>
      </c>
      <c r="B199" s="18" t="s">
        <v>398</v>
      </c>
      <c r="C199" s="19">
        <v>669224.0</v>
      </c>
      <c r="D199" s="19">
        <v>323.0</v>
      </c>
      <c r="E199" s="19">
        <v>299.0</v>
      </c>
      <c r="F199" s="19">
        <v>44.0</v>
      </c>
      <c r="G199" s="19">
        <v>14.0</v>
      </c>
      <c r="H199" s="19">
        <v>1.0</v>
      </c>
      <c r="I199" s="19">
        <v>12.0</v>
      </c>
      <c r="J199" s="19">
        <v>39.0</v>
      </c>
      <c r="K199" s="19">
        <v>40.0</v>
      </c>
      <c r="L199" s="19">
        <v>18.0</v>
      </c>
      <c r="M199" s="19">
        <v>3.6</v>
      </c>
      <c r="N199" s="19">
        <v>69.0</v>
      </c>
      <c r="O199" s="19">
        <v>1.0</v>
      </c>
      <c r="P199" s="19">
        <v>5.0</v>
      </c>
    </row>
    <row r="200">
      <c r="A200" s="18" t="s">
        <v>128</v>
      </c>
      <c r="C200" s="19">
        <v>593160.0</v>
      </c>
      <c r="D200" s="19">
        <v>467.0</v>
      </c>
      <c r="E200" s="19">
        <v>434.0</v>
      </c>
      <c r="F200" s="19">
        <v>75.0</v>
      </c>
      <c r="G200" s="19">
        <v>20.0</v>
      </c>
      <c r="H200" s="19">
        <v>1.0</v>
      </c>
      <c r="I200" s="19">
        <v>6.0</v>
      </c>
      <c r="J200" s="19">
        <v>49.0</v>
      </c>
      <c r="K200" s="19">
        <v>47.0</v>
      </c>
      <c r="L200" s="19">
        <v>31.0</v>
      </c>
      <c r="M200" s="19">
        <v>14.2</v>
      </c>
      <c r="N200" s="19">
        <v>83.0</v>
      </c>
      <c r="O200" s="19">
        <v>7.0</v>
      </c>
      <c r="P200" s="19">
        <v>2.0</v>
      </c>
    </row>
    <row r="201">
      <c r="A201" s="18" t="s">
        <v>284</v>
      </c>
      <c r="B201" s="18" t="s">
        <v>405</v>
      </c>
      <c r="C201" s="19">
        <v>657136.0</v>
      </c>
      <c r="D201" s="19">
        <v>335.0</v>
      </c>
      <c r="E201" s="19">
        <v>309.0</v>
      </c>
      <c r="F201" s="19">
        <v>42.0</v>
      </c>
      <c r="G201" s="19">
        <v>16.0</v>
      </c>
      <c r="H201" s="19">
        <v>1.0</v>
      </c>
      <c r="I201" s="19">
        <v>10.0</v>
      </c>
      <c r="J201" s="19">
        <v>40.0</v>
      </c>
      <c r="K201" s="19">
        <v>36.0</v>
      </c>
      <c r="L201" s="19">
        <v>21.0</v>
      </c>
      <c r="M201" s="19">
        <v>6.1</v>
      </c>
      <c r="N201" s="19">
        <v>106.0</v>
      </c>
      <c r="O201" s="19">
        <v>2.0</v>
      </c>
      <c r="P201" s="19">
        <v>5.0</v>
      </c>
    </row>
    <row r="202">
      <c r="A202" s="18" t="s">
        <v>257</v>
      </c>
      <c r="B202" s="18" t="s">
        <v>434</v>
      </c>
      <c r="C202" s="19">
        <v>668670.0</v>
      </c>
      <c r="D202" s="19">
        <v>324.0</v>
      </c>
      <c r="E202" s="19">
        <v>295.0</v>
      </c>
      <c r="F202" s="19">
        <v>40.0</v>
      </c>
      <c r="G202" s="19">
        <v>14.0</v>
      </c>
      <c r="H202" s="19">
        <v>1.0</v>
      </c>
      <c r="I202" s="19">
        <v>12.0</v>
      </c>
      <c r="J202" s="19">
        <v>39.0</v>
      </c>
      <c r="K202" s="19">
        <v>36.0</v>
      </c>
      <c r="L202" s="19">
        <v>25.0</v>
      </c>
      <c r="M202" s="19">
        <v>2.9</v>
      </c>
      <c r="N202" s="19">
        <v>100.0</v>
      </c>
      <c r="O202" s="19">
        <v>1.0</v>
      </c>
      <c r="P202" s="19">
        <v>3.0</v>
      </c>
    </row>
    <row r="203">
      <c r="A203" s="18" t="s">
        <v>450</v>
      </c>
      <c r="B203" s="18" t="s">
        <v>404</v>
      </c>
      <c r="C203" s="19">
        <v>700932.0</v>
      </c>
      <c r="D203" s="19">
        <v>406.0</v>
      </c>
      <c r="E203" s="19">
        <v>360.0</v>
      </c>
      <c r="F203" s="19">
        <v>50.0</v>
      </c>
      <c r="G203" s="19">
        <v>18.0</v>
      </c>
      <c r="H203" s="19">
        <v>1.0</v>
      </c>
      <c r="I203" s="19">
        <v>16.0</v>
      </c>
      <c r="J203" s="19">
        <v>46.0</v>
      </c>
      <c r="K203" s="19">
        <v>48.0</v>
      </c>
      <c r="L203" s="19">
        <v>42.0</v>
      </c>
      <c r="M203" s="19">
        <v>1.7</v>
      </c>
      <c r="N203" s="19">
        <v>85.0</v>
      </c>
      <c r="O203" s="19">
        <v>1.0</v>
      </c>
      <c r="P203" s="19">
        <v>3.0</v>
      </c>
    </row>
    <row r="204">
      <c r="A204" s="18" t="s">
        <v>271</v>
      </c>
      <c r="C204" s="19">
        <v>596142.0</v>
      </c>
      <c r="D204" s="19">
        <v>279.0</v>
      </c>
      <c r="E204" s="19">
        <v>248.0</v>
      </c>
      <c r="F204" s="19">
        <v>29.0</v>
      </c>
      <c r="G204" s="19">
        <v>12.0</v>
      </c>
      <c r="H204" s="19">
        <v>1.0</v>
      </c>
      <c r="I204" s="19">
        <v>14.0</v>
      </c>
      <c r="J204" s="19">
        <v>36.0</v>
      </c>
      <c r="K204" s="19">
        <v>37.0</v>
      </c>
      <c r="L204" s="19">
        <v>26.0</v>
      </c>
      <c r="M204" s="19">
        <v>1.4</v>
      </c>
      <c r="N204" s="19">
        <v>75.0</v>
      </c>
      <c r="O204" s="19">
        <v>0.0</v>
      </c>
      <c r="P204" s="19">
        <v>4.0</v>
      </c>
    </row>
    <row r="205">
      <c r="A205" s="18" t="s">
        <v>274</v>
      </c>
      <c r="B205" s="18" t="s">
        <v>414</v>
      </c>
      <c r="C205" s="19">
        <v>666135.0</v>
      </c>
      <c r="D205" s="19">
        <v>412.0</v>
      </c>
      <c r="E205" s="19">
        <v>375.0</v>
      </c>
      <c r="F205" s="19">
        <v>62.0</v>
      </c>
      <c r="G205" s="19">
        <v>19.0</v>
      </c>
      <c r="H205" s="19">
        <v>3.0</v>
      </c>
      <c r="I205" s="19">
        <v>11.0</v>
      </c>
      <c r="J205" s="19">
        <v>49.0</v>
      </c>
      <c r="K205" s="19">
        <v>48.0</v>
      </c>
      <c r="L205" s="19">
        <v>28.0</v>
      </c>
      <c r="M205" s="19">
        <v>3.2</v>
      </c>
      <c r="N205" s="19">
        <v>99.0</v>
      </c>
      <c r="O205" s="19">
        <v>1.0</v>
      </c>
      <c r="P205" s="19">
        <v>7.0</v>
      </c>
    </row>
    <row r="206">
      <c r="A206" s="18" t="s">
        <v>282</v>
      </c>
      <c r="B206" s="18" t="s">
        <v>419</v>
      </c>
      <c r="C206" s="19">
        <v>686668.0</v>
      </c>
      <c r="D206" s="19">
        <v>476.0</v>
      </c>
      <c r="E206" s="19">
        <v>444.0</v>
      </c>
      <c r="F206" s="19">
        <v>54.0</v>
      </c>
      <c r="G206" s="19">
        <v>20.0</v>
      </c>
      <c r="H206" s="19">
        <v>2.0</v>
      </c>
      <c r="I206" s="19">
        <v>15.0</v>
      </c>
      <c r="J206" s="19">
        <v>56.0</v>
      </c>
      <c r="K206" s="19">
        <v>50.0</v>
      </c>
      <c r="L206" s="19">
        <v>27.0</v>
      </c>
      <c r="M206" s="19">
        <v>18.3</v>
      </c>
      <c r="N206" s="19">
        <v>160.0</v>
      </c>
      <c r="O206" s="19">
        <v>3.0</v>
      </c>
      <c r="P206" s="19">
        <v>4.0</v>
      </c>
    </row>
    <row r="207">
      <c r="A207" s="18" t="s">
        <v>321</v>
      </c>
      <c r="B207" s="18" t="s">
        <v>422</v>
      </c>
      <c r="C207" s="19">
        <v>655316.0</v>
      </c>
      <c r="D207" s="19">
        <v>290.0</v>
      </c>
      <c r="E207" s="19">
        <v>261.0</v>
      </c>
      <c r="F207" s="19">
        <v>46.0</v>
      </c>
      <c r="G207" s="19">
        <v>12.0</v>
      </c>
      <c r="H207" s="19">
        <v>1.0</v>
      </c>
      <c r="I207" s="19">
        <v>8.0</v>
      </c>
      <c r="J207" s="19">
        <v>24.0</v>
      </c>
      <c r="K207" s="19">
        <v>23.0</v>
      </c>
      <c r="L207" s="19">
        <v>26.0</v>
      </c>
      <c r="M207" s="19">
        <v>8.1</v>
      </c>
      <c r="N207" s="19">
        <v>61.0</v>
      </c>
      <c r="O207" s="19">
        <v>2.0</v>
      </c>
      <c r="P207" s="19">
        <v>2.0</v>
      </c>
    </row>
    <row r="208">
      <c r="A208" s="18" t="s">
        <v>313</v>
      </c>
      <c r="B208" s="18" t="s">
        <v>401</v>
      </c>
      <c r="C208" s="19">
        <v>624641.0</v>
      </c>
      <c r="D208" s="19">
        <v>219.0</v>
      </c>
      <c r="E208" s="19">
        <v>201.0</v>
      </c>
      <c r="F208" s="19">
        <v>30.0</v>
      </c>
      <c r="G208" s="19">
        <v>10.0</v>
      </c>
      <c r="H208" s="19">
        <v>1.0</v>
      </c>
      <c r="I208" s="19">
        <v>6.0</v>
      </c>
      <c r="J208" s="19">
        <v>24.0</v>
      </c>
      <c r="K208" s="19">
        <v>23.0</v>
      </c>
      <c r="L208" s="19">
        <v>9.0</v>
      </c>
      <c r="M208" s="19">
        <v>3.0</v>
      </c>
      <c r="N208" s="19">
        <v>53.0</v>
      </c>
      <c r="O208" s="19">
        <v>1.0</v>
      </c>
      <c r="P208" s="19">
        <v>9.0</v>
      </c>
    </row>
    <row r="209">
      <c r="A209" s="18" t="s">
        <v>451</v>
      </c>
      <c r="B209" s="18" t="s">
        <v>405</v>
      </c>
      <c r="C209" s="19">
        <v>665839.0</v>
      </c>
      <c r="D209" s="19">
        <v>168.0</v>
      </c>
      <c r="E209" s="19">
        <v>156.0</v>
      </c>
      <c r="F209" s="19">
        <v>21.0</v>
      </c>
      <c r="G209" s="19">
        <v>9.0</v>
      </c>
      <c r="H209" s="19">
        <v>1.0</v>
      </c>
      <c r="I209" s="19">
        <v>7.0</v>
      </c>
      <c r="J209" s="19">
        <v>22.0</v>
      </c>
      <c r="K209" s="19">
        <v>22.0</v>
      </c>
      <c r="L209" s="19">
        <v>10.0</v>
      </c>
      <c r="M209" s="19">
        <v>2.5</v>
      </c>
      <c r="N209" s="19">
        <v>41.0</v>
      </c>
      <c r="O209" s="19">
        <v>1.0</v>
      </c>
      <c r="P209" s="19">
        <v>1.0</v>
      </c>
    </row>
    <row r="210">
      <c r="A210" s="18" t="s">
        <v>278</v>
      </c>
      <c r="C210" s="19">
        <v>596129.0</v>
      </c>
      <c r="D210" s="19">
        <v>214.0</v>
      </c>
      <c r="E210" s="19">
        <v>183.0</v>
      </c>
      <c r="F210" s="19">
        <v>27.0</v>
      </c>
      <c r="G210" s="19">
        <v>9.0</v>
      </c>
      <c r="H210" s="19">
        <v>0.0</v>
      </c>
      <c r="I210" s="19">
        <v>8.0</v>
      </c>
      <c r="J210" s="19">
        <v>26.0</v>
      </c>
      <c r="K210" s="19">
        <v>26.0</v>
      </c>
      <c r="L210" s="19">
        <v>30.0</v>
      </c>
      <c r="M210" s="19">
        <v>0.0</v>
      </c>
      <c r="N210" s="19">
        <v>53.0</v>
      </c>
      <c r="O210" s="19">
        <v>0.0</v>
      </c>
      <c r="P210" s="19">
        <v>1.0</v>
      </c>
    </row>
    <row r="211">
      <c r="A211" s="18" t="s">
        <v>218</v>
      </c>
      <c r="B211" s="18" t="s">
        <v>409</v>
      </c>
      <c r="C211" s="19">
        <v>677649.0</v>
      </c>
      <c r="D211" s="19">
        <v>246.0</v>
      </c>
      <c r="E211" s="19">
        <v>228.0</v>
      </c>
      <c r="F211" s="19">
        <v>37.0</v>
      </c>
      <c r="G211" s="19">
        <v>11.0</v>
      </c>
      <c r="H211" s="19">
        <v>1.0</v>
      </c>
      <c r="I211" s="19">
        <v>8.0</v>
      </c>
      <c r="J211" s="19">
        <v>28.0</v>
      </c>
      <c r="K211" s="19">
        <v>28.0</v>
      </c>
      <c r="L211" s="19">
        <v>15.0</v>
      </c>
      <c r="M211" s="19">
        <v>4.0</v>
      </c>
      <c r="N211" s="19">
        <v>63.0</v>
      </c>
      <c r="O211" s="19">
        <v>2.0</v>
      </c>
      <c r="P211" s="19">
        <v>2.0</v>
      </c>
    </row>
    <row r="212">
      <c r="A212" s="18" t="s">
        <v>227</v>
      </c>
      <c r="C212" s="19">
        <v>474832.0</v>
      </c>
      <c r="D212" s="19">
        <v>363.0</v>
      </c>
      <c r="E212" s="19">
        <v>312.0</v>
      </c>
      <c r="F212" s="19">
        <v>40.0</v>
      </c>
      <c r="G212" s="19">
        <v>14.0</v>
      </c>
      <c r="H212" s="19">
        <v>1.0</v>
      </c>
      <c r="I212" s="19">
        <v>14.0</v>
      </c>
      <c r="J212" s="19">
        <v>49.0</v>
      </c>
      <c r="K212" s="19">
        <v>48.0</v>
      </c>
      <c r="L212" s="19">
        <v>45.0</v>
      </c>
      <c r="M212" s="19">
        <v>0.0</v>
      </c>
      <c r="N212" s="19">
        <v>114.0</v>
      </c>
      <c r="O212" s="19">
        <v>0.0</v>
      </c>
      <c r="P212" s="19">
        <v>5.0</v>
      </c>
    </row>
    <row r="213">
      <c r="A213" s="18" t="s">
        <v>452</v>
      </c>
      <c r="B213" s="18" t="s">
        <v>428</v>
      </c>
      <c r="C213" s="19">
        <v>691016.0</v>
      </c>
      <c r="D213" s="19">
        <v>326.0</v>
      </c>
      <c r="E213" s="19">
        <v>297.0</v>
      </c>
      <c r="F213" s="19">
        <v>36.0</v>
      </c>
      <c r="G213" s="19">
        <v>14.0</v>
      </c>
      <c r="H213" s="19">
        <v>1.0</v>
      </c>
      <c r="I213" s="19">
        <v>14.0</v>
      </c>
      <c r="J213" s="19">
        <v>38.0</v>
      </c>
      <c r="K213" s="19">
        <v>39.0</v>
      </c>
      <c r="L213" s="19">
        <v>25.0</v>
      </c>
      <c r="M213" s="19">
        <v>2.0</v>
      </c>
      <c r="N213" s="19">
        <v>91.0</v>
      </c>
      <c r="O213" s="19">
        <v>0.0</v>
      </c>
      <c r="P213" s="19">
        <v>3.0</v>
      </c>
    </row>
    <row r="214">
      <c r="A214" s="18" t="s">
        <v>315</v>
      </c>
      <c r="B214" s="18" t="s">
        <v>402</v>
      </c>
      <c r="C214" s="19">
        <v>664983.0</v>
      </c>
      <c r="D214" s="19">
        <v>251.0</v>
      </c>
      <c r="E214" s="19">
        <v>227.0</v>
      </c>
      <c r="F214" s="19">
        <v>40.0</v>
      </c>
      <c r="G214" s="19">
        <v>11.0</v>
      </c>
      <c r="H214" s="19">
        <v>1.0</v>
      </c>
      <c r="I214" s="19">
        <v>4.0</v>
      </c>
      <c r="J214" s="19">
        <v>23.0</v>
      </c>
      <c r="K214" s="19">
        <v>21.0</v>
      </c>
      <c r="L214" s="19">
        <v>19.0</v>
      </c>
      <c r="M214" s="19">
        <v>14.2</v>
      </c>
      <c r="N214" s="19">
        <v>52.0</v>
      </c>
      <c r="O214" s="19">
        <v>3.0</v>
      </c>
      <c r="P214" s="19">
        <v>4.0</v>
      </c>
    </row>
    <row r="215">
      <c r="A215" s="18" t="s">
        <v>178</v>
      </c>
      <c r="C215" s="19">
        <v>545341.0</v>
      </c>
      <c r="D215" s="19">
        <v>395.0</v>
      </c>
      <c r="E215" s="19">
        <v>366.0</v>
      </c>
      <c r="F215" s="19">
        <v>57.0</v>
      </c>
      <c r="G215" s="19">
        <v>16.0</v>
      </c>
      <c r="H215" s="19">
        <v>2.0</v>
      </c>
      <c r="I215" s="19">
        <v>11.0</v>
      </c>
      <c r="J215" s="19">
        <v>45.0</v>
      </c>
      <c r="K215" s="19">
        <v>50.0</v>
      </c>
      <c r="L215" s="19">
        <v>24.0</v>
      </c>
      <c r="M215" s="19">
        <v>2.0</v>
      </c>
      <c r="N215" s="19">
        <v>88.0</v>
      </c>
      <c r="O215" s="19">
        <v>2.0</v>
      </c>
      <c r="P215" s="19">
        <v>4.0</v>
      </c>
    </row>
    <row r="216">
      <c r="A216" s="18" t="s">
        <v>303</v>
      </c>
      <c r="B216" s="18" t="s">
        <v>397</v>
      </c>
      <c r="C216" s="19">
        <v>671221.0</v>
      </c>
      <c r="D216" s="19">
        <v>295.0</v>
      </c>
      <c r="E216" s="19">
        <v>264.0</v>
      </c>
      <c r="F216" s="19">
        <v>37.0</v>
      </c>
      <c r="G216" s="19">
        <v>13.0</v>
      </c>
      <c r="H216" s="19">
        <v>2.0</v>
      </c>
      <c r="I216" s="19">
        <v>9.0</v>
      </c>
      <c r="J216" s="19">
        <v>28.0</v>
      </c>
      <c r="K216" s="19">
        <v>27.0</v>
      </c>
      <c r="L216" s="19">
        <v>27.0</v>
      </c>
      <c r="M216" s="19">
        <v>11.4</v>
      </c>
      <c r="N216" s="19">
        <v>94.0</v>
      </c>
      <c r="O216" s="19">
        <v>3.0</v>
      </c>
      <c r="P216" s="19">
        <v>3.0</v>
      </c>
    </row>
    <row r="217">
      <c r="A217" s="18" t="s">
        <v>360</v>
      </c>
      <c r="B217" s="18" t="s">
        <v>403</v>
      </c>
      <c r="C217" s="19">
        <v>621563.0</v>
      </c>
      <c r="D217" s="19">
        <v>293.0</v>
      </c>
      <c r="E217" s="19">
        <v>274.0</v>
      </c>
      <c r="F217" s="19">
        <v>50.0</v>
      </c>
      <c r="G217" s="19">
        <v>13.0</v>
      </c>
      <c r="H217" s="19">
        <v>1.0</v>
      </c>
      <c r="I217" s="19">
        <v>5.0</v>
      </c>
      <c r="J217" s="19">
        <v>32.0</v>
      </c>
      <c r="K217" s="19">
        <v>31.0</v>
      </c>
      <c r="L217" s="19">
        <v>14.0</v>
      </c>
      <c r="M217" s="19">
        <v>8.3</v>
      </c>
      <c r="N217" s="19">
        <v>54.0</v>
      </c>
      <c r="O217" s="19">
        <v>1.0</v>
      </c>
      <c r="P217" s="19">
        <v>4.0</v>
      </c>
    </row>
    <row r="218">
      <c r="A218" s="18" t="s">
        <v>261</v>
      </c>
      <c r="B218" s="18" t="s">
        <v>413</v>
      </c>
      <c r="C218" s="19">
        <v>669222.0</v>
      </c>
      <c r="D218" s="19">
        <v>380.0</v>
      </c>
      <c r="E218" s="19">
        <v>348.0</v>
      </c>
      <c r="F218" s="19">
        <v>59.0</v>
      </c>
      <c r="G218" s="19">
        <v>16.0</v>
      </c>
      <c r="H218" s="19">
        <v>1.0</v>
      </c>
      <c r="I218" s="19">
        <v>8.0</v>
      </c>
      <c r="J218" s="19">
        <v>40.0</v>
      </c>
      <c r="K218" s="19">
        <v>39.0</v>
      </c>
      <c r="L218" s="19">
        <v>29.0</v>
      </c>
      <c r="M218" s="19">
        <v>8.9</v>
      </c>
      <c r="N218" s="19">
        <v>78.0</v>
      </c>
      <c r="O218" s="19">
        <v>2.0</v>
      </c>
      <c r="P218" s="19">
        <v>2.0</v>
      </c>
    </row>
    <row r="219">
      <c r="A219" s="18" t="s">
        <v>197</v>
      </c>
      <c r="C219" s="19">
        <v>595777.0</v>
      </c>
      <c r="D219" s="19">
        <v>370.0</v>
      </c>
      <c r="E219" s="19">
        <v>328.0</v>
      </c>
      <c r="F219" s="19">
        <v>55.0</v>
      </c>
      <c r="G219" s="19">
        <v>18.0</v>
      </c>
      <c r="H219" s="19">
        <v>1.0</v>
      </c>
      <c r="I219" s="19">
        <v>7.0</v>
      </c>
      <c r="J219" s="19">
        <v>42.0</v>
      </c>
      <c r="K219" s="19">
        <v>38.0</v>
      </c>
      <c r="L219" s="19">
        <v>37.0</v>
      </c>
      <c r="M219" s="19">
        <v>2.0</v>
      </c>
      <c r="N219" s="19">
        <v>63.0</v>
      </c>
      <c r="O219" s="19">
        <v>0.0</v>
      </c>
      <c r="P219" s="19">
        <v>4.0</v>
      </c>
    </row>
    <row r="220">
      <c r="A220" s="18" t="s">
        <v>299</v>
      </c>
      <c r="B220" s="18" t="s">
        <v>413</v>
      </c>
      <c r="C220" s="19">
        <v>545121.0</v>
      </c>
      <c r="D220" s="19">
        <v>216.0</v>
      </c>
      <c r="E220" s="19">
        <v>201.0</v>
      </c>
      <c r="F220" s="19">
        <v>38.0</v>
      </c>
      <c r="G220" s="19">
        <v>9.0</v>
      </c>
      <c r="H220" s="19">
        <v>1.0</v>
      </c>
      <c r="I220" s="19">
        <v>4.0</v>
      </c>
      <c r="J220" s="19">
        <v>21.0</v>
      </c>
      <c r="K220" s="19">
        <v>21.0</v>
      </c>
      <c r="L220" s="19">
        <v>13.0</v>
      </c>
      <c r="M220" s="19">
        <v>1.5</v>
      </c>
      <c r="N220" s="19">
        <v>23.0</v>
      </c>
      <c r="O220" s="19">
        <v>1.0</v>
      </c>
      <c r="P220" s="19">
        <v>2.0</v>
      </c>
    </row>
    <row r="221">
      <c r="A221" s="18" t="s">
        <v>358</v>
      </c>
      <c r="C221" s="19">
        <v>446334.0</v>
      </c>
      <c r="D221" s="19">
        <v>247.0</v>
      </c>
      <c r="E221" s="19">
        <v>221.0</v>
      </c>
      <c r="F221" s="19">
        <v>28.0</v>
      </c>
      <c r="G221" s="19">
        <v>11.0</v>
      </c>
      <c r="H221" s="19">
        <v>1.0</v>
      </c>
      <c r="I221" s="19">
        <v>10.0</v>
      </c>
      <c r="J221" s="19">
        <v>31.0</v>
      </c>
      <c r="K221" s="19">
        <v>31.0</v>
      </c>
      <c r="L221" s="19">
        <v>24.0</v>
      </c>
      <c r="M221" s="19">
        <v>0.9</v>
      </c>
      <c r="N221" s="19">
        <v>71.0</v>
      </c>
      <c r="O221" s="19">
        <v>0.0</v>
      </c>
      <c r="P221" s="19">
        <v>1.0</v>
      </c>
    </row>
    <row r="222">
      <c r="A222" s="18" t="s">
        <v>171</v>
      </c>
      <c r="B222" s="18" t="s">
        <v>427</v>
      </c>
      <c r="C222" s="19">
        <v>623912.0</v>
      </c>
      <c r="D222" s="19">
        <v>289.0</v>
      </c>
      <c r="E222" s="19">
        <v>268.0</v>
      </c>
      <c r="F222" s="19">
        <v>51.0</v>
      </c>
      <c r="G222" s="19">
        <v>14.0</v>
      </c>
      <c r="H222" s="19">
        <v>1.0</v>
      </c>
      <c r="I222" s="19">
        <v>7.0</v>
      </c>
      <c r="J222" s="19">
        <v>29.0</v>
      </c>
      <c r="K222" s="19">
        <v>33.0</v>
      </c>
      <c r="L222" s="19">
        <v>16.0</v>
      </c>
      <c r="M222" s="19">
        <v>3.0</v>
      </c>
      <c r="N222" s="19">
        <v>52.0</v>
      </c>
      <c r="O222" s="19">
        <v>2.0</v>
      </c>
      <c r="P222" s="19">
        <v>5.0</v>
      </c>
    </row>
    <row r="223">
      <c r="A223" s="18" t="s">
        <v>453</v>
      </c>
      <c r="B223" s="18" t="s">
        <v>422</v>
      </c>
      <c r="C223" s="19">
        <v>669003.0</v>
      </c>
      <c r="D223" s="19">
        <v>308.0</v>
      </c>
      <c r="E223" s="19">
        <v>278.0</v>
      </c>
      <c r="F223" s="19">
        <v>38.0</v>
      </c>
      <c r="G223" s="19">
        <v>11.0</v>
      </c>
      <c r="H223" s="19">
        <v>1.0</v>
      </c>
      <c r="I223" s="19">
        <v>9.0</v>
      </c>
      <c r="J223" s="19">
        <v>31.0</v>
      </c>
      <c r="K223" s="19">
        <v>32.0</v>
      </c>
      <c r="L223" s="19">
        <v>26.0</v>
      </c>
      <c r="M223" s="19">
        <v>4.8</v>
      </c>
      <c r="N223" s="19">
        <v>98.0</v>
      </c>
      <c r="O223" s="19">
        <v>1.0</v>
      </c>
      <c r="P223" s="19">
        <v>3.0</v>
      </c>
    </row>
    <row r="224">
      <c r="A224" s="18" t="s">
        <v>300</v>
      </c>
      <c r="B224" s="18" t="s">
        <v>413</v>
      </c>
      <c r="C224" s="19">
        <v>608336.0</v>
      </c>
      <c r="D224" s="19">
        <v>415.0</v>
      </c>
      <c r="E224" s="19">
        <v>354.0</v>
      </c>
      <c r="F224" s="19">
        <v>28.0</v>
      </c>
      <c r="G224" s="19">
        <v>12.0</v>
      </c>
      <c r="H224" s="19">
        <v>1.0</v>
      </c>
      <c r="I224" s="19">
        <v>21.0</v>
      </c>
      <c r="J224" s="19">
        <v>48.0</v>
      </c>
      <c r="K224" s="19">
        <v>51.0</v>
      </c>
      <c r="L224" s="19">
        <v>57.0</v>
      </c>
      <c r="M224" s="19">
        <v>1.7</v>
      </c>
      <c r="N224" s="19">
        <v>164.0</v>
      </c>
      <c r="O224" s="19">
        <v>1.0</v>
      </c>
      <c r="P224" s="19">
        <v>3.0</v>
      </c>
    </row>
    <row r="225">
      <c r="A225" s="18" t="s">
        <v>293</v>
      </c>
      <c r="B225" s="18" t="s">
        <v>409</v>
      </c>
      <c r="C225" s="19">
        <v>608671.0</v>
      </c>
      <c r="D225" s="19">
        <v>194.0</v>
      </c>
      <c r="E225" s="19">
        <v>170.0</v>
      </c>
      <c r="F225" s="19">
        <v>30.0</v>
      </c>
      <c r="G225" s="19">
        <v>7.0</v>
      </c>
      <c r="H225" s="19">
        <v>0.0</v>
      </c>
      <c r="I225" s="19">
        <v>2.0</v>
      </c>
      <c r="J225" s="19">
        <v>20.0</v>
      </c>
      <c r="K225" s="19">
        <v>18.0</v>
      </c>
      <c r="L225" s="19">
        <v>22.0</v>
      </c>
      <c r="M225" s="19">
        <v>8.3</v>
      </c>
      <c r="N225" s="19">
        <v>35.0</v>
      </c>
      <c r="O225" s="19">
        <v>1.0</v>
      </c>
      <c r="P225" s="19">
        <v>1.0</v>
      </c>
    </row>
    <row r="226">
      <c r="A226" s="18" t="s">
        <v>377</v>
      </c>
      <c r="C226" s="19">
        <v>543939.0</v>
      </c>
      <c r="D226" s="19">
        <v>228.0</v>
      </c>
      <c r="E226" s="19">
        <v>204.0</v>
      </c>
      <c r="F226" s="19">
        <v>34.0</v>
      </c>
      <c r="G226" s="19">
        <v>10.0</v>
      </c>
      <c r="H226" s="19">
        <v>1.0</v>
      </c>
      <c r="I226" s="19">
        <v>4.0</v>
      </c>
      <c r="J226" s="19">
        <v>23.0</v>
      </c>
      <c r="K226" s="19">
        <v>22.0</v>
      </c>
      <c r="L226" s="19">
        <v>18.0</v>
      </c>
      <c r="M226" s="19">
        <v>3.3</v>
      </c>
      <c r="N226" s="19">
        <v>44.0</v>
      </c>
      <c r="O226" s="19">
        <v>1.0</v>
      </c>
      <c r="P226" s="19">
        <v>6.0</v>
      </c>
    </row>
    <row r="227">
      <c r="A227" s="18" t="s">
        <v>292</v>
      </c>
      <c r="C227" s="19">
        <v>518735.0</v>
      </c>
      <c r="D227" s="19">
        <v>213.0</v>
      </c>
      <c r="E227" s="19">
        <v>190.0</v>
      </c>
      <c r="F227" s="19">
        <v>30.0</v>
      </c>
      <c r="G227" s="19">
        <v>8.0</v>
      </c>
      <c r="H227" s="19">
        <v>1.0</v>
      </c>
      <c r="I227" s="19">
        <v>5.0</v>
      </c>
      <c r="J227" s="19">
        <v>20.0</v>
      </c>
      <c r="K227" s="19">
        <v>19.0</v>
      </c>
      <c r="L227" s="19">
        <v>20.0</v>
      </c>
      <c r="M227" s="19">
        <v>0.0</v>
      </c>
      <c r="N227" s="19">
        <v>47.0</v>
      </c>
      <c r="O227" s="19">
        <v>0.0</v>
      </c>
      <c r="P227" s="19">
        <v>2.0</v>
      </c>
    </row>
    <row r="228">
      <c r="A228" s="18" t="s">
        <v>454</v>
      </c>
      <c r="C228" s="19">
        <v>609275.0</v>
      </c>
      <c r="D228" s="19">
        <v>240.0</v>
      </c>
      <c r="E228" s="19">
        <v>219.0</v>
      </c>
      <c r="F228" s="19">
        <v>29.0</v>
      </c>
      <c r="G228" s="19">
        <v>9.0</v>
      </c>
      <c r="H228" s="19">
        <v>1.0</v>
      </c>
      <c r="I228" s="19">
        <v>9.0</v>
      </c>
      <c r="J228" s="19">
        <v>34.0</v>
      </c>
      <c r="K228" s="19">
        <v>33.0</v>
      </c>
      <c r="L228" s="19">
        <v>18.0</v>
      </c>
      <c r="M228" s="19">
        <v>27.7</v>
      </c>
      <c r="N228" s="19">
        <v>75.0</v>
      </c>
      <c r="O228" s="19">
        <v>1.0</v>
      </c>
      <c r="P228" s="19">
        <v>3.0</v>
      </c>
    </row>
    <row r="229">
      <c r="A229" s="18" t="s">
        <v>341</v>
      </c>
      <c r="B229" s="18" t="s">
        <v>428</v>
      </c>
      <c r="C229" s="19">
        <v>649557.0</v>
      </c>
      <c r="D229" s="19">
        <v>287.0</v>
      </c>
      <c r="E229" s="19">
        <v>265.0</v>
      </c>
      <c r="F229" s="19">
        <v>43.0</v>
      </c>
      <c r="G229" s="19">
        <v>13.0</v>
      </c>
      <c r="H229" s="19">
        <v>1.0</v>
      </c>
      <c r="I229" s="19">
        <v>6.0</v>
      </c>
      <c r="J229" s="19">
        <v>29.0</v>
      </c>
      <c r="K229" s="19">
        <v>29.0</v>
      </c>
      <c r="L229" s="19">
        <v>17.0</v>
      </c>
      <c r="M229" s="19">
        <v>1.4</v>
      </c>
      <c r="N229" s="19">
        <v>54.0</v>
      </c>
      <c r="O229" s="19">
        <v>0.0</v>
      </c>
      <c r="P229" s="19">
        <v>5.0</v>
      </c>
    </row>
    <row r="230">
      <c r="A230" s="18" t="s">
        <v>169</v>
      </c>
      <c r="C230" s="19">
        <v>642086.0</v>
      </c>
      <c r="D230" s="19">
        <v>287.0</v>
      </c>
      <c r="E230" s="19">
        <v>259.0</v>
      </c>
      <c r="F230" s="19">
        <v>45.0</v>
      </c>
      <c r="G230" s="19">
        <v>13.0</v>
      </c>
      <c r="H230" s="19">
        <v>1.0</v>
      </c>
      <c r="I230" s="19">
        <v>6.0</v>
      </c>
      <c r="J230" s="19">
        <v>32.0</v>
      </c>
      <c r="K230" s="19">
        <v>31.0</v>
      </c>
      <c r="L230" s="19">
        <v>21.0</v>
      </c>
      <c r="M230" s="19">
        <v>0.8</v>
      </c>
      <c r="N230" s="19">
        <v>53.0</v>
      </c>
      <c r="O230" s="19">
        <v>2.0</v>
      </c>
      <c r="P230" s="19">
        <v>5.0</v>
      </c>
    </row>
    <row r="231">
      <c r="A231" s="18" t="s">
        <v>354</v>
      </c>
      <c r="B231" s="18" t="s">
        <v>428</v>
      </c>
      <c r="C231" s="19">
        <v>669397.0</v>
      </c>
      <c r="D231" s="19">
        <v>236.0</v>
      </c>
      <c r="E231" s="19">
        <v>221.0</v>
      </c>
      <c r="F231" s="19">
        <v>35.0</v>
      </c>
      <c r="G231" s="19">
        <v>9.0</v>
      </c>
      <c r="H231" s="19">
        <v>1.0</v>
      </c>
      <c r="I231" s="19">
        <v>2.0</v>
      </c>
      <c r="J231" s="19">
        <v>20.0</v>
      </c>
      <c r="K231" s="19">
        <v>20.0</v>
      </c>
      <c r="L231" s="19">
        <v>14.0</v>
      </c>
      <c r="M231" s="19">
        <v>7.7</v>
      </c>
      <c r="N231" s="19">
        <v>42.0</v>
      </c>
      <c r="O231" s="19">
        <v>1.0</v>
      </c>
      <c r="P231" s="19">
        <v>1.0</v>
      </c>
    </row>
    <row r="232">
      <c r="A232" s="18" t="s">
        <v>302</v>
      </c>
      <c r="C232" s="19">
        <v>605119.0</v>
      </c>
      <c r="D232" s="19">
        <v>248.0</v>
      </c>
      <c r="E232" s="19">
        <v>218.0</v>
      </c>
      <c r="F232" s="19">
        <v>32.0</v>
      </c>
      <c r="G232" s="19">
        <v>10.0</v>
      </c>
      <c r="H232" s="19">
        <v>1.0</v>
      </c>
      <c r="I232" s="19">
        <v>7.0</v>
      </c>
      <c r="J232" s="19">
        <v>27.0</v>
      </c>
      <c r="K232" s="19">
        <v>27.0</v>
      </c>
      <c r="L232" s="19">
        <v>25.0</v>
      </c>
      <c r="M232" s="19">
        <v>1.5</v>
      </c>
      <c r="N232" s="19">
        <v>69.0</v>
      </c>
      <c r="O232" s="19">
        <v>2.0</v>
      </c>
      <c r="P232" s="19">
        <v>4.0</v>
      </c>
    </row>
    <row r="233">
      <c r="A233" s="18" t="s">
        <v>260</v>
      </c>
      <c r="B233" s="18" t="s">
        <v>416</v>
      </c>
      <c r="C233" s="19">
        <v>622761.0</v>
      </c>
      <c r="D233" s="19">
        <v>189.0</v>
      </c>
      <c r="E233" s="19">
        <v>176.0</v>
      </c>
      <c r="F233" s="19">
        <v>26.0</v>
      </c>
      <c r="G233" s="19">
        <v>8.0</v>
      </c>
      <c r="H233" s="19">
        <v>1.0</v>
      </c>
      <c r="I233" s="19">
        <v>4.0</v>
      </c>
      <c r="J233" s="19">
        <v>22.0</v>
      </c>
      <c r="K233" s="19">
        <v>21.0</v>
      </c>
      <c r="L233" s="19">
        <v>12.0</v>
      </c>
      <c r="M233" s="19">
        <v>12.9</v>
      </c>
      <c r="N233" s="19">
        <v>48.0</v>
      </c>
      <c r="O233" s="19">
        <v>2.0</v>
      </c>
      <c r="P233" s="19">
        <v>2.0</v>
      </c>
    </row>
    <row r="234">
      <c r="A234" s="18" t="s">
        <v>306</v>
      </c>
      <c r="B234" s="18" t="s">
        <v>411</v>
      </c>
      <c r="C234" s="19">
        <v>657557.0</v>
      </c>
      <c r="D234" s="19">
        <v>335.0</v>
      </c>
      <c r="E234" s="19">
        <v>304.0</v>
      </c>
      <c r="F234" s="19">
        <v>36.0</v>
      </c>
      <c r="G234" s="19">
        <v>11.0</v>
      </c>
      <c r="H234" s="19">
        <v>0.0</v>
      </c>
      <c r="I234" s="19">
        <v>12.0</v>
      </c>
      <c r="J234" s="19">
        <v>31.0</v>
      </c>
      <c r="K234" s="19">
        <v>33.0</v>
      </c>
      <c r="L234" s="19">
        <v>25.0</v>
      </c>
      <c r="M234" s="19">
        <v>2.9</v>
      </c>
      <c r="N234" s="19">
        <v>99.0</v>
      </c>
      <c r="O234" s="19">
        <v>2.0</v>
      </c>
      <c r="P234" s="19">
        <v>5.0</v>
      </c>
    </row>
    <row r="235">
      <c r="A235" s="18" t="s">
        <v>455</v>
      </c>
      <c r="B235" s="18" t="s">
        <v>419</v>
      </c>
      <c r="C235" s="19">
        <v>696100.0</v>
      </c>
      <c r="D235" s="19">
        <v>391.0</v>
      </c>
      <c r="E235" s="19">
        <v>357.0</v>
      </c>
      <c r="F235" s="19">
        <v>49.0</v>
      </c>
      <c r="G235" s="19">
        <v>19.0</v>
      </c>
      <c r="H235" s="19">
        <v>2.0</v>
      </c>
      <c r="I235" s="19">
        <v>16.0</v>
      </c>
      <c r="J235" s="19">
        <v>53.0</v>
      </c>
      <c r="K235" s="19">
        <v>61.0</v>
      </c>
      <c r="L235" s="19">
        <v>27.0</v>
      </c>
      <c r="M235" s="19">
        <v>1.3</v>
      </c>
      <c r="N235" s="19">
        <v>109.0</v>
      </c>
      <c r="O235" s="19">
        <v>1.0</v>
      </c>
      <c r="P235" s="19">
        <v>6.0</v>
      </c>
    </row>
    <row r="236">
      <c r="A236" s="18" t="s">
        <v>456</v>
      </c>
      <c r="C236" s="19">
        <v>596847.0</v>
      </c>
      <c r="D236" s="19">
        <v>272.0</v>
      </c>
      <c r="E236" s="19">
        <v>235.0</v>
      </c>
      <c r="F236" s="19">
        <v>33.0</v>
      </c>
      <c r="G236" s="19">
        <v>10.0</v>
      </c>
      <c r="H236" s="19">
        <v>0.0</v>
      </c>
      <c r="I236" s="19">
        <v>9.0</v>
      </c>
      <c r="J236" s="19">
        <v>37.0</v>
      </c>
      <c r="K236" s="19">
        <v>37.0</v>
      </c>
      <c r="L236" s="19">
        <v>35.0</v>
      </c>
      <c r="M236" s="19">
        <v>0.9</v>
      </c>
      <c r="N236" s="19">
        <v>79.0</v>
      </c>
      <c r="O236" s="19">
        <v>0.0</v>
      </c>
      <c r="P236" s="19">
        <v>2.0</v>
      </c>
    </row>
    <row r="237">
      <c r="A237" s="18" t="s">
        <v>235</v>
      </c>
      <c r="C237" s="19">
        <v>444482.0</v>
      </c>
      <c r="D237" s="19">
        <v>322.0</v>
      </c>
      <c r="E237" s="19">
        <v>297.0</v>
      </c>
      <c r="F237" s="19">
        <v>51.0</v>
      </c>
      <c r="G237" s="19">
        <v>17.0</v>
      </c>
      <c r="H237" s="19">
        <v>1.0</v>
      </c>
      <c r="I237" s="19">
        <v>7.0</v>
      </c>
      <c r="J237" s="19">
        <v>37.0</v>
      </c>
      <c r="K237" s="19">
        <v>36.0</v>
      </c>
      <c r="L237" s="19">
        <v>22.0</v>
      </c>
      <c r="M237" s="19">
        <v>2.7</v>
      </c>
      <c r="N237" s="19">
        <v>69.0</v>
      </c>
      <c r="O237" s="19">
        <v>1.0</v>
      </c>
      <c r="P237" s="19">
        <v>2.0</v>
      </c>
    </row>
    <row r="238">
      <c r="A238" s="18" t="s">
        <v>457</v>
      </c>
      <c r="B238" s="18" t="s">
        <v>421</v>
      </c>
      <c r="C238" s="19">
        <v>676070.0</v>
      </c>
      <c r="D238" s="19">
        <v>195.0</v>
      </c>
      <c r="E238" s="19">
        <v>174.0</v>
      </c>
      <c r="F238" s="19">
        <v>28.0</v>
      </c>
      <c r="G238" s="19">
        <v>7.0</v>
      </c>
      <c r="H238" s="19">
        <v>1.0</v>
      </c>
      <c r="I238" s="19">
        <v>4.0</v>
      </c>
      <c r="J238" s="19">
        <v>20.0</v>
      </c>
      <c r="K238" s="19">
        <v>19.0</v>
      </c>
      <c r="L238" s="19">
        <v>19.0</v>
      </c>
      <c r="M238" s="19">
        <v>2.4</v>
      </c>
      <c r="N238" s="19">
        <v>43.0</v>
      </c>
      <c r="O238" s="19">
        <v>1.0</v>
      </c>
      <c r="P238" s="19">
        <v>1.0</v>
      </c>
    </row>
    <row r="239">
      <c r="A239" s="18" t="s">
        <v>277</v>
      </c>
      <c r="B239" s="18" t="s">
        <v>418</v>
      </c>
      <c r="C239" s="19">
        <v>543305.0</v>
      </c>
      <c r="D239" s="19">
        <v>363.0</v>
      </c>
      <c r="E239" s="19">
        <v>312.0</v>
      </c>
      <c r="F239" s="19">
        <v>50.0</v>
      </c>
      <c r="G239" s="19">
        <v>11.0</v>
      </c>
      <c r="H239" s="19">
        <v>1.0</v>
      </c>
      <c r="I239" s="19">
        <v>8.0</v>
      </c>
      <c r="J239" s="19">
        <v>45.0</v>
      </c>
      <c r="K239" s="19">
        <v>37.0</v>
      </c>
      <c r="L239" s="19">
        <v>48.0</v>
      </c>
      <c r="M239" s="19">
        <v>5.8</v>
      </c>
      <c r="N239" s="19">
        <v>87.0</v>
      </c>
      <c r="O239" s="19">
        <v>0.0</v>
      </c>
      <c r="P239" s="19">
        <v>2.0</v>
      </c>
    </row>
    <row r="240">
      <c r="A240" s="18" t="s">
        <v>391</v>
      </c>
      <c r="B240" s="18" t="s">
        <v>407</v>
      </c>
      <c r="C240" s="19">
        <v>605131.0</v>
      </c>
      <c r="D240" s="19">
        <v>170.0</v>
      </c>
      <c r="E240" s="19">
        <v>151.0</v>
      </c>
      <c r="F240" s="19">
        <v>23.0</v>
      </c>
      <c r="G240" s="19">
        <v>6.0</v>
      </c>
      <c r="H240" s="19">
        <v>0.0</v>
      </c>
      <c r="I240" s="19">
        <v>3.0</v>
      </c>
      <c r="J240" s="19">
        <v>17.0</v>
      </c>
      <c r="K240" s="19">
        <v>16.0</v>
      </c>
      <c r="L240" s="19">
        <v>16.0</v>
      </c>
      <c r="M240" s="19">
        <v>1.7</v>
      </c>
      <c r="N240" s="19">
        <v>36.0</v>
      </c>
      <c r="O240" s="19">
        <v>1.0</v>
      </c>
      <c r="P240" s="19">
        <v>2.0</v>
      </c>
    </row>
    <row r="241">
      <c r="A241" s="18" t="s">
        <v>458</v>
      </c>
      <c r="B241" s="18" t="s">
        <v>400</v>
      </c>
      <c r="C241" s="19">
        <v>686527.0</v>
      </c>
      <c r="D241" s="19">
        <v>224.0</v>
      </c>
      <c r="E241" s="19">
        <v>208.0</v>
      </c>
      <c r="F241" s="19">
        <v>31.0</v>
      </c>
      <c r="G241" s="19">
        <v>9.0</v>
      </c>
      <c r="H241" s="19">
        <v>1.0</v>
      </c>
      <c r="I241" s="19">
        <v>11.0</v>
      </c>
      <c r="J241" s="19">
        <v>23.0</v>
      </c>
      <c r="K241" s="19">
        <v>28.0</v>
      </c>
      <c r="L241" s="19">
        <v>13.0</v>
      </c>
      <c r="M241" s="19">
        <v>1.0</v>
      </c>
      <c r="N241" s="19">
        <v>45.0</v>
      </c>
      <c r="O241" s="19">
        <v>1.0</v>
      </c>
      <c r="P241" s="19">
        <v>2.0</v>
      </c>
    </row>
    <row r="242">
      <c r="A242" s="18" t="s">
        <v>190</v>
      </c>
      <c r="B242" s="18" t="s">
        <v>424</v>
      </c>
      <c r="C242" s="19">
        <v>457705.0</v>
      </c>
      <c r="D242" s="19">
        <v>470.0</v>
      </c>
      <c r="E242" s="19">
        <v>407.0</v>
      </c>
      <c r="F242" s="19">
        <v>63.0</v>
      </c>
      <c r="G242" s="19">
        <v>21.0</v>
      </c>
      <c r="H242" s="19">
        <v>1.0</v>
      </c>
      <c r="I242" s="19">
        <v>11.0</v>
      </c>
      <c r="J242" s="19">
        <v>52.0</v>
      </c>
      <c r="K242" s="19">
        <v>58.0</v>
      </c>
      <c r="L242" s="19">
        <v>58.0</v>
      </c>
      <c r="M242" s="19">
        <v>6.8</v>
      </c>
      <c r="N242" s="19">
        <v>107.0</v>
      </c>
      <c r="O242" s="19">
        <v>2.0</v>
      </c>
      <c r="P242" s="19">
        <v>4.0</v>
      </c>
    </row>
    <row r="243">
      <c r="A243" s="18" t="s">
        <v>459</v>
      </c>
      <c r="B243" s="18" t="s">
        <v>417</v>
      </c>
      <c r="C243" s="19">
        <v>571912.0</v>
      </c>
      <c r="D243" s="19">
        <v>207.0</v>
      </c>
      <c r="E243" s="19">
        <v>186.0</v>
      </c>
      <c r="F243" s="19">
        <v>29.0</v>
      </c>
      <c r="G243" s="19">
        <v>10.0</v>
      </c>
      <c r="H243" s="19">
        <v>0.0</v>
      </c>
      <c r="I243" s="19">
        <v>7.0</v>
      </c>
      <c r="J243" s="19">
        <v>25.0</v>
      </c>
      <c r="K243" s="19">
        <v>24.0</v>
      </c>
      <c r="L243" s="19">
        <v>17.0</v>
      </c>
      <c r="M243" s="19">
        <v>1.4</v>
      </c>
      <c r="N243" s="19">
        <v>53.0</v>
      </c>
      <c r="O243" s="19">
        <v>0.0</v>
      </c>
      <c r="P243" s="19">
        <v>4.0</v>
      </c>
    </row>
    <row r="244">
      <c r="A244" s="18" t="s">
        <v>369</v>
      </c>
      <c r="B244" s="18" t="s">
        <v>416</v>
      </c>
      <c r="C244" s="19">
        <v>543510.0</v>
      </c>
      <c r="D244" s="19">
        <v>195.0</v>
      </c>
      <c r="E244" s="19">
        <v>179.0</v>
      </c>
      <c r="F244" s="19">
        <v>30.0</v>
      </c>
      <c r="G244" s="19">
        <v>9.0</v>
      </c>
      <c r="H244" s="19">
        <v>1.0</v>
      </c>
      <c r="I244" s="19">
        <v>5.0</v>
      </c>
      <c r="J244" s="19">
        <v>21.0</v>
      </c>
      <c r="K244" s="19">
        <v>21.0</v>
      </c>
      <c r="L244" s="19">
        <v>12.0</v>
      </c>
      <c r="M244" s="19">
        <v>2.1</v>
      </c>
      <c r="N244" s="19">
        <v>50.0</v>
      </c>
      <c r="O244" s="19">
        <v>1.0</v>
      </c>
      <c r="P244" s="19">
        <v>3.0</v>
      </c>
    </row>
    <row r="245">
      <c r="A245" s="18" t="s">
        <v>460</v>
      </c>
      <c r="B245" s="18" t="s">
        <v>400</v>
      </c>
      <c r="C245" s="19">
        <v>664238.0</v>
      </c>
      <c r="D245" s="19">
        <v>216.0</v>
      </c>
      <c r="E245" s="19">
        <v>186.0</v>
      </c>
      <c r="F245" s="19">
        <v>21.0</v>
      </c>
      <c r="G245" s="19">
        <v>8.0</v>
      </c>
      <c r="H245" s="19">
        <v>1.0</v>
      </c>
      <c r="I245" s="19">
        <v>7.0</v>
      </c>
      <c r="J245" s="19">
        <v>24.0</v>
      </c>
      <c r="K245" s="19">
        <v>23.0</v>
      </c>
      <c r="L245" s="19">
        <v>24.0</v>
      </c>
      <c r="M245" s="19">
        <v>12.3</v>
      </c>
      <c r="N245" s="19">
        <v>65.0</v>
      </c>
      <c r="O245" s="19">
        <v>3.0</v>
      </c>
      <c r="P245" s="19">
        <v>5.0</v>
      </c>
    </row>
    <row r="246">
      <c r="A246" s="18" t="s">
        <v>175</v>
      </c>
      <c r="B246" s="18" t="s">
        <v>397</v>
      </c>
      <c r="C246" s="19">
        <v>624428.0</v>
      </c>
      <c r="D246" s="19">
        <v>323.0</v>
      </c>
      <c r="E246" s="19">
        <v>294.0</v>
      </c>
      <c r="F246" s="19">
        <v>55.0</v>
      </c>
      <c r="G246" s="19">
        <v>15.0</v>
      </c>
      <c r="H246" s="19">
        <v>2.0</v>
      </c>
      <c r="I246" s="19">
        <v>5.0</v>
      </c>
      <c r="J246" s="19">
        <v>34.0</v>
      </c>
      <c r="K246" s="19">
        <v>32.0</v>
      </c>
      <c r="L246" s="19">
        <v>25.0</v>
      </c>
      <c r="M246" s="19">
        <v>7.4</v>
      </c>
      <c r="N246" s="19">
        <v>47.0</v>
      </c>
      <c r="O246" s="19">
        <v>3.0</v>
      </c>
      <c r="P246" s="19">
        <v>4.0</v>
      </c>
    </row>
    <row r="247">
      <c r="A247" s="18" t="s">
        <v>210</v>
      </c>
      <c r="B247" s="18" t="s">
        <v>424</v>
      </c>
      <c r="C247" s="19">
        <v>658668.0</v>
      </c>
      <c r="D247" s="19">
        <v>320.0</v>
      </c>
      <c r="E247" s="19">
        <v>294.0</v>
      </c>
      <c r="F247" s="19">
        <v>49.0</v>
      </c>
      <c r="G247" s="19">
        <v>16.0</v>
      </c>
      <c r="H247" s="19">
        <v>2.0</v>
      </c>
      <c r="I247" s="19">
        <v>10.0</v>
      </c>
      <c r="J247" s="19">
        <v>41.0</v>
      </c>
      <c r="K247" s="19">
        <v>40.0</v>
      </c>
      <c r="L247" s="19">
        <v>19.0</v>
      </c>
      <c r="M247" s="19">
        <v>9.4</v>
      </c>
      <c r="N247" s="19">
        <v>59.0</v>
      </c>
      <c r="O247" s="19">
        <v>4.0</v>
      </c>
      <c r="P247" s="19">
        <v>6.0</v>
      </c>
    </row>
    <row r="248">
      <c r="A248" s="18" t="s">
        <v>263</v>
      </c>
      <c r="B248" s="18" t="s">
        <v>423</v>
      </c>
      <c r="C248" s="19">
        <v>621550.0</v>
      </c>
      <c r="D248" s="19">
        <v>363.0</v>
      </c>
      <c r="E248" s="19">
        <v>324.0</v>
      </c>
      <c r="F248" s="19">
        <v>34.0</v>
      </c>
      <c r="G248" s="19">
        <v>14.0</v>
      </c>
      <c r="H248" s="19">
        <v>1.0</v>
      </c>
      <c r="I248" s="19">
        <v>20.0</v>
      </c>
      <c r="J248" s="19">
        <v>47.0</v>
      </c>
      <c r="K248" s="19">
        <v>48.0</v>
      </c>
      <c r="L248" s="19">
        <v>34.0</v>
      </c>
      <c r="M248" s="19">
        <v>3.7</v>
      </c>
      <c r="N248" s="19">
        <v>128.0</v>
      </c>
      <c r="O248" s="19">
        <v>3.0</v>
      </c>
      <c r="P248" s="19">
        <v>4.0</v>
      </c>
    </row>
    <row r="249">
      <c r="A249" s="18" t="s">
        <v>461</v>
      </c>
      <c r="B249" s="18" t="s">
        <v>416</v>
      </c>
      <c r="C249" s="19">
        <v>677008.0</v>
      </c>
      <c r="D249" s="19">
        <v>242.0</v>
      </c>
      <c r="E249" s="19">
        <v>218.0</v>
      </c>
      <c r="F249" s="19">
        <v>36.0</v>
      </c>
      <c r="G249" s="19">
        <v>12.0</v>
      </c>
      <c r="H249" s="19">
        <v>1.0</v>
      </c>
      <c r="I249" s="19">
        <v>9.0</v>
      </c>
      <c r="J249" s="19">
        <v>30.0</v>
      </c>
      <c r="K249" s="19">
        <v>30.0</v>
      </c>
      <c r="L249" s="19">
        <v>16.0</v>
      </c>
      <c r="M249" s="19">
        <v>2.0</v>
      </c>
      <c r="N249" s="19">
        <v>55.0</v>
      </c>
      <c r="O249" s="19">
        <v>1.0</v>
      </c>
      <c r="P249" s="19">
        <v>6.0</v>
      </c>
    </row>
    <row r="250">
      <c r="A250" s="18" t="s">
        <v>462</v>
      </c>
      <c r="C250" s="19">
        <v>518626.0</v>
      </c>
      <c r="D250" s="19">
        <v>246.0</v>
      </c>
      <c r="E250" s="19">
        <v>215.0</v>
      </c>
      <c r="F250" s="19">
        <v>27.0</v>
      </c>
      <c r="G250" s="19">
        <v>12.0</v>
      </c>
      <c r="H250" s="19">
        <v>0.0</v>
      </c>
      <c r="I250" s="19">
        <v>9.0</v>
      </c>
      <c r="J250" s="19">
        <v>27.0</v>
      </c>
      <c r="K250" s="19">
        <v>27.0</v>
      </c>
      <c r="L250" s="19">
        <v>27.0</v>
      </c>
      <c r="M250" s="19">
        <v>1.0</v>
      </c>
      <c r="N250" s="19">
        <v>64.0</v>
      </c>
      <c r="O250" s="19">
        <v>0.0</v>
      </c>
      <c r="P250" s="19">
        <v>2.0</v>
      </c>
    </row>
    <row r="251">
      <c r="A251" s="18" t="s">
        <v>463</v>
      </c>
      <c r="B251" s="18" t="s">
        <v>411</v>
      </c>
      <c r="C251" s="19">
        <v>666150.0</v>
      </c>
      <c r="D251" s="19">
        <v>211.0</v>
      </c>
      <c r="E251" s="19">
        <v>191.0</v>
      </c>
      <c r="F251" s="19">
        <v>30.0</v>
      </c>
      <c r="G251" s="19">
        <v>9.0</v>
      </c>
      <c r="H251" s="19">
        <v>1.0</v>
      </c>
      <c r="I251" s="19">
        <v>8.0</v>
      </c>
      <c r="J251" s="19">
        <v>34.0</v>
      </c>
      <c r="K251" s="19">
        <v>34.0</v>
      </c>
      <c r="L251" s="19">
        <v>17.0</v>
      </c>
      <c r="M251" s="19">
        <v>2.1</v>
      </c>
      <c r="N251" s="19">
        <v>48.0</v>
      </c>
      <c r="O251" s="19">
        <v>1.0</v>
      </c>
      <c r="P251" s="19">
        <v>3.0</v>
      </c>
    </row>
    <row r="252">
      <c r="A252" s="18" t="s">
        <v>464</v>
      </c>
      <c r="B252" s="18" t="s">
        <v>405</v>
      </c>
      <c r="C252" s="19">
        <v>666915.0</v>
      </c>
      <c r="D252" s="19">
        <v>244.0</v>
      </c>
      <c r="E252" s="19">
        <v>223.0</v>
      </c>
      <c r="F252" s="19">
        <v>28.0</v>
      </c>
      <c r="G252" s="19">
        <v>11.0</v>
      </c>
      <c r="H252" s="19">
        <v>1.0</v>
      </c>
      <c r="I252" s="19">
        <v>10.0</v>
      </c>
      <c r="J252" s="19">
        <v>31.0</v>
      </c>
      <c r="K252" s="19">
        <v>31.0</v>
      </c>
      <c r="L252" s="19">
        <v>17.0</v>
      </c>
      <c r="M252" s="19">
        <v>4.9</v>
      </c>
      <c r="N252" s="19">
        <v>83.0</v>
      </c>
      <c r="O252" s="19">
        <v>1.0</v>
      </c>
      <c r="P252" s="19">
        <v>2.0</v>
      </c>
    </row>
    <row r="253">
      <c r="A253" s="18" t="s">
        <v>465</v>
      </c>
      <c r="B253" s="18" t="s">
        <v>403</v>
      </c>
      <c r="C253" s="19">
        <v>621466.0</v>
      </c>
      <c r="D253" s="19">
        <v>265.0</v>
      </c>
      <c r="E253" s="19">
        <v>237.0</v>
      </c>
      <c r="F253" s="19">
        <v>31.0</v>
      </c>
      <c r="G253" s="19">
        <v>11.0</v>
      </c>
      <c r="H253" s="19">
        <v>1.0</v>
      </c>
      <c r="I253" s="19">
        <v>10.0</v>
      </c>
      <c r="J253" s="19">
        <v>30.0</v>
      </c>
      <c r="K253" s="19">
        <v>31.0</v>
      </c>
      <c r="L253" s="19">
        <v>21.0</v>
      </c>
      <c r="M253" s="19">
        <v>0.9</v>
      </c>
      <c r="N253" s="19">
        <v>74.0</v>
      </c>
      <c r="O253" s="19">
        <v>1.0</v>
      </c>
      <c r="P253" s="19">
        <v>6.0</v>
      </c>
    </row>
    <row r="254">
      <c r="A254" s="18" t="s">
        <v>322</v>
      </c>
      <c r="B254" s="18" t="s">
        <v>422</v>
      </c>
      <c r="C254" s="19">
        <v>680911.0</v>
      </c>
      <c r="D254" s="19">
        <v>212.0</v>
      </c>
      <c r="E254" s="19">
        <v>195.0</v>
      </c>
      <c r="F254" s="19">
        <v>33.0</v>
      </c>
      <c r="G254" s="19">
        <v>9.0</v>
      </c>
      <c r="H254" s="19">
        <v>0.0</v>
      </c>
      <c r="I254" s="19">
        <v>4.0</v>
      </c>
      <c r="J254" s="19">
        <v>17.0</v>
      </c>
      <c r="K254" s="19">
        <v>17.0</v>
      </c>
      <c r="L254" s="19">
        <v>14.0</v>
      </c>
      <c r="M254" s="19">
        <v>5.7</v>
      </c>
      <c r="N254" s="19">
        <v>42.0</v>
      </c>
      <c r="O254" s="19">
        <v>1.0</v>
      </c>
      <c r="P254" s="19">
        <v>2.0</v>
      </c>
    </row>
    <row r="255">
      <c r="A255" s="18" t="s">
        <v>295</v>
      </c>
      <c r="C255" s="19">
        <v>493329.0</v>
      </c>
      <c r="D255" s="19">
        <v>223.0</v>
      </c>
      <c r="E255" s="19">
        <v>205.0</v>
      </c>
      <c r="F255" s="19">
        <v>37.0</v>
      </c>
      <c r="G255" s="19">
        <v>10.0</v>
      </c>
      <c r="H255" s="19">
        <v>1.0</v>
      </c>
      <c r="I255" s="19">
        <v>3.0</v>
      </c>
      <c r="J255" s="19">
        <v>25.0</v>
      </c>
      <c r="K255" s="19">
        <v>25.0</v>
      </c>
      <c r="L255" s="19">
        <v>16.0</v>
      </c>
      <c r="M255" s="19">
        <v>2.3</v>
      </c>
      <c r="N255" s="19">
        <v>32.0</v>
      </c>
      <c r="O255" s="19">
        <v>0.0</v>
      </c>
      <c r="P255" s="19">
        <v>2.0</v>
      </c>
    </row>
    <row r="256">
      <c r="A256" s="18" t="s">
        <v>336</v>
      </c>
      <c r="B256" s="18" t="s">
        <v>402</v>
      </c>
      <c r="C256" s="19">
        <v>656896.0</v>
      </c>
      <c r="D256" s="19">
        <v>238.0</v>
      </c>
      <c r="E256" s="19">
        <v>218.0</v>
      </c>
      <c r="F256" s="19">
        <v>35.0</v>
      </c>
      <c r="G256" s="19">
        <v>12.0</v>
      </c>
      <c r="H256" s="19">
        <v>1.0</v>
      </c>
      <c r="I256" s="19">
        <v>7.0</v>
      </c>
      <c r="J256" s="19">
        <v>28.0</v>
      </c>
      <c r="K256" s="19">
        <v>27.0</v>
      </c>
      <c r="L256" s="19">
        <v>17.0</v>
      </c>
      <c r="M256" s="19">
        <v>1.2</v>
      </c>
      <c r="N256" s="19">
        <v>52.0</v>
      </c>
      <c r="O256" s="19">
        <v>0.0</v>
      </c>
      <c r="P256" s="19">
        <v>1.0</v>
      </c>
    </row>
    <row r="257">
      <c r="A257" s="18" t="s">
        <v>466</v>
      </c>
      <c r="B257" s="18" t="s">
        <v>423</v>
      </c>
      <c r="C257" s="19">
        <v>672744.0</v>
      </c>
      <c r="D257" s="19">
        <v>163.0</v>
      </c>
      <c r="E257" s="19">
        <v>148.0</v>
      </c>
      <c r="F257" s="19">
        <v>17.0</v>
      </c>
      <c r="G257" s="19">
        <v>6.0</v>
      </c>
      <c r="H257" s="19">
        <v>1.0</v>
      </c>
      <c r="I257" s="19">
        <v>7.0</v>
      </c>
      <c r="J257" s="19">
        <v>18.0</v>
      </c>
      <c r="K257" s="19">
        <v>18.0</v>
      </c>
      <c r="L257" s="19">
        <v>13.0</v>
      </c>
      <c r="M257" s="19">
        <v>3.1</v>
      </c>
      <c r="N257" s="19">
        <v>50.0</v>
      </c>
      <c r="O257" s="19">
        <v>1.0</v>
      </c>
      <c r="P257" s="19">
        <v>1.0</v>
      </c>
    </row>
    <row r="258">
      <c r="A258" s="18" t="s">
        <v>467</v>
      </c>
      <c r="B258" s="18" t="s">
        <v>406</v>
      </c>
      <c r="C258" s="19">
        <v>572138.0</v>
      </c>
      <c r="D258" s="19">
        <v>150.0</v>
      </c>
      <c r="E258" s="19">
        <v>134.0</v>
      </c>
      <c r="F258" s="19">
        <v>19.0</v>
      </c>
      <c r="G258" s="19">
        <v>7.0</v>
      </c>
      <c r="H258" s="19">
        <v>1.0</v>
      </c>
      <c r="I258" s="19">
        <v>6.0</v>
      </c>
      <c r="J258" s="19">
        <v>20.0</v>
      </c>
      <c r="K258" s="19">
        <v>20.0</v>
      </c>
      <c r="L258" s="19">
        <v>15.0</v>
      </c>
      <c r="M258" s="19">
        <v>0.5</v>
      </c>
      <c r="N258" s="19">
        <v>35.0</v>
      </c>
      <c r="O258" s="19">
        <v>0.0</v>
      </c>
      <c r="P258" s="19">
        <v>0.0</v>
      </c>
    </row>
    <row r="259">
      <c r="A259" s="18" t="s">
        <v>468</v>
      </c>
      <c r="B259" s="18" t="s">
        <v>424</v>
      </c>
      <c r="C259" s="19">
        <v>693304.0</v>
      </c>
      <c r="D259" s="19">
        <v>223.0</v>
      </c>
      <c r="E259" s="19">
        <v>205.0</v>
      </c>
      <c r="F259" s="19">
        <v>30.0</v>
      </c>
      <c r="G259" s="19">
        <v>10.0</v>
      </c>
      <c r="H259" s="19">
        <v>1.0</v>
      </c>
      <c r="I259" s="19">
        <v>8.0</v>
      </c>
      <c r="J259" s="19">
        <v>25.0</v>
      </c>
      <c r="K259" s="19">
        <v>25.0</v>
      </c>
      <c r="L259" s="19">
        <v>13.0</v>
      </c>
      <c r="M259" s="19">
        <v>1.7</v>
      </c>
      <c r="N259" s="19">
        <v>59.0</v>
      </c>
      <c r="O259" s="19">
        <v>1.0</v>
      </c>
      <c r="P259" s="19">
        <v>5.0</v>
      </c>
    </row>
    <row r="260">
      <c r="A260" s="18" t="s">
        <v>469</v>
      </c>
      <c r="C260" s="19">
        <v>606132.0</v>
      </c>
      <c r="D260" s="19">
        <v>224.0</v>
      </c>
      <c r="E260" s="19">
        <v>208.0</v>
      </c>
      <c r="F260" s="19">
        <v>38.0</v>
      </c>
      <c r="G260" s="19">
        <v>11.0</v>
      </c>
      <c r="H260" s="19">
        <v>1.0</v>
      </c>
      <c r="I260" s="19">
        <v>5.0</v>
      </c>
      <c r="J260" s="19">
        <v>28.0</v>
      </c>
      <c r="K260" s="19">
        <v>27.0</v>
      </c>
      <c r="L260" s="19">
        <v>15.0</v>
      </c>
      <c r="M260" s="19">
        <v>10.0</v>
      </c>
      <c r="N260" s="19">
        <v>43.0</v>
      </c>
      <c r="O260" s="19">
        <v>2.0</v>
      </c>
      <c r="P260" s="19">
        <v>1.0</v>
      </c>
    </row>
    <row r="261">
      <c r="A261" s="18" t="s">
        <v>330</v>
      </c>
      <c r="B261" s="18" t="s">
        <v>417</v>
      </c>
      <c r="C261" s="19">
        <v>656413.0</v>
      </c>
      <c r="D261" s="19">
        <v>198.0</v>
      </c>
      <c r="E261" s="19">
        <v>173.0</v>
      </c>
      <c r="F261" s="19">
        <v>25.0</v>
      </c>
      <c r="G261" s="19">
        <v>9.0</v>
      </c>
      <c r="H261" s="19">
        <v>1.0</v>
      </c>
      <c r="I261" s="19">
        <v>6.0</v>
      </c>
      <c r="J261" s="19">
        <v>23.0</v>
      </c>
      <c r="K261" s="19">
        <v>22.0</v>
      </c>
      <c r="L261" s="19">
        <v>18.0</v>
      </c>
      <c r="M261" s="19">
        <v>4.8</v>
      </c>
      <c r="N261" s="19">
        <v>53.0</v>
      </c>
      <c r="O261" s="19">
        <v>1.0</v>
      </c>
      <c r="P261" s="19">
        <v>7.0</v>
      </c>
    </row>
    <row r="262">
      <c r="A262" s="18" t="s">
        <v>470</v>
      </c>
      <c r="C262" s="19">
        <v>572041.0</v>
      </c>
      <c r="D262" s="19">
        <v>211.0</v>
      </c>
      <c r="E262" s="19">
        <v>195.0</v>
      </c>
      <c r="F262" s="19">
        <v>30.0</v>
      </c>
      <c r="G262" s="19">
        <v>12.0</v>
      </c>
      <c r="H262" s="19">
        <v>0.0</v>
      </c>
      <c r="I262" s="19">
        <v>8.0</v>
      </c>
      <c r="J262" s="19">
        <v>28.0</v>
      </c>
      <c r="K262" s="19">
        <v>28.0</v>
      </c>
      <c r="L262" s="19">
        <v>13.0</v>
      </c>
      <c r="M262" s="19">
        <v>1.8</v>
      </c>
      <c r="N262" s="19">
        <v>42.0</v>
      </c>
      <c r="O262" s="19">
        <v>1.0</v>
      </c>
      <c r="P262" s="19">
        <v>2.0</v>
      </c>
    </row>
    <row r="263">
      <c r="A263" s="18" t="s">
        <v>471</v>
      </c>
      <c r="B263" s="18" t="s">
        <v>400</v>
      </c>
      <c r="C263" s="19">
        <v>687799.0</v>
      </c>
      <c r="D263" s="19">
        <v>160.0</v>
      </c>
      <c r="E263" s="19">
        <v>142.0</v>
      </c>
      <c r="F263" s="19">
        <v>18.0</v>
      </c>
      <c r="G263" s="19">
        <v>6.0</v>
      </c>
      <c r="H263" s="19">
        <v>0.0</v>
      </c>
      <c r="I263" s="19">
        <v>6.0</v>
      </c>
      <c r="J263" s="19">
        <v>19.0</v>
      </c>
      <c r="K263" s="19">
        <v>19.0</v>
      </c>
      <c r="L263" s="19">
        <v>16.0</v>
      </c>
      <c r="M263" s="19">
        <v>8.3</v>
      </c>
      <c r="N263" s="19">
        <v>46.0</v>
      </c>
      <c r="O263" s="19">
        <v>2.0</v>
      </c>
      <c r="P263" s="19">
        <v>2.0</v>
      </c>
    </row>
    <row r="264">
      <c r="A264" s="18" t="s">
        <v>355</v>
      </c>
      <c r="C264" s="19">
        <v>607680.0</v>
      </c>
      <c r="D264" s="19">
        <v>170.0</v>
      </c>
      <c r="E264" s="19">
        <v>161.0</v>
      </c>
      <c r="F264" s="19">
        <v>23.0</v>
      </c>
      <c r="G264" s="19">
        <v>7.0</v>
      </c>
      <c r="H264" s="19">
        <v>1.0</v>
      </c>
      <c r="I264" s="19">
        <v>6.0</v>
      </c>
      <c r="J264" s="19">
        <v>20.0</v>
      </c>
      <c r="K264" s="19">
        <v>20.0</v>
      </c>
      <c r="L264" s="19">
        <v>6.0</v>
      </c>
      <c r="M264" s="19">
        <v>2.4</v>
      </c>
      <c r="N264" s="19">
        <v>44.0</v>
      </c>
      <c r="O264" s="19">
        <v>1.0</v>
      </c>
      <c r="P264" s="19">
        <v>3.0</v>
      </c>
    </row>
    <row r="265">
      <c r="A265" s="18" t="s">
        <v>148</v>
      </c>
      <c r="C265" s="19">
        <v>592696.0</v>
      </c>
      <c r="D265" s="19">
        <v>413.0</v>
      </c>
      <c r="E265" s="19">
        <v>383.0</v>
      </c>
      <c r="F265" s="19">
        <v>59.0</v>
      </c>
      <c r="G265" s="19">
        <v>18.0</v>
      </c>
      <c r="H265" s="19">
        <v>2.0</v>
      </c>
      <c r="I265" s="19">
        <v>14.0</v>
      </c>
      <c r="J265" s="19">
        <v>50.0</v>
      </c>
      <c r="K265" s="19">
        <v>55.0</v>
      </c>
      <c r="L265" s="19">
        <v>28.0</v>
      </c>
      <c r="M265" s="19">
        <v>2.8</v>
      </c>
      <c r="N265" s="19">
        <v>95.0</v>
      </c>
      <c r="O265" s="19">
        <v>3.0</v>
      </c>
      <c r="P265" s="19">
        <v>1.0</v>
      </c>
    </row>
    <row r="266">
      <c r="A266" s="18" t="s">
        <v>326</v>
      </c>
      <c r="B266" s="18" t="s">
        <v>419</v>
      </c>
      <c r="C266" s="19">
        <v>660707.0</v>
      </c>
      <c r="D266" s="19">
        <v>392.0</v>
      </c>
      <c r="E266" s="19">
        <v>367.0</v>
      </c>
      <c r="F266" s="19">
        <v>49.0</v>
      </c>
      <c r="G266" s="19">
        <v>20.0</v>
      </c>
      <c r="H266" s="19">
        <v>2.0</v>
      </c>
      <c r="I266" s="19">
        <v>12.0</v>
      </c>
      <c r="J266" s="19">
        <v>41.0</v>
      </c>
      <c r="K266" s="19">
        <v>42.0</v>
      </c>
      <c r="L266" s="19">
        <v>21.0</v>
      </c>
      <c r="M266" s="19">
        <v>0.2</v>
      </c>
      <c r="N266" s="19">
        <v>131.0</v>
      </c>
      <c r="O266" s="19">
        <v>1.0</v>
      </c>
      <c r="P266" s="19">
        <v>4.0</v>
      </c>
    </row>
    <row r="267">
      <c r="A267" s="18" t="s">
        <v>366</v>
      </c>
      <c r="B267" s="18" t="s">
        <v>397</v>
      </c>
      <c r="C267" s="19">
        <v>668472.0</v>
      </c>
      <c r="D267" s="19">
        <v>240.0</v>
      </c>
      <c r="E267" s="19">
        <v>215.0</v>
      </c>
      <c r="F267" s="19">
        <v>26.0</v>
      </c>
      <c r="G267" s="19">
        <v>9.0</v>
      </c>
      <c r="H267" s="19">
        <v>1.0</v>
      </c>
      <c r="I267" s="19">
        <v>6.0</v>
      </c>
      <c r="J267" s="19">
        <v>24.0</v>
      </c>
      <c r="K267" s="19">
        <v>24.0</v>
      </c>
      <c r="L267" s="19">
        <v>22.0</v>
      </c>
      <c r="M267" s="19">
        <v>0.8</v>
      </c>
      <c r="N267" s="19">
        <v>89.0</v>
      </c>
      <c r="O267" s="19">
        <v>1.0</v>
      </c>
      <c r="P267" s="19">
        <v>3.0</v>
      </c>
    </row>
    <row r="268">
      <c r="A268" s="18" t="s">
        <v>350</v>
      </c>
      <c r="B268" s="18" t="s">
        <v>422</v>
      </c>
      <c r="C268" s="19">
        <v>641343.0</v>
      </c>
      <c r="D268" s="19">
        <v>246.0</v>
      </c>
      <c r="E268" s="19">
        <v>220.0</v>
      </c>
      <c r="F268" s="19">
        <v>29.0</v>
      </c>
      <c r="G268" s="19">
        <v>10.0</v>
      </c>
      <c r="H268" s="19">
        <v>1.0</v>
      </c>
      <c r="I268" s="19">
        <v>10.0</v>
      </c>
      <c r="J268" s="19">
        <v>24.0</v>
      </c>
      <c r="K268" s="19">
        <v>23.0</v>
      </c>
      <c r="L268" s="19">
        <v>23.0</v>
      </c>
      <c r="M268" s="19">
        <v>6.4</v>
      </c>
      <c r="N268" s="19">
        <v>69.0</v>
      </c>
      <c r="O268" s="19">
        <v>2.0</v>
      </c>
      <c r="P268" s="19">
        <v>1.0</v>
      </c>
    </row>
    <row r="269">
      <c r="A269" s="18" t="s">
        <v>319</v>
      </c>
      <c r="C269" s="19">
        <v>645801.0</v>
      </c>
      <c r="D269" s="19">
        <v>197.0</v>
      </c>
      <c r="E269" s="19">
        <v>173.0</v>
      </c>
      <c r="F269" s="19">
        <v>22.0</v>
      </c>
      <c r="G269" s="19">
        <v>8.0</v>
      </c>
      <c r="H269" s="19">
        <v>1.0</v>
      </c>
      <c r="I269" s="19">
        <v>8.0</v>
      </c>
      <c r="J269" s="19">
        <v>24.0</v>
      </c>
      <c r="K269" s="19">
        <v>24.0</v>
      </c>
      <c r="L269" s="19">
        <v>21.0</v>
      </c>
      <c r="M269" s="19">
        <v>1.2</v>
      </c>
      <c r="N269" s="19">
        <v>57.0</v>
      </c>
      <c r="O269" s="19">
        <v>0.0</v>
      </c>
      <c r="P269" s="19">
        <v>3.0</v>
      </c>
    </row>
    <row r="270">
      <c r="A270" s="18" t="s">
        <v>472</v>
      </c>
      <c r="B270" s="18" t="s">
        <v>411</v>
      </c>
      <c r="C270" s="19">
        <v>686676.0</v>
      </c>
      <c r="D270" s="19">
        <v>159.0</v>
      </c>
      <c r="E270" s="19">
        <v>147.0</v>
      </c>
      <c r="F270" s="19">
        <v>21.0</v>
      </c>
      <c r="G270" s="19">
        <v>6.0</v>
      </c>
      <c r="H270" s="19">
        <v>0.0</v>
      </c>
      <c r="I270" s="19">
        <v>4.0</v>
      </c>
      <c r="J270" s="19">
        <v>15.0</v>
      </c>
      <c r="K270" s="19">
        <v>15.0</v>
      </c>
      <c r="L270" s="19">
        <v>11.0</v>
      </c>
      <c r="M270" s="19">
        <v>4.0</v>
      </c>
      <c r="N270" s="19">
        <v>44.0</v>
      </c>
      <c r="O270" s="19">
        <v>1.0</v>
      </c>
      <c r="P270" s="19">
        <v>1.0</v>
      </c>
    </row>
    <row r="271">
      <c r="A271" s="18" t="s">
        <v>473</v>
      </c>
      <c r="C271" s="19">
        <v>571976.0</v>
      </c>
      <c r="D271" s="19">
        <v>165.0</v>
      </c>
      <c r="E271" s="19">
        <v>149.0</v>
      </c>
      <c r="F271" s="19">
        <v>24.0</v>
      </c>
      <c r="G271" s="19">
        <v>8.0</v>
      </c>
      <c r="H271" s="19">
        <v>0.0</v>
      </c>
      <c r="I271" s="19">
        <v>4.0</v>
      </c>
      <c r="J271" s="19">
        <v>18.0</v>
      </c>
      <c r="K271" s="19">
        <v>18.0</v>
      </c>
      <c r="L271" s="19">
        <v>15.0</v>
      </c>
      <c r="M271" s="19">
        <v>1.9</v>
      </c>
      <c r="N271" s="19">
        <v>50.0</v>
      </c>
      <c r="O271" s="19">
        <v>1.0</v>
      </c>
      <c r="P271" s="19">
        <v>0.0</v>
      </c>
    </row>
    <row r="272">
      <c r="A272" s="18" t="s">
        <v>243</v>
      </c>
      <c r="C272" s="19">
        <v>456781.0</v>
      </c>
      <c r="D272" s="19">
        <v>333.0</v>
      </c>
      <c r="E272" s="19">
        <v>296.0</v>
      </c>
      <c r="F272" s="19">
        <v>52.0</v>
      </c>
      <c r="G272" s="19">
        <v>15.0</v>
      </c>
      <c r="H272" s="19">
        <v>1.0</v>
      </c>
      <c r="I272" s="19">
        <v>4.0</v>
      </c>
      <c r="J272" s="19">
        <v>34.0</v>
      </c>
      <c r="K272" s="19">
        <v>32.0</v>
      </c>
      <c r="L272" s="19">
        <v>28.0</v>
      </c>
      <c r="M272" s="19">
        <v>0.0</v>
      </c>
      <c r="N272" s="19">
        <v>76.0</v>
      </c>
      <c r="O272" s="19">
        <v>0.0</v>
      </c>
      <c r="P272" s="19">
        <v>8.0</v>
      </c>
    </row>
    <row r="273">
      <c r="A273" s="18" t="s">
        <v>474</v>
      </c>
      <c r="C273" s="19">
        <v>594777.0</v>
      </c>
      <c r="D273" s="19">
        <v>215.0</v>
      </c>
      <c r="E273" s="19">
        <v>197.0</v>
      </c>
      <c r="F273" s="19">
        <v>27.0</v>
      </c>
      <c r="G273" s="19">
        <v>8.0</v>
      </c>
      <c r="H273" s="19">
        <v>0.0</v>
      </c>
      <c r="I273" s="19">
        <v>6.0</v>
      </c>
      <c r="J273" s="19">
        <v>22.0</v>
      </c>
      <c r="K273" s="19">
        <v>22.0</v>
      </c>
      <c r="L273" s="19">
        <v>15.0</v>
      </c>
      <c r="M273" s="19">
        <v>0.1</v>
      </c>
      <c r="N273" s="19">
        <v>63.0</v>
      </c>
      <c r="O273" s="19">
        <v>1.0</v>
      </c>
      <c r="P273" s="19">
        <v>2.0</v>
      </c>
    </row>
    <row r="274">
      <c r="A274" s="18" t="s">
        <v>475</v>
      </c>
      <c r="B274" s="18" t="s">
        <v>413</v>
      </c>
      <c r="C274" s="19">
        <v>656180.0</v>
      </c>
      <c r="D274" s="19">
        <v>188.0</v>
      </c>
      <c r="E274" s="19">
        <v>166.0</v>
      </c>
      <c r="F274" s="19">
        <v>21.0</v>
      </c>
      <c r="G274" s="19">
        <v>9.0</v>
      </c>
      <c r="H274" s="19">
        <v>1.0</v>
      </c>
      <c r="I274" s="19">
        <v>6.0</v>
      </c>
      <c r="J274" s="19">
        <v>19.0</v>
      </c>
      <c r="K274" s="19">
        <v>19.0</v>
      </c>
      <c r="L274" s="19">
        <v>16.0</v>
      </c>
      <c r="M274" s="19">
        <v>0.7</v>
      </c>
      <c r="N274" s="19">
        <v>54.0</v>
      </c>
      <c r="O274" s="19">
        <v>0.0</v>
      </c>
      <c r="P274" s="19">
        <v>5.0</v>
      </c>
    </row>
    <row r="275">
      <c r="A275" s="18" t="s">
        <v>373</v>
      </c>
      <c r="B275" s="18" t="s">
        <v>415</v>
      </c>
      <c r="C275" s="19">
        <v>572761.0</v>
      </c>
      <c r="D275" s="19">
        <v>163.0</v>
      </c>
      <c r="E275" s="19">
        <v>137.0</v>
      </c>
      <c r="F275" s="19">
        <v>15.0</v>
      </c>
      <c r="G275" s="19">
        <v>7.0</v>
      </c>
      <c r="H275" s="19">
        <v>0.0</v>
      </c>
      <c r="I275" s="19">
        <v>5.0</v>
      </c>
      <c r="J275" s="19">
        <v>18.0</v>
      </c>
      <c r="K275" s="19">
        <v>17.0</v>
      </c>
      <c r="L275" s="19">
        <v>23.0</v>
      </c>
      <c r="M275" s="19">
        <v>0.8</v>
      </c>
      <c r="N275" s="19">
        <v>46.0</v>
      </c>
      <c r="O275" s="19">
        <v>0.0</v>
      </c>
      <c r="P275" s="19">
        <v>3.0</v>
      </c>
    </row>
    <row r="276">
      <c r="A276" s="18" t="s">
        <v>304</v>
      </c>
      <c r="B276" s="18" t="s">
        <v>413</v>
      </c>
      <c r="C276" s="19">
        <v>656448.0</v>
      </c>
      <c r="D276" s="19">
        <v>351.0</v>
      </c>
      <c r="E276" s="19">
        <v>318.0</v>
      </c>
      <c r="F276" s="19">
        <v>48.0</v>
      </c>
      <c r="G276" s="19">
        <v>18.0</v>
      </c>
      <c r="H276" s="19">
        <v>1.0</v>
      </c>
      <c r="I276" s="19">
        <v>12.0</v>
      </c>
      <c r="J276" s="19">
        <v>40.0</v>
      </c>
      <c r="K276" s="19">
        <v>43.0</v>
      </c>
      <c r="L276" s="19">
        <v>29.0</v>
      </c>
      <c r="M276" s="19">
        <v>5.1</v>
      </c>
      <c r="N276" s="19">
        <v>102.0</v>
      </c>
      <c r="O276" s="19">
        <v>1.0</v>
      </c>
      <c r="P276" s="19">
        <v>4.0</v>
      </c>
    </row>
    <row r="277">
      <c r="A277" s="18" t="s">
        <v>320</v>
      </c>
      <c r="C277" s="19">
        <v>458015.0</v>
      </c>
      <c r="D277" s="19">
        <v>360.0</v>
      </c>
      <c r="E277" s="19">
        <v>311.0</v>
      </c>
      <c r="F277" s="19">
        <v>40.0</v>
      </c>
      <c r="G277" s="19">
        <v>16.0</v>
      </c>
      <c r="H277" s="19">
        <v>1.0</v>
      </c>
      <c r="I277" s="19">
        <v>13.0</v>
      </c>
      <c r="J277" s="19">
        <v>43.0</v>
      </c>
      <c r="K277" s="19">
        <v>43.0</v>
      </c>
      <c r="L277" s="19">
        <v>42.0</v>
      </c>
      <c r="M277" s="19">
        <v>1.6</v>
      </c>
      <c r="N277" s="19">
        <v>94.0</v>
      </c>
      <c r="O277" s="19">
        <v>0.0</v>
      </c>
      <c r="P277" s="19">
        <v>6.0</v>
      </c>
    </row>
    <row r="278">
      <c r="A278" s="18" t="s">
        <v>476</v>
      </c>
      <c r="C278" s="19">
        <v>572816.0</v>
      </c>
      <c r="D278" s="19">
        <v>187.0</v>
      </c>
      <c r="E278" s="19">
        <v>174.0</v>
      </c>
      <c r="F278" s="19">
        <v>32.0</v>
      </c>
      <c r="G278" s="19">
        <v>12.0</v>
      </c>
      <c r="H278" s="19">
        <v>1.0</v>
      </c>
      <c r="I278" s="19">
        <v>4.0</v>
      </c>
      <c r="J278" s="19">
        <v>24.0</v>
      </c>
      <c r="K278" s="19">
        <v>24.0</v>
      </c>
      <c r="L278" s="19">
        <v>11.0</v>
      </c>
      <c r="M278" s="19">
        <v>1.5</v>
      </c>
      <c r="N278" s="19">
        <v>34.0</v>
      </c>
      <c r="O278" s="19">
        <v>1.0</v>
      </c>
      <c r="P278" s="19">
        <v>1.0</v>
      </c>
    </row>
    <row r="279">
      <c r="A279" s="18" t="s">
        <v>477</v>
      </c>
      <c r="B279" s="18" t="s">
        <v>399</v>
      </c>
      <c r="C279" s="19">
        <v>676946.0</v>
      </c>
      <c r="D279" s="19">
        <v>194.0</v>
      </c>
      <c r="E279" s="19">
        <v>173.0</v>
      </c>
      <c r="F279" s="19">
        <v>28.0</v>
      </c>
      <c r="G279" s="19">
        <v>6.0</v>
      </c>
      <c r="H279" s="19">
        <v>0.0</v>
      </c>
      <c r="I279" s="19">
        <v>2.0</v>
      </c>
      <c r="J279" s="19">
        <v>18.0</v>
      </c>
      <c r="K279" s="19">
        <v>18.0</v>
      </c>
      <c r="L279" s="19">
        <v>19.0</v>
      </c>
      <c r="M279" s="19">
        <v>8.2</v>
      </c>
      <c r="N279" s="19">
        <v>45.0</v>
      </c>
      <c r="O279" s="19">
        <v>2.0</v>
      </c>
      <c r="P279" s="19">
        <v>1.0</v>
      </c>
    </row>
    <row r="280">
      <c r="A280" s="18" t="s">
        <v>269</v>
      </c>
      <c r="C280" s="19">
        <v>519058.0</v>
      </c>
      <c r="D280" s="19">
        <v>245.0</v>
      </c>
      <c r="E280" s="19">
        <v>224.0</v>
      </c>
      <c r="F280" s="19">
        <v>33.0</v>
      </c>
      <c r="G280" s="19">
        <v>9.0</v>
      </c>
      <c r="H280" s="19">
        <v>1.0</v>
      </c>
      <c r="I280" s="19">
        <v>6.0</v>
      </c>
      <c r="J280" s="19">
        <v>24.0</v>
      </c>
      <c r="K280" s="19">
        <v>24.0</v>
      </c>
      <c r="L280" s="19">
        <v>18.0</v>
      </c>
      <c r="M280" s="19">
        <v>0.0</v>
      </c>
      <c r="N280" s="19">
        <v>63.0</v>
      </c>
      <c r="O280" s="19">
        <v>0.0</v>
      </c>
      <c r="P280" s="19">
        <v>3.0</v>
      </c>
    </row>
    <row r="281">
      <c r="A281" s="18" t="s">
        <v>478</v>
      </c>
      <c r="B281" s="18" t="s">
        <v>421</v>
      </c>
      <c r="C281" s="19">
        <v>541645.0</v>
      </c>
      <c r="D281" s="19">
        <v>366.0</v>
      </c>
      <c r="E281" s="19">
        <v>337.0</v>
      </c>
      <c r="F281" s="19">
        <v>51.0</v>
      </c>
      <c r="G281" s="19">
        <v>15.0</v>
      </c>
      <c r="H281" s="19">
        <v>1.0</v>
      </c>
      <c r="I281" s="19">
        <v>12.0</v>
      </c>
      <c r="J281" s="19">
        <v>41.0</v>
      </c>
      <c r="K281" s="19">
        <v>43.0</v>
      </c>
      <c r="L281" s="19">
        <v>22.0</v>
      </c>
      <c r="M281" s="19">
        <v>5.1</v>
      </c>
      <c r="N281" s="19">
        <v>103.0</v>
      </c>
      <c r="O281" s="19">
        <v>1.0</v>
      </c>
      <c r="P281" s="19">
        <v>6.0</v>
      </c>
    </row>
    <row r="282">
      <c r="A282" s="18" t="s">
        <v>479</v>
      </c>
      <c r="B282" s="18" t="s">
        <v>418</v>
      </c>
      <c r="C282" s="19">
        <v>666176.0</v>
      </c>
      <c r="D282" s="19">
        <v>289.0</v>
      </c>
      <c r="E282" s="19">
        <v>270.0</v>
      </c>
      <c r="F282" s="19">
        <v>37.0</v>
      </c>
      <c r="G282" s="19">
        <v>12.0</v>
      </c>
      <c r="H282" s="19">
        <v>1.0</v>
      </c>
      <c r="I282" s="19">
        <v>10.0</v>
      </c>
      <c r="J282" s="19">
        <v>35.0</v>
      </c>
      <c r="K282" s="19">
        <v>35.0</v>
      </c>
      <c r="L282" s="19">
        <v>16.0</v>
      </c>
      <c r="M282" s="19">
        <v>5.4</v>
      </c>
      <c r="N282" s="19">
        <v>88.0</v>
      </c>
      <c r="O282" s="19">
        <v>1.0</v>
      </c>
      <c r="P282" s="19">
        <v>3.0</v>
      </c>
    </row>
    <row r="283">
      <c r="A283" s="18" t="s">
        <v>279</v>
      </c>
      <c r="B283" s="18" t="s">
        <v>402</v>
      </c>
      <c r="C283" s="19">
        <v>607054.0</v>
      </c>
      <c r="D283" s="19">
        <v>158.0</v>
      </c>
      <c r="E283" s="19">
        <v>140.0</v>
      </c>
      <c r="F283" s="19">
        <v>20.0</v>
      </c>
      <c r="G283" s="19">
        <v>6.0</v>
      </c>
      <c r="H283" s="19">
        <v>1.0</v>
      </c>
      <c r="I283" s="19">
        <v>3.0</v>
      </c>
      <c r="J283" s="19">
        <v>16.0</v>
      </c>
      <c r="K283" s="19">
        <v>15.0</v>
      </c>
      <c r="L283" s="19">
        <v>17.0</v>
      </c>
      <c r="M283" s="19">
        <v>4.0</v>
      </c>
      <c r="N283" s="19">
        <v>39.0</v>
      </c>
      <c r="O283" s="19">
        <v>1.0</v>
      </c>
      <c r="P283" s="19">
        <v>2.0</v>
      </c>
    </row>
    <row r="284">
      <c r="A284" s="18" t="s">
        <v>480</v>
      </c>
      <c r="B284" s="18" t="s">
        <v>422</v>
      </c>
      <c r="C284" s="19">
        <v>686894.0</v>
      </c>
      <c r="D284" s="19">
        <v>258.0</v>
      </c>
      <c r="E284" s="19">
        <v>232.0</v>
      </c>
      <c r="F284" s="19">
        <v>30.0</v>
      </c>
      <c r="G284" s="19">
        <v>10.0</v>
      </c>
      <c r="H284" s="19">
        <v>1.0</v>
      </c>
      <c r="I284" s="19">
        <v>9.0</v>
      </c>
      <c r="J284" s="19">
        <v>28.0</v>
      </c>
      <c r="K284" s="19">
        <v>27.0</v>
      </c>
      <c r="L284" s="19">
        <v>23.0</v>
      </c>
      <c r="M284" s="19">
        <v>6.9</v>
      </c>
      <c r="N284" s="19">
        <v>71.0</v>
      </c>
      <c r="O284" s="19">
        <v>2.0</v>
      </c>
      <c r="P284" s="19">
        <v>3.0</v>
      </c>
    </row>
    <row r="285">
      <c r="A285" s="18" t="s">
        <v>390</v>
      </c>
      <c r="C285" s="19">
        <v>605113.0</v>
      </c>
      <c r="D285" s="19">
        <v>182.0</v>
      </c>
      <c r="E285" s="19">
        <v>170.0</v>
      </c>
      <c r="F285" s="19">
        <v>24.0</v>
      </c>
      <c r="G285" s="19">
        <v>9.0</v>
      </c>
      <c r="H285" s="19">
        <v>0.0</v>
      </c>
      <c r="I285" s="19">
        <v>2.0</v>
      </c>
      <c r="J285" s="19">
        <v>17.0</v>
      </c>
      <c r="K285" s="19">
        <v>17.0</v>
      </c>
      <c r="L285" s="19">
        <v>12.0</v>
      </c>
      <c r="M285" s="19">
        <v>2.7</v>
      </c>
      <c r="N285" s="19">
        <v>43.0</v>
      </c>
      <c r="O285" s="19">
        <v>1.0</v>
      </c>
      <c r="P285" s="19">
        <v>0.0</v>
      </c>
    </row>
    <row r="286">
      <c r="A286" s="18" t="s">
        <v>481</v>
      </c>
      <c r="B286" s="18" t="s">
        <v>409</v>
      </c>
      <c r="C286" s="19">
        <v>669701.0</v>
      </c>
      <c r="D286" s="19">
        <v>160.0</v>
      </c>
      <c r="E286" s="19">
        <v>137.0</v>
      </c>
      <c r="F286" s="19">
        <v>20.0</v>
      </c>
      <c r="G286" s="19">
        <v>7.0</v>
      </c>
      <c r="H286" s="19">
        <v>0.0</v>
      </c>
      <c r="I286" s="19">
        <v>5.0</v>
      </c>
      <c r="J286" s="19">
        <v>17.0</v>
      </c>
      <c r="K286" s="19">
        <v>16.0</v>
      </c>
      <c r="L286" s="19">
        <v>17.0</v>
      </c>
      <c r="M286" s="19">
        <v>2.3</v>
      </c>
      <c r="N286" s="19">
        <v>35.0</v>
      </c>
      <c r="O286" s="19">
        <v>1.0</v>
      </c>
      <c r="P286" s="19">
        <v>5.0</v>
      </c>
    </row>
    <row r="287">
      <c r="A287" s="18" t="s">
        <v>482</v>
      </c>
      <c r="B287" s="18" t="s">
        <v>398</v>
      </c>
      <c r="C287" s="19">
        <v>691176.0</v>
      </c>
      <c r="D287" s="19">
        <v>166.0</v>
      </c>
      <c r="E287" s="19">
        <v>147.0</v>
      </c>
      <c r="F287" s="19">
        <v>21.0</v>
      </c>
      <c r="G287" s="19">
        <v>6.0</v>
      </c>
      <c r="H287" s="19">
        <v>0.0</v>
      </c>
      <c r="I287" s="19">
        <v>5.0</v>
      </c>
      <c r="J287" s="19">
        <v>20.0</v>
      </c>
      <c r="K287" s="19">
        <v>20.0</v>
      </c>
      <c r="L287" s="19">
        <v>17.0</v>
      </c>
      <c r="M287" s="19">
        <v>7.8</v>
      </c>
      <c r="N287" s="19">
        <v>44.0</v>
      </c>
      <c r="O287" s="19">
        <v>2.0</v>
      </c>
      <c r="P287" s="19">
        <v>1.0</v>
      </c>
    </row>
    <row r="288">
      <c r="A288" s="18" t="s">
        <v>352</v>
      </c>
      <c r="B288" s="18" t="s">
        <v>414</v>
      </c>
      <c r="C288" s="19">
        <v>663616.0</v>
      </c>
      <c r="D288" s="19">
        <v>222.0</v>
      </c>
      <c r="E288" s="19">
        <v>194.0</v>
      </c>
      <c r="F288" s="19">
        <v>25.0</v>
      </c>
      <c r="G288" s="19">
        <v>11.0</v>
      </c>
      <c r="H288" s="19">
        <v>1.0</v>
      </c>
      <c r="I288" s="19">
        <v>8.0</v>
      </c>
      <c r="J288" s="19">
        <v>25.0</v>
      </c>
      <c r="K288" s="19">
        <v>25.0</v>
      </c>
      <c r="L288" s="19">
        <v>24.0</v>
      </c>
      <c r="M288" s="19">
        <v>1.3</v>
      </c>
      <c r="N288" s="19">
        <v>69.0</v>
      </c>
      <c r="O288" s="19">
        <v>1.0</v>
      </c>
      <c r="P288" s="19">
        <v>2.0</v>
      </c>
    </row>
    <row r="289">
      <c r="A289" s="18" t="s">
        <v>483</v>
      </c>
      <c r="B289" s="18" t="s">
        <v>411</v>
      </c>
      <c r="C289" s="19">
        <v>672820.0</v>
      </c>
      <c r="D289" s="19">
        <v>215.0</v>
      </c>
      <c r="E289" s="19">
        <v>202.0</v>
      </c>
      <c r="F289" s="19">
        <v>31.0</v>
      </c>
      <c r="G289" s="19">
        <v>9.0</v>
      </c>
      <c r="H289" s="19">
        <v>1.0</v>
      </c>
      <c r="I289" s="19">
        <v>8.0</v>
      </c>
      <c r="J289" s="19">
        <v>22.0</v>
      </c>
      <c r="K289" s="19">
        <v>22.0</v>
      </c>
      <c r="L289" s="19">
        <v>11.0</v>
      </c>
      <c r="M289" s="19">
        <v>0.2</v>
      </c>
      <c r="N289" s="19">
        <v>47.0</v>
      </c>
      <c r="O289" s="19">
        <v>1.0</v>
      </c>
      <c r="P289" s="19">
        <v>2.0</v>
      </c>
    </row>
    <row r="290">
      <c r="A290" s="18" t="s">
        <v>484</v>
      </c>
      <c r="B290" s="18" t="s">
        <v>427</v>
      </c>
      <c r="C290" s="19">
        <v>680700.0</v>
      </c>
      <c r="D290" s="19">
        <v>170.0</v>
      </c>
      <c r="E290" s="19">
        <v>151.0</v>
      </c>
      <c r="F290" s="19">
        <v>26.0</v>
      </c>
      <c r="G290" s="19">
        <v>8.0</v>
      </c>
      <c r="H290" s="19">
        <v>1.0</v>
      </c>
      <c r="I290" s="19">
        <v>4.0</v>
      </c>
      <c r="J290" s="19">
        <v>19.0</v>
      </c>
      <c r="K290" s="19">
        <v>18.0</v>
      </c>
      <c r="L290" s="19">
        <v>16.0</v>
      </c>
      <c r="M290" s="19">
        <v>2.8</v>
      </c>
      <c r="N290" s="19">
        <v>26.0</v>
      </c>
      <c r="O290" s="19">
        <v>2.0</v>
      </c>
      <c r="P290" s="19">
        <v>3.0</v>
      </c>
    </row>
    <row r="291">
      <c r="A291" s="18" t="s">
        <v>485</v>
      </c>
      <c r="B291" s="18" t="s">
        <v>414</v>
      </c>
      <c r="C291" s="19">
        <v>624503.0</v>
      </c>
      <c r="D291" s="19">
        <v>229.0</v>
      </c>
      <c r="E291" s="19">
        <v>213.0</v>
      </c>
      <c r="F291" s="19">
        <v>36.0</v>
      </c>
      <c r="G291" s="19">
        <v>12.0</v>
      </c>
      <c r="H291" s="19">
        <v>1.0</v>
      </c>
      <c r="I291" s="19">
        <v>6.0</v>
      </c>
      <c r="J291" s="19">
        <v>27.0</v>
      </c>
      <c r="K291" s="19">
        <v>27.0</v>
      </c>
      <c r="L291" s="19">
        <v>11.0</v>
      </c>
      <c r="M291" s="19">
        <v>5.4</v>
      </c>
      <c r="N291" s="19">
        <v>51.0</v>
      </c>
      <c r="O291" s="19">
        <v>1.0</v>
      </c>
      <c r="P291" s="19">
        <v>4.0</v>
      </c>
    </row>
    <row r="292">
      <c r="A292" s="18" t="s">
        <v>486</v>
      </c>
      <c r="B292" s="18" t="s">
        <v>419</v>
      </c>
      <c r="C292" s="19">
        <v>656248.0</v>
      </c>
      <c r="D292" s="19">
        <v>215.0</v>
      </c>
      <c r="E292" s="19">
        <v>183.0</v>
      </c>
      <c r="F292" s="19">
        <v>25.0</v>
      </c>
      <c r="G292" s="19">
        <v>9.0</v>
      </c>
      <c r="H292" s="19">
        <v>1.0</v>
      </c>
      <c r="I292" s="19">
        <v>8.0</v>
      </c>
      <c r="J292" s="19">
        <v>24.0</v>
      </c>
      <c r="K292" s="19">
        <v>23.0</v>
      </c>
      <c r="L292" s="19">
        <v>29.0</v>
      </c>
      <c r="M292" s="19">
        <v>4.6</v>
      </c>
      <c r="N292" s="19">
        <v>56.0</v>
      </c>
      <c r="O292" s="19">
        <v>1.0</v>
      </c>
      <c r="P292" s="19">
        <v>3.0</v>
      </c>
    </row>
    <row r="293">
      <c r="A293" s="18" t="s">
        <v>334</v>
      </c>
      <c r="B293" s="18" t="s">
        <v>398</v>
      </c>
      <c r="C293" s="19">
        <v>665828.0</v>
      </c>
      <c r="D293" s="19">
        <v>161.0</v>
      </c>
      <c r="E293" s="19">
        <v>147.0</v>
      </c>
      <c r="F293" s="19">
        <v>21.0</v>
      </c>
      <c r="G293" s="19">
        <v>6.0</v>
      </c>
      <c r="H293" s="19">
        <v>0.0</v>
      </c>
      <c r="I293" s="19">
        <v>4.0</v>
      </c>
      <c r="J293" s="19">
        <v>17.0</v>
      </c>
      <c r="K293" s="19">
        <v>17.0</v>
      </c>
      <c r="L293" s="19">
        <v>13.0</v>
      </c>
      <c r="M293" s="19">
        <v>3.6</v>
      </c>
      <c r="N293" s="19">
        <v>37.0</v>
      </c>
      <c r="O293" s="19">
        <v>1.0</v>
      </c>
      <c r="P293" s="19">
        <v>1.0</v>
      </c>
    </row>
    <row r="294">
      <c r="A294" s="18" t="s">
        <v>368</v>
      </c>
      <c r="B294" s="18" t="s">
        <v>424</v>
      </c>
      <c r="C294" s="19">
        <v>669707.0</v>
      </c>
      <c r="D294" s="19">
        <v>245.0</v>
      </c>
      <c r="E294" s="19">
        <v>220.0</v>
      </c>
      <c r="F294" s="19">
        <v>41.0</v>
      </c>
      <c r="G294" s="19">
        <v>10.0</v>
      </c>
      <c r="H294" s="19">
        <v>1.0</v>
      </c>
      <c r="I294" s="19">
        <v>5.0</v>
      </c>
      <c r="J294" s="19">
        <v>20.0</v>
      </c>
      <c r="K294" s="19">
        <v>19.0</v>
      </c>
      <c r="L294" s="19">
        <v>22.0</v>
      </c>
      <c r="M294" s="19">
        <v>6.4</v>
      </c>
      <c r="N294" s="19">
        <v>69.0</v>
      </c>
      <c r="O294" s="19">
        <v>2.0</v>
      </c>
      <c r="P294" s="19">
        <v>2.0</v>
      </c>
    </row>
    <row r="295">
      <c r="A295" s="18" t="s">
        <v>215</v>
      </c>
      <c r="C295" s="19">
        <v>594807.0</v>
      </c>
      <c r="D295" s="19">
        <v>423.0</v>
      </c>
      <c r="E295" s="19">
        <v>388.0</v>
      </c>
      <c r="F295" s="19">
        <v>43.0</v>
      </c>
      <c r="G295" s="19">
        <v>16.0</v>
      </c>
      <c r="H295" s="19">
        <v>1.0</v>
      </c>
      <c r="I295" s="19">
        <v>17.0</v>
      </c>
      <c r="J295" s="19">
        <v>50.0</v>
      </c>
      <c r="K295" s="19">
        <v>60.0</v>
      </c>
      <c r="L295" s="19">
        <v>28.0</v>
      </c>
      <c r="M295" s="19">
        <v>3.4</v>
      </c>
      <c r="N295" s="19">
        <v>135.0</v>
      </c>
      <c r="O295" s="19">
        <v>0.0</v>
      </c>
      <c r="P295" s="19">
        <v>5.0</v>
      </c>
    </row>
    <row r="296">
      <c r="A296" s="18" t="s">
        <v>361</v>
      </c>
      <c r="B296" s="18" t="s">
        <v>431</v>
      </c>
      <c r="C296" s="19">
        <v>682641.0</v>
      </c>
      <c r="D296" s="19">
        <v>209.0</v>
      </c>
      <c r="E296" s="19">
        <v>188.0</v>
      </c>
      <c r="F296" s="19">
        <v>34.0</v>
      </c>
      <c r="G296" s="19">
        <v>9.0</v>
      </c>
      <c r="H296" s="19">
        <v>1.0</v>
      </c>
      <c r="I296" s="19">
        <v>3.0</v>
      </c>
      <c r="J296" s="19">
        <v>17.0</v>
      </c>
      <c r="K296" s="19">
        <v>16.0</v>
      </c>
      <c r="L296" s="19">
        <v>17.0</v>
      </c>
      <c r="M296" s="19">
        <v>6.1</v>
      </c>
      <c r="N296" s="19">
        <v>30.0</v>
      </c>
      <c r="O296" s="19">
        <v>2.0</v>
      </c>
      <c r="P296" s="19">
        <v>3.0</v>
      </c>
    </row>
    <row r="297">
      <c r="A297" s="18" t="s">
        <v>236</v>
      </c>
      <c r="C297" s="19">
        <v>643265.0</v>
      </c>
      <c r="D297" s="19">
        <v>383.0</v>
      </c>
      <c r="E297" s="19">
        <v>349.0</v>
      </c>
      <c r="F297" s="19">
        <v>52.0</v>
      </c>
      <c r="G297" s="19">
        <v>18.0</v>
      </c>
      <c r="H297" s="19">
        <v>1.0</v>
      </c>
      <c r="I297" s="19">
        <v>11.0</v>
      </c>
      <c r="J297" s="19">
        <v>45.0</v>
      </c>
      <c r="K297" s="19">
        <v>45.0</v>
      </c>
      <c r="L297" s="19">
        <v>28.0</v>
      </c>
      <c r="M297" s="19">
        <v>0.0</v>
      </c>
      <c r="N297" s="19">
        <v>106.0</v>
      </c>
      <c r="O297" s="19">
        <v>0.0</v>
      </c>
      <c r="P297" s="19">
        <v>5.0</v>
      </c>
    </row>
    <row r="298">
      <c r="A298" s="18" t="s">
        <v>188</v>
      </c>
      <c r="B298" s="18" t="s">
        <v>419</v>
      </c>
      <c r="C298" s="19">
        <v>453568.0</v>
      </c>
      <c r="D298" s="19">
        <v>503.0</v>
      </c>
      <c r="E298" s="19">
        <v>452.0</v>
      </c>
      <c r="F298" s="19">
        <v>79.0</v>
      </c>
      <c r="G298" s="19">
        <v>23.0</v>
      </c>
      <c r="H298" s="19">
        <v>3.0</v>
      </c>
      <c r="I298" s="19">
        <v>11.0</v>
      </c>
      <c r="J298" s="19">
        <v>72.0</v>
      </c>
      <c r="K298" s="19">
        <v>53.0</v>
      </c>
      <c r="L298" s="19">
        <v>40.0</v>
      </c>
      <c r="M298" s="19">
        <v>4.4</v>
      </c>
      <c r="N298" s="19">
        <v>90.0</v>
      </c>
      <c r="O298" s="19">
        <v>1.0</v>
      </c>
      <c r="P298" s="19">
        <v>10.0</v>
      </c>
    </row>
    <row r="299">
      <c r="A299" s="18" t="s">
        <v>343</v>
      </c>
      <c r="C299" s="19">
        <v>500871.0</v>
      </c>
      <c r="D299" s="19">
        <v>280.0</v>
      </c>
      <c r="E299" s="19">
        <v>260.0</v>
      </c>
      <c r="F299" s="19">
        <v>39.0</v>
      </c>
      <c r="G299" s="19">
        <v>13.0</v>
      </c>
      <c r="H299" s="19">
        <v>2.0</v>
      </c>
      <c r="I299" s="19">
        <v>8.0</v>
      </c>
      <c r="J299" s="19">
        <v>33.0</v>
      </c>
      <c r="K299" s="19">
        <v>33.0</v>
      </c>
      <c r="L299" s="19">
        <v>20.0</v>
      </c>
      <c r="M299" s="19">
        <v>1.7</v>
      </c>
      <c r="N299" s="19">
        <v>71.0</v>
      </c>
      <c r="O299" s="19">
        <v>1.0</v>
      </c>
      <c r="P299" s="19">
        <v>0.0</v>
      </c>
    </row>
    <row r="300">
      <c r="A300" s="18" t="s">
        <v>234</v>
      </c>
      <c r="B300" s="18" t="s">
        <v>404</v>
      </c>
      <c r="C300" s="19">
        <v>686823.0</v>
      </c>
      <c r="D300" s="19">
        <v>251.0</v>
      </c>
      <c r="E300" s="19">
        <v>236.0</v>
      </c>
      <c r="F300" s="19">
        <v>47.0</v>
      </c>
      <c r="G300" s="19">
        <v>12.0</v>
      </c>
      <c r="H300" s="19">
        <v>1.0</v>
      </c>
      <c r="I300" s="19">
        <v>4.0</v>
      </c>
      <c r="J300" s="19">
        <v>19.0</v>
      </c>
      <c r="K300" s="19">
        <v>19.0</v>
      </c>
      <c r="L300" s="19">
        <v>11.0</v>
      </c>
      <c r="M300" s="19">
        <v>7.5</v>
      </c>
      <c r="N300" s="19">
        <v>33.0</v>
      </c>
      <c r="O300" s="19">
        <v>3.0</v>
      </c>
      <c r="P300" s="19">
        <v>4.0</v>
      </c>
    </row>
    <row r="301">
      <c r="A301" s="18" t="s">
        <v>383</v>
      </c>
      <c r="B301" s="18" t="s">
        <v>419</v>
      </c>
      <c r="C301" s="19">
        <v>607732.0</v>
      </c>
      <c r="D301" s="19">
        <v>195.0</v>
      </c>
      <c r="E301" s="19">
        <v>174.0</v>
      </c>
      <c r="F301" s="19">
        <v>27.0</v>
      </c>
      <c r="G301" s="19">
        <v>8.0</v>
      </c>
      <c r="H301" s="19">
        <v>1.0</v>
      </c>
      <c r="I301" s="19">
        <v>4.0</v>
      </c>
      <c r="J301" s="19">
        <v>20.0</v>
      </c>
      <c r="K301" s="19">
        <v>19.0</v>
      </c>
      <c r="L301" s="19">
        <v>18.0</v>
      </c>
      <c r="M301" s="19">
        <v>0.0</v>
      </c>
      <c r="N301" s="19">
        <v>44.0</v>
      </c>
      <c r="O301" s="19">
        <v>0.0</v>
      </c>
      <c r="P301" s="19">
        <v>2.0</v>
      </c>
    </row>
    <row r="302">
      <c r="A302" s="18" t="s">
        <v>487</v>
      </c>
      <c r="B302" s="18" t="s">
        <v>413</v>
      </c>
      <c r="C302" s="19">
        <v>666198.0</v>
      </c>
      <c r="D302" s="19">
        <v>243.0</v>
      </c>
      <c r="E302" s="19">
        <v>221.0</v>
      </c>
      <c r="F302" s="19">
        <v>35.0</v>
      </c>
      <c r="G302" s="19">
        <v>9.0</v>
      </c>
      <c r="H302" s="19">
        <v>1.0</v>
      </c>
      <c r="I302" s="19">
        <v>5.0</v>
      </c>
      <c r="J302" s="19">
        <v>23.0</v>
      </c>
      <c r="K302" s="19">
        <v>22.0</v>
      </c>
      <c r="L302" s="19">
        <v>16.0</v>
      </c>
      <c r="M302" s="19">
        <v>1.2</v>
      </c>
      <c r="N302" s="19">
        <v>65.0</v>
      </c>
      <c r="O302" s="19">
        <v>0.0</v>
      </c>
      <c r="P302" s="19">
        <v>4.0</v>
      </c>
    </row>
    <row r="303">
      <c r="A303" s="18" t="s">
        <v>488</v>
      </c>
      <c r="C303" s="19">
        <v>570731.0</v>
      </c>
      <c r="D303" s="19">
        <v>214.0</v>
      </c>
      <c r="E303" s="19">
        <v>199.0</v>
      </c>
      <c r="F303" s="19">
        <v>32.0</v>
      </c>
      <c r="G303" s="19">
        <v>10.0</v>
      </c>
      <c r="H303" s="19">
        <v>0.0</v>
      </c>
      <c r="I303" s="19">
        <v>5.0</v>
      </c>
      <c r="J303" s="19">
        <v>23.0</v>
      </c>
      <c r="K303" s="19">
        <v>23.0</v>
      </c>
      <c r="L303" s="19">
        <v>12.0</v>
      </c>
      <c r="M303" s="19">
        <v>1.7</v>
      </c>
      <c r="N303" s="19">
        <v>46.0</v>
      </c>
      <c r="O303" s="19">
        <v>0.0</v>
      </c>
      <c r="P303" s="19">
        <v>2.0</v>
      </c>
    </row>
    <row r="304">
      <c r="A304" s="18" t="s">
        <v>224</v>
      </c>
      <c r="C304" s="19">
        <v>543257.0</v>
      </c>
      <c r="D304" s="19">
        <v>387.0</v>
      </c>
      <c r="E304" s="19">
        <v>334.0</v>
      </c>
      <c r="F304" s="19">
        <v>48.0</v>
      </c>
      <c r="G304" s="19">
        <v>14.0</v>
      </c>
      <c r="H304" s="19">
        <v>1.0</v>
      </c>
      <c r="I304" s="19">
        <v>9.0</v>
      </c>
      <c r="J304" s="19">
        <v>39.0</v>
      </c>
      <c r="K304" s="19">
        <v>37.0</v>
      </c>
      <c r="L304" s="19">
        <v>48.0</v>
      </c>
      <c r="M304" s="19">
        <v>3.4</v>
      </c>
      <c r="N304" s="19">
        <v>99.0</v>
      </c>
      <c r="O304" s="19">
        <v>0.0</v>
      </c>
      <c r="P304" s="19">
        <v>4.0</v>
      </c>
    </row>
    <row r="305">
      <c r="A305" s="18" t="s">
        <v>489</v>
      </c>
      <c r="B305" s="18" t="s">
        <v>399</v>
      </c>
      <c r="C305" s="19">
        <v>640492.0</v>
      </c>
      <c r="D305" s="19">
        <v>289.0</v>
      </c>
      <c r="E305" s="19">
        <v>271.0</v>
      </c>
      <c r="F305" s="19">
        <v>48.0</v>
      </c>
      <c r="G305" s="19">
        <v>12.0</v>
      </c>
      <c r="H305" s="19">
        <v>1.0</v>
      </c>
      <c r="I305" s="19">
        <v>5.0</v>
      </c>
      <c r="J305" s="19">
        <v>36.0</v>
      </c>
      <c r="K305" s="19">
        <v>31.0</v>
      </c>
      <c r="L305" s="19">
        <v>15.0</v>
      </c>
      <c r="M305" s="19">
        <v>19.7</v>
      </c>
      <c r="N305" s="19">
        <v>61.0</v>
      </c>
      <c r="O305" s="19">
        <v>5.0</v>
      </c>
      <c r="P305" s="19">
        <v>2.0</v>
      </c>
    </row>
    <row r="306">
      <c r="A306" s="18" t="s">
        <v>357</v>
      </c>
      <c r="B306" s="18" t="s">
        <v>397</v>
      </c>
      <c r="C306" s="19">
        <v>641658.0</v>
      </c>
      <c r="D306" s="19">
        <v>214.0</v>
      </c>
      <c r="E306" s="19">
        <v>195.0</v>
      </c>
      <c r="F306" s="19">
        <v>32.0</v>
      </c>
      <c r="G306" s="19">
        <v>8.0</v>
      </c>
      <c r="H306" s="19">
        <v>1.0</v>
      </c>
      <c r="I306" s="19">
        <v>3.0</v>
      </c>
      <c r="J306" s="19">
        <v>21.0</v>
      </c>
      <c r="K306" s="19">
        <v>20.0</v>
      </c>
      <c r="L306" s="19">
        <v>17.0</v>
      </c>
      <c r="M306" s="19">
        <v>5.3</v>
      </c>
      <c r="N306" s="19">
        <v>56.0</v>
      </c>
      <c r="O306" s="19">
        <v>0.0</v>
      </c>
      <c r="P306" s="19">
        <v>2.0</v>
      </c>
    </row>
    <row r="307">
      <c r="A307" s="18" t="s">
        <v>301</v>
      </c>
      <c r="C307" s="19">
        <v>543068.0</v>
      </c>
      <c r="D307" s="19">
        <v>375.0</v>
      </c>
      <c r="E307" s="19">
        <v>338.0</v>
      </c>
      <c r="F307" s="19">
        <v>46.0</v>
      </c>
      <c r="G307" s="19">
        <v>14.0</v>
      </c>
      <c r="H307" s="19">
        <v>1.0</v>
      </c>
      <c r="I307" s="19">
        <v>14.0</v>
      </c>
      <c r="J307" s="19">
        <v>43.0</v>
      </c>
      <c r="K307" s="19">
        <v>49.0</v>
      </c>
      <c r="L307" s="19">
        <v>31.0</v>
      </c>
      <c r="M307" s="19">
        <v>0.0</v>
      </c>
      <c r="N307" s="19">
        <v>94.0</v>
      </c>
      <c r="O307" s="19">
        <v>0.0</v>
      </c>
      <c r="P307" s="19">
        <v>5.0</v>
      </c>
    </row>
    <row r="308">
      <c r="A308" s="18" t="s">
        <v>490</v>
      </c>
      <c r="B308" s="18" t="s">
        <v>423</v>
      </c>
      <c r="C308" s="19">
        <v>670223.0</v>
      </c>
      <c r="D308" s="19">
        <v>170.0</v>
      </c>
      <c r="E308" s="19">
        <v>154.0</v>
      </c>
      <c r="F308" s="19">
        <v>20.0</v>
      </c>
      <c r="G308" s="19">
        <v>7.0</v>
      </c>
      <c r="H308" s="19">
        <v>1.0</v>
      </c>
      <c r="I308" s="19">
        <v>6.0</v>
      </c>
      <c r="J308" s="19">
        <v>18.0</v>
      </c>
      <c r="K308" s="19">
        <v>17.0</v>
      </c>
      <c r="L308" s="19">
        <v>13.0</v>
      </c>
      <c r="M308" s="19">
        <v>0.9</v>
      </c>
      <c r="N308" s="19">
        <v>49.0</v>
      </c>
      <c r="O308" s="19">
        <v>0.0</v>
      </c>
      <c r="P308" s="19">
        <v>3.0</v>
      </c>
    </row>
    <row r="309">
      <c r="A309" s="18" t="s">
        <v>314</v>
      </c>
      <c r="B309" s="18" t="s">
        <v>411</v>
      </c>
      <c r="C309" s="19">
        <v>657757.0</v>
      </c>
      <c r="D309" s="19">
        <v>331.0</v>
      </c>
      <c r="E309" s="19">
        <v>302.0</v>
      </c>
      <c r="F309" s="19">
        <v>45.0</v>
      </c>
      <c r="G309" s="19">
        <v>13.0</v>
      </c>
      <c r="H309" s="19">
        <v>1.0</v>
      </c>
      <c r="I309" s="19">
        <v>11.0</v>
      </c>
      <c r="J309" s="19">
        <v>34.0</v>
      </c>
      <c r="K309" s="19">
        <v>34.0</v>
      </c>
      <c r="L309" s="19">
        <v>26.0</v>
      </c>
      <c r="M309" s="19">
        <v>1.8</v>
      </c>
      <c r="N309" s="19">
        <v>67.0</v>
      </c>
      <c r="O309" s="19">
        <v>0.0</v>
      </c>
      <c r="P309" s="19">
        <v>2.0</v>
      </c>
    </row>
    <row r="310">
      <c r="A310" s="18" t="s">
        <v>281</v>
      </c>
      <c r="B310" s="18" t="s">
        <v>418</v>
      </c>
      <c r="C310" s="19">
        <v>666160.0</v>
      </c>
      <c r="D310" s="19">
        <v>415.0</v>
      </c>
      <c r="E310" s="19">
        <v>393.0</v>
      </c>
      <c r="F310" s="19">
        <v>52.0</v>
      </c>
      <c r="G310" s="19">
        <v>16.0</v>
      </c>
      <c r="H310" s="19">
        <v>2.0</v>
      </c>
      <c r="I310" s="19">
        <v>17.0</v>
      </c>
      <c r="J310" s="19">
        <v>49.0</v>
      </c>
      <c r="K310" s="19">
        <v>53.0</v>
      </c>
      <c r="L310" s="19">
        <v>17.0</v>
      </c>
      <c r="M310" s="19">
        <v>6.2</v>
      </c>
      <c r="N310" s="19">
        <v>145.0</v>
      </c>
      <c r="O310" s="19">
        <v>2.0</v>
      </c>
      <c r="P310" s="19">
        <v>5.0</v>
      </c>
    </row>
    <row r="311">
      <c r="A311" s="18" t="s">
        <v>386</v>
      </c>
      <c r="B311" s="18" t="s">
        <v>401</v>
      </c>
      <c r="C311" s="19">
        <v>595909.0</v>
      </c>
      <c r="D311" s="19">
        <v>170.0</v>
      </c>
      <c r="E311" s="19">
        <v>157.0</v>
      </c>
      <c r="F311" s="19">
        <v>20.0</v>
      </c>
      <c r="G311" s="19">
        <v>7.0</v>
      </c>
      <c r="H311" s="19">
        <v>1.0</v>
      </c>
      <c r="I311" s="19">
        <v>5.0</v>
      </c>
      <c r="J311" s="19">
        <v>18.0</v>
      </c>
      <c r="K311" s="19">
        <v>18.0</v>
      </c>
      <c r="L311" s="19">
        <v>11.0</v>
      </c>
      <c r="M311" s="19">
        <v>2.0</v>
      </c>
      <c r="N311" s="19">
        <v>48.0</v>
      </c>
      <c r="O311" s="19">
        <v>1.0</v>
      </c>
      <c r="P311" s="19">
        <v>1.0</v>
      </c>
    </row>
    <row r="312">
      <c r="A312" s="18" t="s">
        <v>491</v>
      </c>
      <c r="B312" s="18" t="s">
        <v>401</v>
      </c>
      <c r="C312" s="19">
        <v>665506.0</v>
      </c>
      <c r="D312" s="19">
        <v>210.0</v>
      </c>
      <c r="E312" s="19">
        <v>195.0</v>
      </c>
      <c r="F312" s="19">
        <v>26.0</v>
      </c>
      <c r="G312" s="19">
        <v>8.0</v>
      </c>
      <c r="H312" s="19">
        <v>1.0</v>
      </c>
      <c r="I312" s="19">
        <v>4.0</v>
      </c>
      <c r="J312" s="19">
        <v>22.0</v>
      </c>
      <c r="K312" s="19">
        <v>22.0</v>
      </c>
      <c r="L312" s="19">
        <v>14.0</v>
      </c>
      <c r="M312" s="19">
        <v>2.9</v>
      </c>
      <c r="N312" s="19">
        <v>58.0</v>
      </c>
      <c r="O312" s="19">
        <v>2.0</v>
      </c>
      <c r="P312" s="19">
        <v>1.0</v>
      </c>
    </row>
    <row r="313">
      <c r="A313" s="18" t="s">
        <v>492</v>
      </c>
      <c r="B313" s="18" t="s">
        <v>411</v>
      </c>
      <c r="C313" s="19">
        <v>545358.0</v>
      </c>
      <c r="D313" s="19">
        <v>224.0</v>
      </c>
      <c r="E313" s="19">
        <v>199.0</v>
      </c>
      <c r="F313" s="19">
        <v>27.0</v>
      </c>
      <c r="G313" s="19">
        <v>7.0</v>
      </c>
      <c r="H313" s="19">
        <v>0.0</v>
      </c>
      <c r="I313" s="19">
        <v>7.0</v>
      </c>
      <c r="J313" s="19">
        <v>22.0</v>
      </c>
      <c r="K313" s="19">
        <v>22.0</v>
      </c>
      <c r="L313" s="19">
        <v>21.0</v>
      </c>
      <c r="M313" s="19">
        <v>0.6</v>
      </c>
      <c r="N313" s="19">
        <v>68.0</v>
      </c>
      <c r="O313" s="19">
        <v>0.0</v>
      </c>
      <c r="P313" s="19">
        <v>3.0</v>
      </c>
    </row>
    <row r="314">
      <c r="A314" s="18" t="s">
        <v>493</v>
      </c>
      <c r="B314" s="18" t="s">
        <v>405</v>
      </c>
      <c r="C314" s="19">
        <v>677800.0</v>
      </c>
      <c r="D314" s="19">
        <v>432.0</v>
      </c>
      <c r="E314" s="19">
        <v>388.0</v>
      </c>
      <c r="F314" s="19">
        <v>51.0</v>
      </c>
      <c r="G314" s="19">
        <v>23.0</v>
      </c>
      <c r="H314" s="19">
        <v>2.0</v>
      </c>
      <c r="I314" s="19">
        <v>17.0</v>
      </c>
      <c r="J314" s="19">
        <v>54.0</v>
      </c>
      <c r="K314" s="19">
        <v>55.0</v>
      </c>
      <c r="L314" s="19">
        <v>40.0</v>
      </c>
      <c r="M314" s="19">
        <v>7.8</v>
      </c>
      <c r="N314" s="19">
        <v>111.0</v>
      </c>
      <c r="O314" s="19">
        <v>1.0</v>
      </c>
      <c r="P314" s="19">
        <v>3.0</v>
      </c>
    </row>
    <row r="315">
      <c r="A315" s="18" t="s">
        <v>364</v>
      </c>
      <c r="B315" s="18" t="s">
        <v>431</v>
      </c>
      <c r="C315" s="19">
        <v>669477.0</v>
      </c>
      <c r="D315" s="19">
        <v>248.0</v>
      </c>
      <c r="E315" s="19">
        <v>231.0</v>
      </c>
      <c r="F315" s="19">
        <v>34.0</v>
      </c>
      <c r="G315" s="19">
        <v>11.0</v>
      </c>
      <c r="H315" s="19">
        <v>1.0</v>
      </c>
      <c r="I315" s="19">
        <v>6.0</v>
      </c>
      <c r="J315" s="19">
        <v>28.0</v>
      </c>
      <c r="K315" s="19">
        <v>27.0</v>
      </c>
      <c r="L315" s="19">
        <v>13.0</v>
      </c>
      <c r="M315" s="19">
        <v>3.0</v>
      </c>
      <c r="N315" s="19">
        <v>58.0</v>
      </c>
      <c r="O315" s="19">
        <v>1.0</v>
      </c>
      <c r="P315" s="19">
        <v>4.0</v>
      </c>
    </row>
    <row r="316">
      <c r="A316" s="18" t="s">
        <v>494</v>
      </c>
      <c r="B316" s="18" t="s">
        <v>428</v>
      </c>
      <c r="C316" s="19">
        <v>609280.0</v>
      </c>
      <c r="D316" s="19">
        <v>239.0</v>
      </c>
      <c r="E316" s="19">
        <v>226.0</v>
      </c>
      <c r="F316" s="19">
        <v>39.0</v>
      </c>
      <c r="G316" s="19">
        <v>10.0</v>
      </c>
      <c r="H316" s="19">
        <v>1.0</v>
      </c>
      <c r="I316" s="19">
        <v>6.0</v>
      </c>
      <c r="J316" s="19">
        <v>28.0</v>
      </c>
      <c r="K316" s="19">
        <v>28.0</v>
      </c>
      <c r="L316" s="19">
        <v>12.0</v>
      </c>
      <c r="M316" s="19">
        <v>2.8</v>
      </c>
      <c r="N316" s="19">
        <v>44.0</v>
      </c>
      <c r="O316" s="19">
        <v>1.0</v>
      </c>
      <c r="P316" s="19">
        <v>0.0</v>
      </c>
    </row>
    <row r="317">
      <c r="A317" s="18" t="s">
        <v>495</v>
      </c>
      <c r="B317" s="18" t="s">
        <v>418</v>
      </c>
      <c r="C317" s="19">
        <v>694384.0</v>
      </c>
      <c r="D317" s="19">
        <v>469.0</v>
      </c>
      <c r="E317" s="19">
        <v>405.0</v>
      </c>
      <c r="F317" s="19">
        <v>66.0</v>
      </c>
      <c r="G317" s="19">
        <v>16.0</v>
      </c>
      <c r="H317" s="19">
        <v>2.0</v>
      </c>
      <c r="I317" s="19">
        <v>12.0</v>
      </c>
      <c r="J317" s="19">
        <v>51.0</v>
      </c>
      <c r="K317" s="19">
        <v>49.0</v>
      </c>
      <c r="L317" s="19">
        <v>58.0</v>
      </c>
      <c r="M317" s="19">
        <v>1.6</v>
      </c>
      <c r="N317" s="19">
        <v>89.0</v>
      </c>
      <c r="O317" s="19">
        <v>0.0</v>
      </c>
      <c r="P317" s="19">
        <v>5.0</v>
      </c>
    </row>
    <row r="318">
      <c r="A318" s="18" t="s">
        <v>194</v>
      </c>
      <c r="B318" s="18" t="s">
        <v>402</v>
      </c>
      <c r="C318" s="19">
        <v>592626.0</v>
      </c>
      <c r="D318" s="19">
        <v>446.0</v>
      </c>
      <c r="E318" s="19">
        <v>383.0</v>
      </c>
      <c r="F318" s="19">
        <v>57.0</v>
      </c>
      <c r="G318" s="19">
        <v>21.0</v>
      </c>
      <c r="H318" s="19">
        <v>4.0</v>
      </c>
      <c r="I318" s="19">
        <v>19.0</v>
      </c>
      <c r="J318" s="19">
        <v>59.0</v>
      </c>
      <c r="K318" s="19">
        <v>68.0</v>
      </c>
      <c r="L318" s="19">
        <v>54.0</v>
      </c>
      <c r="M318" s="19">
        <v>2.5</v>
      </c>
      <c r="N318" s="19">
        <v>98.0</v>
      </c>
      <c r="O318" s="19">
        <v>0.0</v>
      </c>
      <c r="P318" s="19">
        <v>7.0</v>
      </c>
    </row>
    <row r="319">
      <c r="A319" s="18" t="s">
        <v>496</v>
      </c>
      <c r="B319" s="18" t="s">
        <v>428</v>
      </c>
      <c r="C319" s="19">
        <v>687231.0</v>
      </c>
      <c r="D319" s="19">
        <v>376.0</v>
      </c>
      <c r="E319" s="19">
        <v>346.0</v>
      </c>
      <c r="F319" s="19">
        <v>54.0</v>
      </c>
      <c r="G319" s="19">
        <v>15.0</v>
      </c>
      <c r="H319" s="19">
        <v>1.0</v>
      </c>
      <c r="I319" s="19">
        <v>6.0</v>
      </c>
      <c r="J319" s="19">
        <v>38.0</v>
      </c>
      <c r="K319" s="19">
        <v>34.0</v>
      </c>
      <c r="L319" s="19">
        <v>24.0</v>
      </c>
      <c r="M319" s="19">
        <v>6.0</v>
      </c>
      <c r="N319" s="19">
        <v>70.0</v>
      </c>
      <c r="O319" s="19">
        <v>2.0</v>
      </c>
      <c r="P319" s="19">
        <v>4.0</v>
      </c>
    </row>
    <row r="320">
      <c r="A320" s="18" t="s">
        <v>216</v>
      </c>
      <c r="B320" s="18" t="s">
        <v>408</v>
      </c>
      <c r="C320" s="19">
        <v>595281.0</v>
      </c>
      <c r="D320" s="19">
        <v>387.0</v>
      </c>
      <c r="E320" s="19">
        <v>354.0</v>
      </c>
      <c r="F320" s="19">
        <v>60.0</v>
      </c>
      <c r="G320" s="19">
        <v>16.0</v>
      </c>
      <c r="H320" s="19">
        <v>2.0</v>
      </c>
      <c r="I320" s="19">
        <v>8.0</v>
      </c>
      <c r="J320" s="19">
        <v>46.0</v>
      </c>
      <c r="K320" s="19">
        <v>41.0</v>
      </c>
      <c r="L320" s="19">
        <v>29.0</v>
      </c>
      <c r="M320" s="19">
        <v>10.0</v>
      </c>
      <c r="N320" s="19">
        <v>94.0</v>
      </c>
      <c r="O320" s="19">
        <v>1.0</v>
      </c>
      <c r="P320" s="19">
        <v>4.0</v>
      </c>
    </row>
    <row r="321">
      <c r="A321" s="18" t="s">
        <v>329</v>
      </c>
      <c r="B321" s="18" t="s">
        <v>397</v>
      </c>
      <c r="C321" s="19">
        <v>666023.0</v>
      </c>
      <c r="D321" s="19">
        <v>210.0</v>
      </c>
      <c r="E321" s="19">
        <v>192.0</v>
      </c>
      <c r="F321" s="19">
        <v>33.0</v>
      </c>
      <c r="G321" s="19">
        <v>9.0</v>
      </c>
      <c r="H321" s="19">
        <v>1.0</v>
      </c>
      <c r="I321" s="19">
        <v>7.0</v>
      </c>
      <c r="J321" s="19">
        <v>25.0</v>
      </c>
      <c r="K321" s="19">
        <v>25.0</v>
      </c>
      <c r="L321" s="19">
        <v>15.0</v>
      </c>
      <c r="M321" s="19">
        <v>0.0</v>
      </c>
      <c r="N321" s="19">
        <v>45.0</v>
      </c>
      <c r="O321" s="19">
        <v>0.0</v>
      </c>
      <c r="P321" s="19">
        <v>2.0</v>
      </c>
    </row>
    <row r="322">
      <c r="A322" s="18" t="s">
        <v>497</v>
      </c>
      <c r="B322" s="18" t="s">
        <v>400</v>
      </c>
      <c r="C322" s="19">
        <v>649966.0</v>
      </c>
      <c r="D322" s="19">
        <v>374.0</v>
      </c>
      <c r="E322" s="19">
        <v>324.0</v>
      </c>
      <c r="F322" s="19">
        <v>48.0</v>
      </c>
      <c r="G322" s="19">
        <v>14.0</v>
      </c>
      <c r="H322" s="19">
        <v>1.0</v>
      </c>
      <c r="I322" s="19">
        <v>11.0</v>
      </c>
      <c r="J322" s="19">
        <v>38.0</v>
      </c>
      <c r="K322" s="19">
        <v>37.0</v>
      </c>
      <c r="L322" s="19">
        <v>40.0</v>
      </c>
      <c r="M322" s="19">
        <v>1.6</v>
      </c>
      <c r="N322" s="19">
        <v>80.0</v>
      </c>
      <c r="O322" s="19">
        <v>1.0</v>
      </c>
      <c r="P322" s="19">
        <v>10.0</v>
      </c>
    </row>
    <row r="323">
      <c r="A323" s="18" t="s">
        <v>196</v>
      </c>
      <c r="B323" s="18" t="s">
        <v>431</v>
      </c>
      <c r="C323" s="19">
        <v>624424.0</v>
      </c>
      <c r="D323" s="19">
        <v>507.0</v>
      </c>
      <c r="E323" s="19">
        <v>437.0</v>
      </c>
      <c r="F323" s="19">
        <v>69.0</v>
      </c>
      <c r="G323" s="19">
        <v>23.0</v>
      </c>
      <c r="H323" s="19">
        <v>1.0</v>
      </c>
      <c r="I323" s="19">
        <v>14.0</v>
      </c>
      <c r="J323" s="19">
        <v>58.0</v>
      </c>
      <c r="K323" s="19">
        <v>62.0</v>
      </c>
      <c r="L323" s="19">
        <v>58.0</v>
      </c>
      <c r="M323" s="19">
        <v>5.0</v>
      </c>
      <c r="N323" s="19">
        <v>113.0</v>
      </c>
      <c r="O323" s="19">
        <v>0.0</v>
      </c>
      <c r="P323" s="19">
        <v>11.0</v>
      </c>
    </row>
    <row r="324">
      <c r="A324" s="18" t="s">
        <v>267</v>
      </c>
      <c r="B324" s="18" t="s">
        <v>404</v>
      </c>
      <c r="C324" s="19">
        <v>657656.0</v>
      </c>
      <c r="D324" s="19">
        <v>478.0</v>
      </c>
      <c r="E324" s="19">
        <v>430.0</v>
      </c>
      <c r="F324" s="19">
        <v>61.0</v>
      </c>
      <c r="G324" s="19">
        <v>21.0</v>
      </c>
      <c r="H324" s="19">
        <v>2.0</v>
      </c>
      <c r="I324" s="19">
        <v>16.0</v>
      </c>
      <c r="J324" s="19">
        <v>57.0</v>
      </c>
      <c r="K324" s="19">
        <v>62.0</v>
      </c>
      <c r="L324" s="19">
        <v>36.0</v>
      </c>
      <c r="M324" s="19">
        <v>10.9</v>
      </c>
      <c r="N324" s="19">
        <v>131.0</v>
      </c>
      <c r="O324" s="19">
        <v>1.0</v>
      </c>
      <c r="P324" s="19">
        <v>12.0</v>
      </c>
    </row>
    <row r="325">
      <c r="A325" s="18" t="s">
        <v>230</v>
      </c>
      <c r="B325" s="18" t="s">
        <v>397</v>
      </c>
      <c r="C325" s="19">
        <v>686681.0</v>
      </c>
      <c r="D325" s="19">
        <v>441.0</v>
      </c>
      <c r="E325" s="19">
        <v>409.0</v>
      </c>
      <c r="F325" s="19">
        <v>61.0</v>
      </c>
      <c r="G325" s="19">
        <v>22.0</v>
      </c>
      <c r="H325" s="19">
        <v>2.0</v>
      </c>
      <c r="I325" s="19">
        <v>12.0</v>
      </c>
      <c r="J325" s="19">
        <v>47.0</v>
      </c>
      <c r="K325" s="19">
        <v>50.0</v>
      </c>
      <c r="L325" s="19">
        <v>24.0</v>
      </c>
      <c r="M325" s="19">
        <v>6.6</v>
      </c>
      <c r="N325" s="19">
        <v>98.0</v>
      </c>
      <c r="O325" s="19">
        <v>2.0</v>
      </c>
      <c r="P325" s="19">
        <v>8.0</v>
      </c>
    </row>
    <row r="326">
      <c r="A326" s="18" t="s">
        <v>297</v>
      </c>
      <c r="B326" s="18" t="s">
        <v>423</v>
      </c>
      <c r="C326" s="19">
        <v>663611.0</v>
      </c>
      <c r="D326" s="19">
        <v>332.0</v>
      </c>
      <c r="E326" s="19">
        <v>309.0</v>
      </c>
      <c r="F326" s="19">
        <v>63.0</v>
      </c>
      <c r="G326" s="19">
        <v>14.0</v>
      </c>
      <c r="H326" s="19">
        <v>1.0</v>
      </c>
      <c r="I326" s="19">
        <v>3.0</v>
      </c>
      <c r="J326" s="19">
        <v>38.0</v>
      </c>
      <c r="K326" s="19">
        <v>33.0</v>
      </c>
      <c r="L326" s="19">
        <v>17.0</v>
      </c>
      <c r="M326" s="19">
        <v>8.2</v>
      </c>
      <c r="N326" s="19">
        <v>36.0</v>
      </c>
      <c r="O326" s="19">
        <v>1.0</v>
      </c>
      <c r="P326" s="19">
        <v>6.0</v>
      </c>
    </row>
    <row r="327">
      <c r="A327" s="18" t="s">
        <v>498</v>
      </c>
      <c r="B327" s="18" t="s">
        <v>403</v>
      </c>
      <c r="C327" s="19">
        <v>553882.0</v>
      </c>
      <c r="D327" s="19">
        <v>234.0</v>
      </c>
      <c r="E327" s="19">
        <v>209.0</v>
      </c>
      <c r="F327" s="19">
        <v>34.0</v>
      </c>
      <c r="G327" s="19">
        <v>10.0</v>
      </c>
      <c r="H327" s="19">
        <v>1.0</v>
      </c>
      <c r="I327" s="19">
        <v>5.0</v>
      </c>
      <c r="J327" s="19">
        <v>25.0</v>
      </c>
      <c r="K327" s="19">
        <v>24.0</v>
      </c>
      <c r="L327" s="19">
        <v>21.0</v>
      </c>
      <c r="M327" s="19">
        <v>0.7</v>
      </c>
      <c r="N327" s="19">
        <v>45.0</v>
      </c>
      <c r="O327" s="19">
        <v>0.0</v>
      </c>
      <c r="P327" s="19">
        <v>3.0</v>
      </c>
    </row>
    <row r="328">
      <c r="A328" s="18" t="s">
        <v>193</v>
      </c>
      <c r="B328" s="18" t="s">
        <v>398</v>
      </c>
      <c r="C328" s="19">
        <v>663757.0</v>
      </c>
      <c r="D328" s="19">
        <v>327.0</v>
      </c>
      <c r="E328" s="19">
        <v>282.0</v>
      </c>
      <c r="F328" s="19">
        <v>34.0</v>
      </c>
      <c r="G328" s="19">
        <v>13.0</v>
      </c>
      <c r="H328" s="19">
        <v>1.0</v>
      </c>
      <c r="I328" s="19">
        <v>12.0</v>
      </c>
      <c r="J328" s="19">
        <v>38.0</v>
      </c>
      <c r="K328" s="19">
        <v>33.0</v>
      </c>
      <c r="L328" s="19">
        <v>40.0</v>
      </c>
      <c r="M328" s="19">
        <v>7.6</v>
      </c>
      <c r="N328" s="19">
        <v>90.0</v>
      </c>
      <c r="O328" s="19">
        <v>2.0</v>
      </c>
      <c r="P328" s="19">
        <v>4.0</v>
      </c>
    </row>
    <row r="329">
      <c r="A329" s="18" t="s">
        <v>285</v>
      </c>
      <c r="B329" s="18" t="s">
        <v>397</v>
      </c>
      <c r="C329" s="19">
        <v>664728.0</v>
      </c>
      <c r="D329" s="19">
        <v>382.0</v>
      </c>
      <c r="E329" s="19">
        <v>354.0</v>
      </c>
      <c r="F329" s="19">
        <v>55.0</v>
      </c>
      <c r="G329" s="19">
        <v>18.0</v>
      </c>
      <c r="H329" s="19">
        <v>2.0</v>
      </c>
      <c r="I329" s="19">
        <v>9.0</v>
      </c>
      <c r="J329" s="19">
        <v>43.0</v>
      </c>
      <c r="K329" s="19">
        <v>42.0</v>
      </c>
      <c r="L329" s="19">
        <v>24.0</v>
      </c>
      <c r="M329" s="19">
        <v>8.0</v>
      </c>
      <c r="N329" s="19">
        <v>87.0</v>
      </c>
      <c r="O329" s="19">
        <v>1.0</v>
      </c>
      <c r="P329" s="19">
        <v>2.0</v>
      </c>
    </row>
    <row r="330">
      <c r="A330" s="18" t="s">
        <v>212</v>
      </c>
      <c r="B330" s="18" t="s">
        <v>423</v>
      </c>
      <c r="C330" s="19">
        <v>643565.0</v>
      </c>
      <c r="D330" s="19">
        <v>364.0</v>
      </c>
      <c r="E330" s="19">
        <v>315.0</v>
      </c>
      <c r="F330" s="19">
        <v>52.0</v>
      </c>
      <c r="G330" s="19">
        <v>15.0</v>
      </c>
      <c r="H330" s="19">
        <v>1.0</v>
      </c>
      <c r="I330" s="19">
        <v>8.0</v>
      </c>
      <c r="J330" s="19">
        <v>45.0</v>
      </c>
      <c r="K330" s="19">
        <v>31.0</v>
      </c>
      <c r="L330" s="19">
        <v>46.0</v>
      </c>
      <c r="M330" s="19">
        <v>7.5</v>
      </c>
      <c r="N330" s="19">
        <v>84.0</v>
      </c>
      <c r="O330" s="19">
        <v>1.0</v>
      </c>
      <c r="P330" s="19">
        <v>3.0</v>
      </c>
    </row>
    <row r="331">
      <c r="A331" s="18" t="s">
        <v>265</v>
      </c>
      <c r="B331" s="18" t="s">
        <v>428</v>
      </c>
      <c r="C331" s="19">
        <v>664913.0</v>
      </c>
      <c r="D331" s="19">
        <v>468.0</v>
      </c>
      <c r="E331" s="19">
        <v>422.0</v>
      </c>
      <c r="F331" s="19">
        <v>55.0</v>
      </c>
      <c r="G331" s="19">
        <v>22.0</v>
      </c>
      <c r="H331" s="19">
        <v>2.0</v>
      </c>
      <c r="I331" s="19">
        <v>20.0</v>
      </c>
      <c r="J331" s="19">
        <v>56.0</v>
      </c>
      <c r="K331" s="19">
        <v>66.0</v>
      </c>
      <c r="L331" s="19">
        <v>42.0</v>
      </c>
      <c r="M331" s="19">
        <v>4.8</v>
      </c>
      <c r="N331" s="19">
        <v>122.0</v>
      </c>
      <c r="O331" s="19">
        <v>1.0</v>
      </c>
      <c r="P331" s="19">
        <v>2.0</v>
      </c>
    </row>
    <row r="332">
      <c r="A332" s="18" t="s">
        <v>198</v>
      </c>
      <c r="B332" s="18" t="s">
        <v>400</v>
      </c>
      <c r="C332" s="19">
        <v>670042.0</v>
      </c>
      <c r="D332" s="19">
        <v>413.0</v>
      </c>
      <c r="E332" s="19">
        <v>364.0</v>
      </c>
      <c r="F332" s="19">
        <v>43.0</v>
      </c>
      <c r="G332" s="19">
        <v>16.0</v>
      </c>
      <c r="H332" s="19">
        <v>1.0</v>
      </c>
      <c r="I332" s="19">
        <v>17.0</v>
      </c>
      <c r="J332" s="19">
        <v>48.0</v>
      </c>
      <c r="K332" s="19">
        <v>50.0</v>
      </c>
      <c r="L332" s="19">
        <v>28.0</v>
      </c>
      <c r="M332" s="19">
        <v>9.6</v>
      </c>
      <c r="N332" s="19">
        <v>128.0</v>
      </c>
      <c r="O332" s="19">
        <v>2.0</v>
      </c>
      <c r="P332" s="19">
        <v>20.0</v>
      </c>
    </row>
    <row r="333">
      <c r="A333" s="18" t="s">
        <v>191</v>
      </c>
      <c r="B333" s="18" t="s">
        <v>434</v>
      </c>
      <c r="C333" s="19">
        <v>663837.0</v>
      </c>
      <c r="D333" s="19">
        <v>397.0</v>
      </c>
      <c r="E333" s="19">
        <v>360.0</v>
      </c>
      <c r="F333" s="19">
        <v>64.0</v>
      </c>
      <c r="G333" s="19">
        <v>17.0</v>
      </c>
      <c r="H333" s="19">
        <v>2.0</v>
      </c>
      <c r="I333" s="19">
        <v>8.0</v>
      </c>
      <c r="J333" s="19">
        <v>43.0</v>
      </c>
      <c r="K333" s="19">
        <v>41.0</v>
      </c>
      <c r="L333" s="19">
        <v>32.0</v>
      </c>
      <c r="M333" s="19">
        <v>5.0</v>
      </c>
      <c r="N333" s="19">
        <v>83.0</v>
      </c>
      <c r="O333" s="19">
        <v>4.0</v>
      </c>
      <c r="P333" s="19">
        <v>4.0</v>
      </c>
    </row>
    <row r="334">
      <c r="A334" s="18" t="s">
        <v>499</v>
      </c>
      <c r="B334" s="18" t="s">
        <v>431</v>
      </c>
      <c r="C334" s="19">
        <v>682617.0</v>
      </c>
      <c r="D334" s="19">
        <v>443.0</v>
      </c>
      <c r="E334" s="19">
        <v>398.0</v>
      </c>
      <c r="F334" s="19">
        <v>55.0</v>
      </c>
      <c r="G334" s="19">
        <v>17.0</v>
      </c>
      <c r="H334" s="19">
        <v>1.0</v>
      </c>
      <c r="I334" s="19">
        <v>11.0</v>
      </c>
      <c r="J334" s="19">
        <v>49.0</v>
      </c>
      <c r="K334" s="19">
        <v>44.0</v>
      </c>
      <c r="L334" s="19">
        <v>40.0</v>
      </c>
      <c r="M334" s="19">
        <v>7.6</v>
      </c>
      <c r="N334" s="19">
        <v>135.0</v>
      </c>
      <c r="O334" s="19">
        <v>0.0</v>
      </c>
      <c r="P334" s="19">
        <v>4.0</v>
      </c>
    </row>
    <row r="335">
      <c r="A335" s="18" t="s">
        <v>280</v>
      </c>
      <c r="B335" s="18" t="s">
        <v>408</v>
      </c>
      <c r="C335" s="19">
        <v>643396.0</v>
      </c>
      <c r="D335" s="19">
        <v>375.0</v>
      </c>
      <c r="E335" s="19">
        <v>341.0</v>
      </c>
      <c r="F335" s="19">
        <v>65.0</v>
      </c>
      <c r="G335" s="19">
        <v>16.0</v>
      </c>
      <c r="H335" s="19">
        <v>1.0</v>
      </c>
      <c r="I335" s="19">
        <v>6.0</v>
      </c>
      <c r="J335" s="19">
        <v>43.0</v>
      </c>
      <c r="K335" s="19">
        <v>42.0</v>
      </c>
      <c r="L335" s="19">
        <v>29.0</v>
      </c>
      <c r="M335" s="19">
        <v>15.0</v>
      </c>
      <c r="N335" s="19">
        <v>63.0</v>
      </c>
      <c r="O335" s="19">
        <v>5.0</v>
      </c>
      <c r="P335" s="19">
        <v>5.0</v>
      </c>
    </row>
    <row r="336">
      <c r="A336" s="18" t="s">
        <v>270</v>
      </c>
      <c r="B336" s="18" t="s">
        <v>427</v>
      </c>
      <c r="C336" s="19">
        <v>670764.0</v>
      </c>
      <c r="D336" s="19">
        <v>358.0</v>
      </c>
      <c r="E336" s="19">
        <v>315.0</v>
      </c>
      <c r="F336" s="19">
        <v>41.0</v>
      </c>
      <c r="G336" s="19">
        <v>14.0</v>
      </c>
      <c r="H336" s="19">
        <v>1.0</v>
      </c>
      <c r="I336" s="19">
        <v>7.0</v>
      </c>
      <c r="J336" s="19">
        <v>39.0</v>
      </c>
      <c r="K336" s="19">
        <v>37.0</v>
      </c>
      <c r="L336" s="19">
        <v>42.0</v>
      </c>
      <c r="M336" s="19">
        <v>18.5</v>
      </c>
      <c r="N336" s="19">
        <v>92.0</v>
      </c>
      <c r="O336" s="19">
        <v>1.0</v>
      </c>
      <c r="P336" s="19">
        <v>1.0</v>
      </c>
    </row>
    <row r="337">
      <c r="A337" s="18" t="s">
        <v>500</v>
      </c>
      <c r="B337" s="18" t="s">
        <v>406</v>
      </c>
      <c r="C337" s="19">
        <v>676694.0</v>
      </c>
      <c r="D337" s="19">
        <v>353.0</v>
      </c>
      <c r="E337" s="19">
        <v>322.0</v>
      </c>
      <c r="F337" s="19">
        <v>47.0</v>
      </c>
      <c r="G337" s="19">
        <v>14.0</v>
      </c>
      <c r="H337" s="19">
        <v>1.0</v>
      </c>
      <c r="I337" s="19">
        <v>10.0</v>
      </c>
      <c r="J337" s="19">
        <v>43.0</v>
      </c>
      <c r="K337" s="19">
        <v>38.0</v>
      </c>
      <c r="L337" s="19">
        <v>24.0</v>
      </c>
      <c r="M337" s="19">
        <v>4.4</v>
      </c>
      <c r="N337" s="19">
        <v>98.0</v>
      </c>
      <c r="O337" s="19">
        <v>2.0</v>
      </c>
      <c r="P337" s="19">
        <v>6.0</v>
      </c>
    </row>
    <row r="338">
      <c r="A338" s="18" t="s">
        <v>501</v>
      </c>
      <c r="B338" s="18" t="s">
        <v>398</v>
      </c>
      <c r="C338" s="19">
        <v>672724.0</v>
      </c>
      <c r="D338" s="19">
        <v>235.0</v>
      </c>
      <c r="E338" s="19">
        <v>212.0</v>
      </c>
      <c r="F338" s="19">
        <v>33.0</v>
      </c>
      <c r="G338" s="19">
        <v>10.0</v>
      </c>
      <c r="H338" s="19">
        <v>0.0</v>
      </c>
      <c r="I338" s="19">
        <v>5.0</v>
      </c>
      <c r="J338" s="19">
        <v>29.0</v>
      </c>
      <c r="K338" s="19">
        <v>28.0</v>
      </c>
      <c r="L338" s="19">
        <v>17.0</v>
      </c>
      <c r="M338" s="19">
        <v>7.8</v>
      </c>
      <c r="N338" s="19">
        <v>54.0</v>
      </c>
      <c r="O338" s="19">
        <v>2.0</v>
      </c>
      <c r="P338" s="19">
        <v>5.0</v>
      </c>
    </row>
    <row r="339">
      <c r="A339" s="18" t="s">
        <v>502</v>
      </c>
      <c r="B339" s="18" t="s">
        <v>423</v>
      </c>
      <c r="C339" s="19">
        <v>665804.0</v>
      </c>
      <c r="D339" s="19">
        <v>245.0</v>
      </c>
      <c r="E339" s="19">
        <v>214.0</v>
      </c>
      <c r="F339" s="19">
        <v>32.0</v>
      </c>
      <c r="G339" s="19">
        <v>10.0</v>
      </c>
      <c r="H339" s="19">
        <v>1.0</v>
      </c>
      <c r="I339" s="19">
        <v>8.0</v>
      </c>
      <c r="J339" s="19">
        <v>27.0</v>
      </c>
      <c r="K339" s="19">
        <v>26.0</v>
      </c>
      <c r="L339" s="19">
        <v>18.0</v>
      </c>
      <c r="M339" s="19">
        <v>1.4</v>
      </c>
      <c r="N339" s="19">
        <v>61.0</v>
      </c>
      <c r="O339" s="19">
        <v>0.0</v>
      </c>
      <c r="P339" s="19">
        <v>12.0</v>
      </c>
    </row>
    <row r="340">
      <c r="A340" s="18" t="s">
        <v>503</v>
      </c>
      <c r="B340" s="18" t="s">
        <v>428</v>
      </c>
      <c r="C340" s="19">
        <v>647351.0</v>
      </c>
      <c r="D340" s="19">
        <v>316.0</v>
      </c>
      <c r="E340" s="19">
        <v>286.0</v>
      </c>
      <c r="F340" s="19">
        <v>43.0</v>
      </c>
      <c r="G340" s="19">
        <v>14.0</v>
      </c>
      <c r="H340" s="19">
        <v>1.0</v>
      </c>
      <c r="I340" s="19">
        <v>9.0</v>
      </c>
      <c r="J340" s="19">
        <v>35.0</v>
      </c>
      <c r="K340" s="19">
        <v>35.0</v>
      </c>
      <c r="L340" s="19">
        <v>24.0</v>
      </c>
      <c r="M340" s="19">
        <v>4.4</v>
      </c>
      <c r="N340" s="19">
        <v>56.0</v>
      </c>
      <c r="O340" s="19">
        <v>1.0</v>
      </c>
      <c r="P340" s="19">
        <v>4.0</v>
      </c>
    </row>
    <row r="341">
      <c r="A341" s="18" t="s">
        <v>375</v>
      </c>
      <c r="B341" s="18" t="s">
        <v>431</v>
      </c>
      <c r="C341" s="19">
        <v>596103.0</v>
      </c>
      <c r="D341" s="19">
        <v>288.0</v>
      </c>
      <c r="E341" s="19">
        <v>254.0</v>
      </c>
      <c r="F341" s="19">
        <v>40.0</v>
      </c>
      <c r="G341" s="19">
        <v>13.0</v>
      </c>
      <c r="H341" s="19">
        <v>1.0</v>
      </c>
      <c r="I341" s="19">
        <v>9.0</v>
      </c>
      <c r="J341" s="19">
        <v>37.0</v>
      </c>
      <c r="K341" s="19">
        <v>35.0</v>
      </c>
      <c r="L341" s="19">
        <v>29.0</v>
      </c>
      <c r="M341" s="19">
        <v>9.7</v>
      </c>
      <c r="N341" s="19">
        <v>78.0</v>
      </c>
      <c r="O341" s="19">
        <v>1.0</v>
      </c>
      <c r="P341" s="19">
        <v>4.0</v>
      </c>
    </row>
    <row r="342">
      <c r="A342" s="18" t="s">
        <v>504</v>
      </c>
      <c r="B342" s="18" t="s">
        <v>415</v>
      </c>
      <c r="C342" s="19">
        <v>671056.0</v>
      </c>
      <c r="D342" s="19">
        <v>185.0</v>
      </c>
      <c r="E342" s="19">
        <v>164.0</v>
      </c>
      <c r="F342" s="19">
        <v>25.0</v>
      </c>
      <c r="G342" s="19">
        <v>7.0</v>
      </c>
      <c r="H342" s="19">
        <v>1.0</v>
      </c>
      <c r="I342" s="19">
        <v>6.0</v>
      </c>
      <c r="J342" s="19">
        <v>22.0</v>
      </c>
      <c r="K342" s="19">
        <v>21.0</v>
      </c>
      <c r="L342" s="19">
        <v>17.0</v>
      </c>
      <c r="M342" s="19">
        <v>3.1</v>
      </c>
      <c r="N342" s="19">
        <v>49.0</v>
      </c>
      <c r="O342" s="19">
        <v>1.0</v>
      </c>
      <c r="P342" s="19">
        <v>3.0</v>
      </c>
    </row>
    <row r="343">
      <c r="A343" s="18" t="s">
        <v>311</v>
      </c>
      <c r="B343" s="18" t="s">
        <v>396</v>
      </c>
      <c r="C343" s="19">
        <v>518595.0</v>
      </c>
      <c r="D343" s="19">
        <v>330.0</v>
      </c>
      <c r="E343" s="19">
        <v>304.0</v>
      </c>
      <c r="F343" s="19">
        <v>46.0</v>
      </c>
      <c r="G343" s="19">
        <v>16.0</v>
      </c>
      <c r="H343" s="19">
        <v>1.0</v>
      </c>
      <c r="I343" s="19">
        <v>11.0</v>
      </c>
      <c r="J343" s="19">
        <v>41.0</v>
      </c>
      <c r="K343" s="19">
        <v>41.0</v>
      </c>
      <c r="L343" s="19">
        <v>21.0</v>
      </c>
      <c r="M343" s="19">
        <v>0.0</v>
      </c>
      <c r="N343" s="19">
        <v>76.0</v>
      </c>
      <c r="O343" s="19">
        <v>0.0</v>
      </c>
      <c r="P343" s="19">
        <v>5.0</v>
      </c>
    </row>
    <row r="344">
      <c r="A344" s="18" t="s">
        <v>332</v>
      </c>
      <c r="B344" s="18" t="s">
        <v>414</v>
      </c>
      <c r="C344" s="19">
        <v>543877.0</v>
      </c>
      <c r="D344" s="19">
        <v>301.0</v>
      </c>
      <c r="E344" s="19">
        <v>279.0</v>
      </c>
      <c r="F344" s="19">
        <v>48.0</v>
      </c>
      <c r="G344" s="19">
        <v>15.0</v>
      </c>
      <c r="H344" s="19">
        <v>1.0</v>
      </c>
      <c r="I344" s="19">
        <v>5.0</v>
      </c>
      <c r="J344" s="19">
        <v>33.0</v>
      </c>
      <c r="K344" s="19">
        <v>32.0</v>
      </c>
      <c r="L344" s="19">
        <v>20.0</v>
      </c>
      <c r="M344" s="19">
        <v>1.6</v>
      </c>
      <c r="N344" s="19">
        <v>62.0</v>
      </c>
      <c r="O344" s="19">
        <v>0.0</v>
      </c>
      <c r="P344" s="19">
        <v>1.0</v>
      </c>
    </row>
    <row r="345">
      <c r="A345" s="18" t="s">
        <v>505</v>
      </c>
      <c r="B345" s="18" t="s">
        <v>415</v>
      </c>
      <c r="C345" s="19">
        <v>691026.0</v>
      </c>
      <c r="D345" s="19">
        <v>482.0</v>
      </c>
      <c r="E345" s="19">
        <v>442.0</v>
      </c>
      <c r="F345" s="19">
        <v>74.0</v>
      </c>
      <c r="G345" s="19">
        <v>19.0</v>
      </c>
      <c r="H345" s="19">
        <v>1.0</v>
      </c>
      <c r="I345" s="19">
        <v>10.0</v>
      </c>
      <c r="J345" s="19">
        <v>58.0</v>
      </c>
      <c r="K345" s="19">
        <v>51.0</v>
      </c>
      <c r="L345" s="19">
        <v>35.0</v>
      </c>
      <c r="M345" s="19">
        <v>12.8</v>
      </c>
      <c r="N345" s="19">
        <v>103.0</v>
      </c>
      <c r="O345" s="19">
        <v>2.0</v>
      </c>
      <c r="P345" s="19">
        <v>4.0</v>
      </c>
    </row>
    <row r="346">
      <c r="A346" s="18" t="s">
        <v>100</v>
      </c>
      <c r="B346" s="18" t="s">
        <v>407</v>
      </c>
      <c r="C346" s="19">
        <v>669257.0</v>
      </c>
      <c r="D346" s="19">
        <v>519.0</v>
      </c>
      <c r="E346" s="19">
        <v>447.0</v>
      </c>
      <c r="F346" s="19">
        <v>72.0</v>
      </c>
      <c r="G346" s="19">
        <v>24.0</v>
      </c>
      <c r="H346" s="19">
        <v>2.0</v>
      </c>
      <c r="I346" s="19">
        <v>19.0</v>
      </c>
      <c r="J346" s="19">
        <v>68.0</v>
      </c>
      <c r="K346" s="19">
        <v>78.0</v>
      </c>
      <c r="L346" s="19">
        <v>58.0</v>
      </c>
      <c r="M346" s="19">
        <v>4.6</v>
      </c>
      <c r="N346" s="19">
        <v>88.0</v>
      </c>
      <c r="O346" s="19">
        <v>0.0</v>
      </c>
      <c r="P346" s="19">
        <v>13.0</v>
      </c>
    </row>
    <row r="347">
      <c r="A347" s="18" t="s">
        <v>506</v>
      </c>
      <c r="B347" s="18" t="s">
        <v>418</v>
      </c>
      <c r="C347" s="19">
        <v>543685.0</v>
      </c>
      <c r="D347" s="19">
        <v>474.0</v>
      </c>
      <c r="E347" s="19">
        <v>412.0</v>
      </c>
      <c r="F347" s="19">
        <v>66.0</v>
      </c>
      <c r="G347" s="19">
        <v>20.0</v>
      </c>
      <c r="H347" s="19">
        <v>1.0</v>
      </c>
      <c r="I347" s="19">
        <v>12.0</v>
      </c>
      <c r="J347" s="19">
        <v>62.0</v>
      </c>
      <c r="K347" s="19">
        <v>67.0</v>
      </c>
      <c r="L347" s="19">
        <v>54.0</v>
      </c>
      <c r="M347" s="19">
        <v>3.5</v>
      </c>
      <c r="N347" s="19">
        <v>87.0</v>
      </c>
      <c r="O347" s="19">
        <v>1.0</v>
      </c>
      <c r="P347" s="19">
        <v>7.0</v>
      </c>
    </row>
    <row r="348">
      <c r="A348" s="18" t="s">
        <v>288</v>
      </c>
      <c r="B348" s="18" t="s">
        <v>411</v>
      </c>
      <c r="C348" s="19">
        <v>660162.0</v>
      </c>
      <c r="D348" s="19">
        <v>567.0</v>
      </c>
      <c r="E348" s="19">
        <v>521.0</v>
      </c>
      <c r="F348" s="19">
        <v>78.0</v>
      </c>
      <c r="G348" s="19">
        <v>28.0</v>
      </c>
      <c r="H348" s="19">
        <v>1.0</v>
      </c>
      <c r="I348" s="19">
        <v>18.0</v>
      </c>
      <c r="J348" s="19">
        <v>64.0</v>
      </c>
      <c r="K348" s="19">
        <v>73.0</v>
      </c>
      <c r="L348" s="19">
        <v>39.0</v>
      </c>
      <c r="M348" s="19">
        <v>2.8</v>
      </c>
      <c r="N348" s="19">
        <v>157.0</v>
      </c>
      <c r="O348" s="19">
        <v>0.0</v>
      </c>
      <c r="P348" s="19">
        <v>6.0</v>
      </c>
    </row>
    <row r="349">
      <c r="A349" s="18" t="s">
        <v>507</v>
      </c>
      <c r="B349" s="18" t="s">
        <v>398</v>
      </c>
      <c r="C349" s="19">
        <v>518934.0</v>
      </c>
      <c r="D349" s="19">
        <v>545.0</v>
      </c>
      <c r="E349" s="19">
        <v>483.0</v>
      </c>
      <c r="F349" s="19">
        <v>87.0</v>
      </c>
      <c r="G349" s="19">
        <v>21.0</v>
      </c>
      <c r="H349" s="19">
        <v>1.0</v>
      </c>
      <c r="I349" s="19">
        <v>12.0</v>
      </c>
      <c r="J349" s="19">
        <v>77.0</v>
      </c>
      <c r="K349" s="19">
        <v>56.0</v>
      </c>
      <c r="L349" s="19">
        <v>58.0</v>
      </c>
      <c r="M349" s="19">
        <v>2.5</v>
      </c>
      <c r="N349" s="19">
        <v>108.0</v>
      </c>
      <c r="O349" s="19">
        <v>2.0</v>
      </c>
      <c r="P349" s="19">
        <v>3.0</v>
      </c>
    </row>
    <row r="350">
      <c r="A350" s="18" t="s">
        <v>345</v>
      </c>
      <c r="B350" s="18" t="s">
        <v>415</v>
      </c>
      <c r="C350" s="19">
        <v>666185.0</v>
      </c>
      <c r="D350" s="19">
        <v>383.0</v>
      </c>
      <c r="E350" s="19">
        <v>339.0</v>
      </c>
      <c r="F350" s="19">
        <v>53.0</v>
      </c>
      <c r="G350" s="19">
        <v>17.0</v>
      </c>
      <c r="H350" s="19">
        <v>2.0</v>
      </c>
      <c r="I350" s="19">
        <v>9.0</v>
      </c>
      <c r="J350" s="19">
        <v>46.0</v>
      </c>
      <c r="K350" s="19">
        <v>44.0</v>
      </c>
      <c r="L350" s="19">
        <v>36.0</v>
      </c>
      <c r="M350" s="19">
        <v>5.4</v>
      </c>
      <c r="N350" s="19">
        <v>78.0</v>
      </c>
      <c r="O350" s="19">
        <v>1.0</v>
      </c>
      <c r="P350" s="19">
        <v>7.0</v>
      </c>
    </row>
    <row r="351">
      <c r="A351" s="18" t="s">
        <v>187</v>
      </c>
      <c r="B351" s="18" t="s">
        <v>399</v>
      </c>
      <c r="C351" s="19">
        <v>630105.0</v>
      </c>
      <c r="D351" s="19">
        <v>596.0</v>
      </c>
      <c r="E351" s="19">
        <v>525.0</v>
      </c>
      <c r="F351" s="19">
        <v>78.0</v>
      </c>
      <c r="G351" s="19">
        <v>27.0</v>
      </c>
      <c r="H351" s="19">
        <v>2.0</v>
      </c>
      <c r="I351" s="19">
        <v>14.0</v>
      </c>
      <c r="J351" s="19">
        <v>62.0</v>
      </c>
      <c r="K351" s="19">
        <v>66.0</v>
      </c>
      <c r="L351" s="19">
        <v>58.0</v>
      </c>
      <c r="M351" s="19">
        <v>6.8</v>
      </c>
      <c r="N351" s="19">
        <v>115.0</v>
      </c>
      <c r="O351" s="19">
        <v>2.0</v>
      </c>
      <c r="P351" s="19">
        <v>11.0</v>
      </c>
    </row>
    <row r="352">
      <c r="A352" s="18" t="s">
        <v>508</v>
      </c>
      <c r="B352" s="18" t="s">
        <v>398</v>
      </c>
      <c r="C352" s="19">
        <v>624431.0</v>
      </c>
      <c r="D352" s="19">
        <v>269.0</v>
      </c>
      <c r="E352" s="19">
        <v>255.0</v>
      </c>
      <c r="F352" s="19">
        <v>44.0</v>
      </c>
      <c r="G352" s="19">
        <v>11.0</v>
      </c>
      <c r="H352" s="19">
        <v>1.0</v>
      </c>
      <c r="I352" s="19">
        <v>6.0</v>
      </c>
      <c r="J352" s="19">
        <v>32.0</v>
      </c>
      <c r="K352" s="19">
        <v>32.0</v>
      </c>
      <c r="L352" s="19">
        <v>13.0</v>
      </c>
      <c r="M352" s="19">
        <v>2.0</v>
      </c>
      <c r="N352" s="19">
        <v>46.0</v>
      </c>
      <c r="O352" s="19">
        <v>1.0</v>
      </c>
      <c r="P352" s="19">
        <v>2.0</v>
      </c>
    </row>
    <row r="353">
      <c r="A353" s="18" t="s">
        <v>509</v>
      </c>
      <c r="B353" s="18" t="s">
        <v>408</v>
      </c>
      <c r="C353" s="19">
        <v>676914.0</v>
      </c>
      <c r="D353" s="19">
        <v>390.0</v>
      </c>
      <c r="E353" s="19">
        <v>338.0</v>
      </c>
      <c r="F353" s="19">
        <v>44.0</v>
      </c>
      <c r="G353" s="19">
        <v>17.0</v>
      </c>
      <c r="H353" s="19">
        <v>1.0</v>
      </c>
      <c r="I353" s="19">
        <v>16.0</v>
      </c>
      <c r="J353" s="19">
        <v>45.0</v>
      </c>
      <c r="K353" s="19">
        <v>47.0</v>
      </c>
      <c r="L353" s="19">
        <v>45.0</v>
      </c>
      <c r="M353" s="19">
        <v>5.9</v>
      </c>
      <c r="N353" s="19">
        <v>108.0</v>
      </c>
      <c r="O353" s="19">
        <v>2.0</v>
      </c>
      <c r="P353" s="19">
        <v>5.0</v>
      </c>
    </row>
    <row r="354">
      <c r="A354" s="18" t="s">
        <v>177</v>
      </c>
      <c r="B354" s="18" t="s">
        <v>431</v>
      </c>
      <c r="C354" s="19">
        <v>605204.0</v>
      </c>
      <c r="D354" s="19">
        <v>493.0</v>
      </c>
      <c r="E354" s="19">
        <v>436.0</v>
      </c>
      <c r="F354" s="19">
        <v>67.0</v>
      </c>
      <c r="G354" s="19">
        <v>22.0</v>
      </c>
      <c r="H354" s="19">
        <v>2.0</v>
      </c>
      <c r="I354" s="19">
        <v>15.0</v>
      </c>
      <c r="J354" s="19">
        <v>55.0</v>
      </c>
      <c r="K354" s="19">
        <v>58.0</v>
      </c>
      <c r="L354" s="19">
        <v>48.0</v>
      </c>
      <c r="M354" s="19">
        <v>2.7</v>
      </c>
      <c r="N354" s="19">
        <v>143.0</v>
      </c>
      <c r="O354" s="19">
        <v>1.0</v>
      </c>
      <c r="P354" s="19">
        <v>8.0</v>
      </c>
    </row>
    <row r="355">
      <c r="A355" s="18" t="s">
        <v>510</v>
      </c>
      <c r="B355" s="18" t="s">
        <v>427</v>
      </c>
      <c r="C355" s="19">
        <v>650907.0</v>
      </c>
      <c r="D355" s="19">
        <v>372.0</v>
      </c>
      <c r="E355" s="19">
        <v>351.0</v>
      </c>
      <c r="F355" s="19">
        <v>47.0</v>
      </c>
      <c r="G355" s="19">
        <v>16.0</v>
      </c>
      <c r="H355" s="19">
        <v>1.0</v>
      </c>
      <c r="I355" s="19">
        <v>15.0</v>
      </c>
      <c r="J355" s="19">
        <v>48.0</v>
      </c>
      <c r="K355" s="19">
        <v>44.0</v>
      </c>
      <c r="L355" s="19">
        <v>16.0</v>
      </c>
      <c r="M355" s="19">
        <v>1.9</v>
      </c>
      <c r="N355" s="19">
        <v>115.0</v>
      </c>
      <c r="O355" s="19">
        <v>1.0</v>
      </c>
      <c r="P355" s="19">
        <v>3.0</v>
      </c>
    </row>
    <row r="356">
      <c r="A356" s="18" t="s">
        <v>173</v>
      </c>
      <c r="B356" s="18" t="s">
        <v>402</v>
      </c>
      <c r="C356" s="19">
        <v>672695.0</v>
      </c>
      <c r="D356" s="19">
        <v>425.0</v>
      </c>
      <c r="E356" s="19">
        <v>369.0</v>
      </c>
      <c r="F356" s="19">
        <v>57.0</v>
      </c>
      <c r="G356" s="19">
        <v>16.0</v>
      </c>
      <c r="H356" s="19">
        <v>2.0</v>
      </c>
      <c r="I356" s="19">
        <v>5.0</v>
      </c>
      <c r="J356" s="19">
        <v>44.0</v>
      </c>
      <c r="K356" s="19">
        <v>37.0</v>
      </c>
      <c r="L356" s="19">
        <v>52.0</v>
      </c>
      <c r="M356" s="19">
        <v>12.2</v>
      </c>
      <c r="N356" s="19">
        <v>80.0</v>
      </c>
      <c r="O356" s="19">
        <v>3.0</v>
      </c>
      <c r="P356" s="19">
        <v>4.0</v>
      </c>
    </row>
    <row r="357">
      <c r="A357" s="18" t="s">
        <v>264</v>
      </c>
      <c r="B357" s="18" t="s">
        <v>403</v>
      </c>
      <c r="C357" s="19">
        <v>664056.0</v>
      </c>
      <c r="D357" s="19">
        <v>407.0</v>
      </c>
      <c r="E357" s="19">
        <v>377.0</v>
      </c>
      <c r="F357" s="19">
        <v>62.0</v>
      </c>
      <c r="G357" s="19">
        <v>17.0</v>
      </c>
      <c r="H357" s="19">
        <v>2.0</v>
      </c>
      <c r="I357" s="19">
        <v>10.0</v>
      </c>
      <c r="J357" s="19">
        <v>53.0</v>
      </c>
      <c r="K357" s="19">
        <v>47.0</v>
      </c>
      <c r="L357" s="19">
        <v>24.0</v>
      </c>
      <c r="M357" s="19">
        <v>20.5</v>
      </c>
      <c r="N357" s="19">
        <v>75.0</v>
      </c>
      <c r="O357" s="19">
        <v>3.0</v>
      </c>
      <c r="P357" s="19">
        <v>5.0</v>
      </c>
    </row>
    <row r="358">
      <c r="A358" s="18" t="s">
        <v>132</v>
      </c>
      <c r="B358" s="18" t="s">
        <v>431</v>
      </c>
      <c r="C358" s="19">
        <v>527038.0</v>
      </c>
      <c r="D358" s="19">
        <v>504.0</v>
      </c>
      <c r="E358" s="19">
        <v>449.0</v>
      </c>
      <c r="F358" s="19">
        <v>73.0</v>
      </c>
      <c r="G358" s="19">
        <v>23.0</v>
      </c>
      <c r="H358" s="19">
        <v>1.0</v>
      </c>
      <c r="I358" s="19">
        <v>17.0</v>
      </c>
      <c r="J358" s="19">
        <v>62.0</v>
      </c>
      <c r="K358" s="19">
        <v>71.0</v>
      </c>
      <c r="L358" s="19">
        <v>47.0</v>
      </c>
      <c r="M358" s="19">
        <v>0.0</v>
      </c>
      <c r="N358" s="19">
        <v>83.0</v>
      </c>
      <c r="O358" s="19">
        <v>0.0</v>
      </c>
      <c r="P358" s="19">
        <v>7.0</v>
      </c>
    </row>
    <row r="359">
      <c r="A359" s="18" t="s">
        <v>511</v>
      </c>
      <c r="B359" s="18" t="s">
        <v>419</v>
      </c>
      <c r="C359" s="19">
        <v>663898.0</v>
      </c>
      <c r="D359" s="19">
        <v>526.0</v>
      </c>
      <c r="E359" s="19">
        <v>483.0</v>
      </c>
      <c r="F359" s="19">
        <v>85.0</v>
      </c>
      <c r="G359" s="19">
        <v>27.0</v>
      </c>
      <c r="H359" s="19">
        <v>4.0</v>
      </c>
      <c r="I359" s="19">
        <v>17.0</v>
      </c>
      <c r="J359" s="19">
        <v>64.0</v>
      </c>
      <c r="K359" s="19">
        <v>67.0</v>
      </c>
      <c r="L359" s="19">
        <v>35.0</v>
      </c>
      <c r="M359" s="19">
        <v>1.6</v>
      </c>
      <c r="N359" s="19">
        <v>99.0</v>
      </c>
      <c r="O359" s="19">
        <v>0.0</v>
      </c>
      <c r="P359" s="19">
        <v>6.0</v>
      </c>
    </row>
    <row r="360">
      <c r="A360" s="18" t="s">
        <v>180</v>
      </c>
      <c r="B360" s="18" t="s">
        <v>413</v>
      </c>
      <c r="C360" s="19">
        <v>671277.0</v>
      </c>
      <c r="D360" s="19">
        <v>467.0</v>
      </c>
      <c r="E360" s="19">
        <v>440.0</v>
      </c>
      <c r="F360" s="19">
        <v>80.0</v>
      </c>
      <c r="G360" s="19">
        <v>24.0</v>
      </c>
      <c r="H360" s="19">
        <v>2.0</v>
      </c>
      <c r="I360" s="19">
        <v>12.0</v>
      </c>
      <c r="J360" s="19">
        <v>53.0</v>
      </c>
      <c r="K360" s="19">
        <v>55.0</v>
      </c>
      <c r="L360" s="19">
        <v>26.0</v>
      </c>
      <c r="M360" s="19">
        <v>8.2</v>
      </c>
      <c r="N360" s="19">
        <v>77.0</v>
      </c>
      <c r="O360" s="19">
        <v>3.0</v>
      </c>
      <c r="P360" s="19">
        <v>0.0</v>
      </c>
    </row>
    <row r="361">
      <c r="A361" s="18" t="s">
        <v>229</v>
      </c>
      <c r="B361" s="18" t="s">
        <v>431</v>
      </c>
      <c r="C361" s="19">
        <v>573262.0</v>
      </c>
      <c r="D361" s="19">
        <v>486.0</v>
      </c>
      <c r="E361" s="19">
        <v>424.0</v>
      </c>
      <c r="F361" s="19">
        <v>55.0</v>
      </c>
      <c r="G361" s="19">
        <v>24.0</v>
      </c>
      <c r="H361" s="19">
        <v>2.0</v>
      </c>
      <c r="I361" s="19">
        <v>16.0</v>
      </c>
      <c r="J361" s="19">
        <v>55.0</v>
      </c>
      <c r="K361" s="19">
        <v>56.0</v>
      </c>
      <c r="L361" s="19">
        <v>54.0</v>
      </c>
      <c r="M361" s="19">
        <v>2.8</v>
      </c>
      <c r="N361" s="19">
        <v>126.0</v>
      </c>
      <c r="O361" s="19">
        <v>2.0</v>
      </c>
      <c r="P361" s="19">
        <v>5.0</v>
      </c>
    </row>
    <row r="362">
      <c r="A362" s="18" t="s">
        <v>512</v>
      </c>
      <c r="B362" s="18" t="s">
        <v>431</v>
      </c>
      <c r="C362" s="19">
        <v>664774.0</v>
      </c>
      <c r="D362" s="19">
        <v>516.0</v>
      </c>
      <c r="E362" s="19">
        <v>448.0</v>
      </c>
      <c r="F362" s="19">
        <v>71.0</v>
      </c>
      <c r="G362" s="19">
        <v>21.0</v>
      </c>
      <c r="H362" s="19">
        <v>2.0</v>
      </c>
      <c r="I362" s="19">
        <v>17.0</v>
      </c>
      <c r="J362" s="19">
        <v>63.0</v>
      </c>
      <c r="K362" s="19">
        <v>66.0</v>
      </c>
      <c r="L362" s="19">
        <v>59.0</v>
      </c>
      <c r="M362" s="19">
        <v>3.3</v>
      </c>
      <c r="N362" s="19">
        <v>103.0</v>
      </c>
      <c r="O362" s="19">
        <v>0.0</v>
      </c>
      <c r="P362" s="19">
        <v>8.0</v>
      </c>
    </row>
    <row r="363">
      <c r="A363" s="18" t="s">
        <v>359</v>
      </c>
      <c r="B363" s="18" t="s">
        <v>406</v>
      </c>
      <c r="C363" s="19">
        <v>605170.0</v>
      </c>
      <c r="D363" s="19">
        <v>251.0</v>
      </c>
      <c r="E363" s="19">
        <v>224.0</v>
      </c>
      <c r="F363" s="19">
        <v>38.0</v>
      </c>
      <c r="G363" s="19">
        <v>10.0</v>
      </c>
      <c r="H363" s="19">
        <v>1.0</v>
      </c>
      <c r="I363" s="19">
        <v>6.0</v>
      </c>
      <c r="J363" s="19">
        <v>28.0</v>
      </c>
      <c r="K363" s="19">
        <v>27.0</v>
      </c>
      <c r="L363" s="19">
        <v>22.0</v>
      </c>
      <c r="M363" s="19">
        <v>1.6</v>
      </c>
      <c r="N363" s="19">
        <v>53.0</v>
      </c>
      <c r="O363" s="19">
        <v>0.0</v>
      </c>
      <c r="P363" s="19">
        <v>5.0</v>
      </c>
    </row>
    <row r="364">
      <c r="A364" s="18" t="s">
        <v>338</v>
      </c>
      <c r="B364" s="18" t="s">
        <v>421</v>
      </c>
      <c r="C364" s="19">
        <v>663743.0</v>
      </c>
      <c r="D364" s="19">
        <v>307.0</v>
      </c>
      <c r="E364" s="19">
        <v>280.0</v>
      </c>
      <c r="F364" s="19">
        <v>45.0</v>
      </c>
      <c r="G364" s="19">
        <v>13.0</v>
      </c>
      <c r="H364" s="19">
        <v>1.0</v>
      </c>
      <c r="I364" s="19">
        <v>7.0</v>
      </c>
      <c r="J364" s="19">
        <v>33.0</v>
      </c>
      <c r="K364" s="19">
        <v>30.0</v>
      </c>
      <c r="L364" s="19">
        <v>21.0</v>
      </c>
      <c r="M364" s="19">
        <v>3.7</v>
      </c>
      <c r="N364" s="19">
        <v>58.0</v>
      </c>
      <c r="O364" s="19">
        <v>2.0</v>
      </c>
      <c r="P364" s="19">
        <v>6.0</v>
      </c>
    </row>
    <row r="365">
      <c r="A365" s="18" t="s">
        <v>145</v>
      </c>
      <c r="B365" s="18" t="s">
        <v>411</v>
      </c>
      <c r="C365" s="19">
        <v>643217.0</v>
      </c>
      <c r="D365" s="19">
        <v>594.0</v>
      </c>
      <c r="E365" s="19">
        <v>538.0</v>
      </c>
      <c r="F365" s="19">
        <v>107.0</v>
      </c>
      <c r="G365" s="19">
        <v>26.0</v>
      </c>
      <c r="H365" s="19">
        <v>2.0</v>
      </c>
      <c r="I365" s="19">
        <v>10.0</v>
      </c>
      <c r="J365" s="19">
        <v>72.0</v>
      </c>
      <c r="K365" s="19">
        <v>51.0</v>
      </c>
      <c r="L365" s="19">
        <v>52.0</v>
      </c>
      <c r="M365" s="19">
        <v>12.1</v>
      </c>
      <c r="N365" s="19">
        <v>91.0</v>
      </c>
      <c r="O365" s="19">
        <v>2.0</v>
      </c>
      <c r="P365" s="19">
        <v>3.0</v>
      </c>
    </row>
    <row r="366">
      <c r="A366" s="18" t="s">
        <v>222</v>
      </c>
      <c r="B366" s="18" t="s">
        <v>421</v>
      </c>
      <c r="C366" s="19">
        <v>542932.0</v>
      </c>
      <c r="D366" s="19">
        <v>426.0</v>
      </c>
      <c r="E366" s="19">
        <v>388.0</v>
      </c>
      <c r="F366" s="19">
        <v>70.0</v>
      </c>
      <c r="G366" s="19">
        <v>19.0</v>
      </c>
      <c r="H366" s="19">
        <v>2.0</v>
      </c>
      <c r="I366" s="19">
        <v>8.0</v>
      </c>
      <c r="J366" s="19">
        <v>47.0</v>
      </c>
      <c r="K366" s="19">
        <v>44.0</v>
      </c>
      <c r="L366" s="19">
        <v>34.0</v>
      </c>
      <c r="M366" s="19">
        <v>12.5</v>
      </c>
      <c r="N366" s="19">
        <v>87.0</v>
      </c>
      <c r="O366" s="19">
        <v>5.0</v>
      </c>
      <c r="P366" s="19">
        <v>3.0</v>
      </c>
    </row>
    <row r="367">
      <c r="A367" s="18" t="s">
        <v>513</v>
      </c>
      <c r="B367" s="18" t="s">
        <v>404</v>
      </c>
      <c r="C367" s="19">
        <v>677587.0</v>
      </c>
      <c r="D367" s="19">
        <v>395.0</v>
      </c>
      <c r="E367" s="19">
        <v>364.0</v>
      </c>
      <c r="F367" s="19">
        <v>51.0</v>
      </c>
      <c r="G367" s="19">
        <v>14.0</v>
      </c>
      <c r="H367" s="19">
        <v>1.0</v>
      </c>
      <c r="I367" s="19">
        <v>7.0</v>
      </c>
      <c r="J367" s="19">
        <v>38.0</v>
      </c>
      <c r="K367" s="19">
        <v>37.0</v>
      </c>
      <c r="L367" s="19">
        <v>23.0</v>
      </c>
      <c r="M367" s="19">
        <v>10.0</v>
      </c>
      <c r="N367" s="19">
        <v>111.0</v>
      </c>
      <c r="O367" s="19">
        <v>3.0</v>
      </c>
      <c r="P367" s="19">
        <v>7.0</v>
      </c>
    </row>
    <row r="368">
      <c r="A368" s="18" t="s">
        <v>202</v>
      </c>
      <c r="B368" s="18" t="s">
        <v>428</v>
      </c>
      <c r="C368" s="19">
        <v>676116.0</v>
      </c>
      <c r="D368" s="19">
        <v>533.0</v>
      </c>
      <c r="E368" s="19">
        <v>439.0</v>
      </c>
      <c r="F368" s="19">
        <v>52.0</v>
      </c>
      <c r="G368" s="19">
        <v>21.0</v>
      </c>
      <c r="H368" s="19">
        <v>1.0</v>
      </c>
      <c r="I368" s="19">
        <v>18.0</v>
      </c>
      <c r="J368" s="19">
        <v>68.0</v>
      </c>
      <c r="K368" s="19">
        <v>50.0</v>
      </c>
      <c r="L368" s="19">
        <v>78.0</v>
      </c>
      <c r="M368" s="19">
        <v>5.0</v>
      </c>
      <c r="N368" s="19">
        <v>177.0</v>
      </c>
      <c r="O368" s="19">
        <v>1.0</v>
      </c>
      <c r="P368" s="19">
        <v>14.0</v>
      </c>
    </row>
    <row r="369">
      <c r="A369" s="18" t="s">
        <v>156</v>
      </c>
      <c r="B369" s="18" t="s">
        <v>434</v>
      </c>
      <c r="C369" s="19">
        <v>592192.0</v>
      </c>
      <c r="D369" s="19">
        <v>514.0</v>
      </c>
      <c r="E369" s="19">
        <v>446.0</v>
      </c>
      <c r="F369" s="19">
        <v>76.0</v>
      </c>
      <c r="G369" s="19">
        <v>21.0</v>
      </c>
      <c r="H369" s="19">
        <v>2.0</v>
      </c>
      <c r="I369" s="19">
        <v>11.0</v>
      </c>
      <c r="J369" s="19">
        <v>54.0</v>
      </c>
      <c r="K369" s="19">
        <v>57.0</v>
      </c>
      <c r="L369" s="19">
        <v>47.0</v>
      </c>
      <c r="M369" s="19">
        <v>7.4</v>
      </c>
      <c r="N369" s="19">
        <v>92.0</v>
      </c>
      <c r="O369" s="19">
        <v>1.0</v>
      </c>
      <c r="P369" s="19">
        <v>21.0</v>
      </c>
    </row>
    <row r="370">
      <c r="A370" s="18" t="s">
        <v>228</v>
      </c>
      <c r="B370" s="18" t="s">
        <v>421</v>
      </c>
      <c r="C370" s="19">
        <v>660821.0</v>
      </c>
      <c r="D370" s="19">
        <v>453.0</v>
      </c>
      <c r="E370" s="19">
        <v>406.0</v>
      </c>
      <c r="F370" s="19">
        <v>60.0</v>
      </c>
      <c r="G370" s="19">
        <v>20.0</v>
      </c>
      <c r="H370" s="19">
        <v>3.0</v>
      </c>
      <c r="I370" s="19">
        <v>17.0</v>
      </c>
      <c r="J370" s="19">
        <v>53.0</v>
      </c>
      <c r="K370" s="19">
        <v>56.0</v>
      </c>
      <c r="L370" s="19">
        <v>42.0</v>
      </c>
      <c r="M370" s="19">
        <v>6.3</v>
      </c>
      <c r="N370" s="19">
        <v>119.0</v>
      </c>
      <c r="O370" s="19">
        <v>1.0</v>
      </c>
      <c r="P370" s="19">
        <v>3.0</v>
      </c>
    </row>
    <row r="371">
      <c r="A371" s="18" t="s">
        <v>240</v>
      </c>
      <c r="C371" s="19">
        <v>572191.0</v>
      </c>
      <c r="D371" s="19">
        <v>394.0</v>
      </c>
      <c r="E371" s="19">
        <v>362.0</v>
      </c>
      <c r="F371" s="19">
        <v>51.0</v>
      </c>
      <c r="G371" s="19">
        <v>14.0</v>
      </c>
      <c r="H371" s="19">
        <v>1.0</v>
      </c>
      <c r="I371" s="19">
        <v>14.0</v>
      </c>
      <c r="J371" s="19">
        <v>47.0</v>
      </c>
      <c r="K371" s="19">
        <v>46.0</v>
      </c>
      <c r="L371" s="19">
        <v>28.0</v>
      </c>
      <c r="M371" s="19">
        <v>10.8</v>
      </c>
      <c r="N371" s="19">
        <v>114.0</v>
      </c>
      <c r="O371" s="19">
        <v>2.0</v>
      </c>
      <c r="P371" s="19">
        <v>3.0</v>
      </c>
    </row>
    <row r="372">
      <c r="A372" s="18" t="s">
        <v>365</v>
      </c>
      <c r="C372" s="19">
        <v>570482.0</v>
      </c>
      <c r="D372" s="19">
        <v>312.0</v>
      </c>
      <c r="E372" s="19">
        <v>290.0</v>
      </c>
      <c r="F372" s="19">
        <v>56.0</v>
      </c>
      <c r="G372" s="19">
        <v>15.0</v>
      </c>
      <c r="H372" s="19">
        <v>2.0</v>
      </c>
      <c r="I372" s="19">
        <v>7.0</v>
      </c>
      <c r="J372" s="19">
        <v>38.0</v>
      </c>
      <c r="K372" s="19">
        <v>38.0</v>
      </c>
      <c r="L372" s="19">
        <v>20.0</v>
      </c>
      <c r="M372" s="19">
        <v>2.2</v>
      </c>
      <c r="N372" s="19">
        <v>59.0</v>
      </c>
      <c r="O372" s="19">
        <v>1.0</v>
      </c>
      <c r="P372" s="19">
        <v>1.0</v>
      </c>
    </row>
    <row r="373">
      <c r="A373" s="18" t="s">
        <v>347</v>
      </c>
      <c r="B373" s="18" t="s">
        <v>404</v>
      </c>
      <c r="C373" s="19">
        <v>672356.0</v>
      </c>
      <c r="D373" s="19">
        <v>265.0</v>
      </c>
      <c r="E373" s="19">
        <v>239.0</v>
      </c>
      <c r="F373" s="19">
        <v>32.0</v>
      </c>
      <c r="G373" s="19">
        <v>11.0</v>
      </c>
      <c r="H373" s="19">
        <v>1.0</v>
      </c>
      <c r="I373" s="19">
        <v>8.0</v>
      </c>
      <c r="J373" s="19">
        <v>29.0</v>
      </c>
      <c r="K373" s="19">
        <v>29.0</v>
      </c>
      <c r="L373" s="19">
        <v>24.0</v>
      </c>
      <c r="M373" s="19">
        <v>4.7</v>
      </c>
      <c r="N373" s="19">
        <v>81.0</v>
      </c>
      <c r="O373" s="19">
        <v>2.0</v>
      </c>
      <c r="P373" s="19">
        <v>1.0</v>
      </c>
    </row>
    <row r="374">
      <c r="A374" s="18" t="s">
        <v>114</v>
      </c>
      <c r="B374" s="18" t="s">
        <v>413</v>
      </c>
      <c r="C374" s="19">
        <v>608841.0</v>
      </c>
      <c r="D374" s="19">
        <v>581.0</v>
      </c>
      <c r="E374" s="19">
        <v>539.0</v>
      </c>
      <c r="F374" s="19">
        <v>99.0</v>
      </c>
      <c r="G374" s="19">
        <v>27.0</v>
      </c>
      <c r="H374" s="19">
        <v>1.0</v>
      </c>
      <c r="I374" s="19">
        <v>15.0</v>
      </c>
      <c r="J374" s="19">
        <v>65.0</v>
      </c>
      <c r="K374" s="19">
        <v>76.0</v>
      </c>
      <c r="L374" s="19">
        <v>36.0</v>
      </c>
      <c r="M374" s="19">
        <v>2.8</v>
      </c>
      <c r="N374" s="19">
        <v>119.0</v>
      </c>
      <c r="O374" s="19">
        <v>0.0</v>
      </c>
      <c r="P374" s="19">
        <v>4.0</v>
      </c>
    </row>
    <row r="375">
      <c r="A375" s="18" t="s">
        <v>318</v>
      </c>
      <c r="B375" s="18" t="s">
        <v>424</v>
      </c>
      <c r="C375" s="19">
        <v>641943.0</v>
      </c>
      <c r="D375" s="19">
        <v>324.0</v>
      </c>
      <c r="E375" s="19">
        <v>302.0</v>
      </c>
      <c r="F375" s="19">
        <v>47.0</v>
      </c>
      <c r="G375" s="19">
        <v>14.0</v>
      </c>
      <c r="H375" s="19">
        <v>1.0</v>
      </c>
      <c r="I375" s="19">
        <v>10.0</v>
      </c>
      <c r="J375" s="19">
        <v>42.0</v>
      </c>
      <c r="K375" s="19">
        <v>37.0</v>
      </c>
      <c r="L375" s="19">
        <v>16.0</v>
      </c>
      <c r="M375" s="19">
        <v>6.5</v>
      </c>
      <c r="N375" s="19">
        <v>74.0</v>
      </c>
      <c r="O375" s="19">
        <v>1.0</v>
      </c>
      <c r="P375" s="19">
        <v>5.0</v>
      </c>
    </row>
    <row r="376">
      <c r="A376" s="18" t="s">
        <v>273</v>
      </c>
      <c r="B376" s="18" t="s">
        <v>434</v>
      </c>
      <c r="C376" s="19">
        <v>668731.0</v>
      </c>
      <c r="D376" s="19">
        <v>309.0</v>
      </c>
      <c r="E376" s="19">
        <v>276.0</v>
      </c>
      <c r="F376" s="19">
        <v>41.0</v>
      </c>
      <c r="G376" s="19">
        <v>10.0</v>
      </c>
      <c r="H376" s="19">
        <v>2.0</v>
      </c>
      <c r="I376" s="19">
        <v>7.0</v>
      </c>
      <c r="J376" s="19">
        <v>32.0</v>
      </c>
      <c r="K376" s="19">
        <v>30.0</v>
      </c>
      <c r="L376" s="19">
        <v>33.0</v>
      </c>
      <c r="M376" s="19">
        <v>11.4</v>
      </c>
      <c r="N376" s="19">
        <v>80.0</v>
      </c>
      <c r="O376" s="19">
        <v>3.0</v>
      </c>
      <c r="P376" s="19">
        <v>0.0</v>
      </c>
    </row>
    <row r="377">
      <c r="A377" s="18" t="s">
        <v>166</v>
      </c>
      <c r="B377" s="18" t="s">
        <v>397</v>
      </c>
      <c r="C377" s="19">
        <v>592669.0</v>
      </c>
      <c r="D377" s="19">
        <v>450.0</v>
      </c>
      <c r="E377" s="19">
        <v>411.0</v>
      </c>
      <c r="F377" s="19">
        <v>59.0</v>
      </c>
      <c r="G377" s="19">
        <v>22.0</v>
      </c>
      <c r="H377" s="19">
        <v>1.0</v>
      </c>
      <c r="I377" s="19">
        <v>18.0</v>
      </c>
      <c r="J377" s="19">
        <v>52.0</v>
      </c>
      <c r="K377" s="19">
        <v>57.0</v>
      </c>
      <c r="L377" s="19">
        <v>35.0</v>
      </c>
      <c r="M377" s="19">
        <v>0.0</v>
      </c>
      <c r="N377" s="19">
        <v>104.0</v>
      </c>
      <c r="O377" s="19">
        <v>0.0</v>
      </c>
      <c r="P377" s="19">
        <v>2.0</v>
      </c>
    </row>
    <row r="378">
      <c r="A378" s="18" t="s">
        <v>514</v>
      </c>
      <c r="B378" s="18" t="s">
        <v>428</v>
      </c>
      <c r="C378" s="19">
        <v>671732.0</v>
      </c>
      <c r="D378" s="19">
        <v>317.0</v>
      </c>
      <c r="E378" s="19">
        <v>300.0</v>
      </c>
      <c r="F378" s="19">
        <v>43.0</v>
      </c>
      <c r="G378" s="19">
        <v>14.0</v>
      </c>
      <c r="H378" s="19">
        <v>1.0</v>
      </c>
      <c r="I378" s="19">
        <v>11.0</v>
      </c>
      <c r="J378" s="19">
        <v>38.0</v>
      </c>
      <c r="K378" s="19">
        <v>37.0</v>
      </c>
      <c r="L378" s="19">
        <v>16.0</v>
      </c>
      <c r="M378" s="19">
        <v>8.8</v>
      </c>
      <c r="N378" s="19">
        <v>82.0</v>
      </c>
      <c r="O378" s="19">
        <v>1.0</v>
      </c>
      <c r="P378" s="19">
        <v>1.0</v>
      </c>
    </row>
    <row r="379">
      <c r="A379" s="18" t="s">
        <v>515</v>
      </c>
      <c r="B379" s="18" t="s">
        <v>424</v>
      </c>
      <c r="C379" s="19">
        <v>678225.0</v>
      </c>
      <c r="D379" s="19">
        <v>310.0</v>
      </c>
      <c r="E379" s="19">
        <v>281.0</v>
      </c>
      <c r="F379" s="19">
        <v>46.0</v>
      </c>
      <c r="G379" s="19">
        <v>13.0</v>
      </c>
      <c r="H379" s="19">
        <v>1.0</v>
      </c>
      <c r="I379" s="19">
        <v>4.0</v>
      </c>
      <c r="J379" s="19">
        <v>33.0</v>
      </c>
      <c r="K379" s="19">
        <v>31.0</v>
      </c>
      <c r="L379" s="19">
        <v>25.0</v>
      </c>
      <c r="M379" s="19">
        <v>16.3</v>
      </c>
      <c r="N379" s="19">
        <v>72.0</v>
      </c>
      <c r="O379" s="19">
        <v>5.0</v>
      </c>
      <c r="P379" s="19">
        <v>3.0</v>
      </c>
    </row>
    <row r="380">
      <c r="A380" s="18" t="s">
        <v>289</v>
      </c>
      <c r="B380" s="18" t="s">
        <v>424</v>
      </c>
      <c r="C380" s="19">
        <v>642133.0</v>
      </c>
      <c r="D380" s="19">
        <v>408.0</v>
      </c>
      <c r="E380" s="19">
        <v>360.0</v>
      </c>
      <c r="F380" s="19">
        <v>50.0</v>
      </c>
      <c r="G380" s="19">
        <v>18.0</v>
      </c>
      <c r="H380" s="19">
        <v>1.0</v>
      </c>
      <c r="I380" s="19">
        <v>15.0</v>
      </c>
      <c r="J380" s="19">
        <v>47.0</v>
      </c>
      <c r="K380" s="19">
        <v>49.0</v>
      </c>
      <c r="L380" s="19">
        <v>44.0</v>
      </c>
      <c r="M380" s="19">
        <v>0.0</v>
      </c>
      <c r="N380" s="19">
        <v>90.0</v>
      </c>
      <c r="O380" s="19">
        <v>0.0</v>
      </c>
      <c r="P380" s="19">
        <v>3.0</v>
      </c>
    </row>
    <row r="381">
      <c r="A381" s="18" t="s">
        <v>333</v>
      </c>
      <c r="C381" s="19">
        <v>543063.0</v>
      </c>
      <c r="D381" s="19">
        <v>305.0</v>
      </c>
      <c r="E381" s="19">
        <v>273.0</v>
      </c>
      <c r="F381" s="19">
        <v>43.0</v>
      </c>
      <c r="G381" s="19">
        <v>14.0</v>
      </c>
      <c r="H381" s="19">
        <v>1.0</v>
      </c>
      <c r="I381" s="19">
        <v>7.0</v>
      </c>
      <c r="J381" s="19">
        <v>34.0</v>
      </c>
      <c r="K381" s="19">
        <v>33.0</v>
      </c>
      <c r="L381" s="19">
        <v>27.0</v>
      </c>
      <c r="M381" s="19">
        <v>2.7</v>
      </c>
      <c r="N381" s="19">
        <v>75.0</v>
      </c>
      <c r="O381" s="19">
        <v>0.0</v>
      </c>
      <c r="P381" s="19">
        <v>4.0</v>
      </c>
    </row>
    <row r="382">
      <c r="A382" s="18" t="s">
        <v>516</v>
      </c>
      <c r="B382" s="18" t="s">
        <v>427</v>
      </c>
      <c r="C382" s="19">
        <v>676356.0</v>
      </c>
      <c r="D382" s="19">
        <v>301.0</v>
      </c>
      <c r="E382" s="19">
        <v>271.0</v>
      </c>
      <c r="F382" s="19">
        <v>41.0</v>
      </c>
      <c r="G382" s="19">
        <v>11.0</v>
      </c>
      <c r="H382" s="19">
        <v>1.0</v>
      </c>
      <c r="I382" s="19">
        <v>10.0</v>
      </c>
      <c r="J382" s="19">
        <v>36.0</v>
      </c>
      <c r="K382" s="19">
        <v>35.0</v>
      </c>
      <c r="L382" s="19">
        <v>24.0</v>
      </c>
      <c r="M382" s="19">
        <v>7.5</v>
      </c>
      <c r="N382" s="19">
        <v>60.0</v>
      </c>
      <c r="O382" s="19">
        <v>1.0</v>
      </c>
      <c r="P382" s="19">
        <v>6.0</v>
      </c>
    </row>
    <row r="383">
      <c r="A383" s="18" t="s">
        <v>517</v>
      </c>
      <c r="B383" s="18" t="s">
        <v>421</v>
      </c>
      <c r="C383" s="19">
        <v>669364.0</v>
      </c>
      <c r="D383" s="19">
        <v>227.0</v>
      </c>
      <c r="E383" s="19">
        <v>216.0</v>
      </c>
      <c r="F383" s="19">
        <v>38.0</v>
      </c>
      <c r="G383" s="19">
        <v>9.0</v>
      </c>
      <c r="H383" s="19">
        <v>1.0</v>
      </c>
      <c r="I383" s="19">
        <v>3.0</v>
      </c>
      <c r="J383" s="19">
        <v>23.0</v>
      </c>
      <c r="K383" s="19">
        <v>22.0</v>
      </c>
      <c r="L383" s="19">
        <v>10.0</v>
      </c>
      <c r="M383" s="19">
        <v>8.5</v>
      </c>
      <c r="N383" s="19">
        <v>44.0</v>
      </c>
      <c r="O383" s="19">
        <v>1.0</v>
      </c>
      <c r="P383" s="19">
        <v>1.0</v>
      </c>
    </row>
    <row r="384">
      <c r="A384" s="18" t="s">
        <v>356</v>
      </c>
      <c r="B384" s="18" t="s">
        <v>428</v>
      </c>
      <c r="C384" s="19">
        <v>672478.0</v>
      </c>
      <c r="D384" s="19">
        <v>277.0</v>
      </c>
      <c r="E384" s="19">
        <v>258.0</v>
      </c>
      <c r="F384" s="19">
        <v>39.0</v>
      </c>
      <c r="G384" s="19">
        <v>12.0</v>
      </c>
      <c r="H384" s="19">
        <v>1.0</v>
      </c>
      <c r="I384" s="19">
        <v>7.0</v>
      </c>
      <c r="J384" s="19">
        <v>27.0</v>
      </c>
      <c r="K384" s="19">
        <v>27.0</v>
      </c>
      <c r="L384" s="19">
        <v>16.0</v>
      </c>
      <c r="M384" s="19">
        <v>0.2</v>
      </c>
      <c r="N384" s="19">
        <v>60.0</v>
      </c>
      <c r="O384" s="19">
        <v>2.0</v>
      </c>
      <c r="P384" s="19">
        <v>2.0</v>
      </c>
    </row>
    <row r="385">
      <c r="A385" s="18" t="s">
        <v>342</v>
      </c>
      <c r="B385" s="18" t="s">
        <v>405</v>
      </c>
      <c r="C385" s="19">
        <v>608701.0</v>
      </c>
      <c r="D385" s="19">
        <v>250.0</v>
      </c>
      <c r="E385" s="19">
        <v>218.0</v>
      </c>
      <c r="F385" s="19">
        <v>40.0</v>
      </c>
      <c r="G385" s="19">
        <v>12.0</v>
      </c>
      <c r="H385" s="19">
        <v>1.0</v>
      </c>
      <c r="I385" s="19">
        <v>5.0</v>
      </c>
      <c r="J385" s="19">
        <v>31.0</v>
      </c>
      <c r="K385" s="19">
        <v>29.0</v>
      </c>
      <c r="L385" s="19">
        <v>27.0</v>
      </c>
      <c r="M385" s="19">
        <v>4.7</v>
      </c>
      <c r="N385" s="19">
        <v>58.0</v>
      </c>
      <c r="O385" s="19">
        <v>2.0</v>
      </c>
      <c r="P385" s="19">
        <v>5.0</v>
      </c>
    </row>
    <row r="386">
      <c r="A386" s="18" t="s">
        <v>195</v>
      </c>
      <c r="B386" s="18" t="s">
        <v>424</v>
      </c>
      <c r="C386" s="19">
        <v>656582.0</v>
      </c>
      <c r="D386" s="19">
        <v>374.0</v>
      </c>
      <c r="E386" s="19">
        <v>328.0</v>
      </c>
      <c r="F386" s="19">
        <v>52.0</v>
      </c>
      <c r="G386" s="19">
        <v>17.0</v>
      </c>
      <c r="H386" s="19">
        <v>2.0</v>
      </c>
      <c r="I386" s="19">
        <v>9.0</v>
      </c>
      <c r="J386" s="19">
        <v>42.0</v>
      </c>
      <c r="K386" s="19">
        <v>40.0</v>
      </c>
      <c r="L386" s="19">
        <v>39.0</v>
      </c>
      <c r="M386" s="19">
        <v>4.9</v>
      </c>
      <c r="N386" s="19">
        <v>83.0</v>
      </c>
      <c r="O386" s="19">
        <v>4.0</v>
      </c>
      <c r="P386" s="19">
        <v>7.0</v>
      </c>
    </row>
    <row r="387">
      <c r="A387" s="18" t="s">
        <v>247</v>
      </c>
      <c r="B387" s="18" t="s">
        <v>414</v>
      </c>
      <c r="C387" s="19">
        <v>571657.0</v>
      </c>
      <c r="D387" s="19">
        <v>262.0</v>
      </c>
      <c r="E387" s="19">
        <v>237.0</v>
      </c>
      <c r="F387" s="19">
        <v>41.0</v>
      </c>
      <c r="G387" s="19">
        <v>12.0</v>
      </c>
      <c r="H387" s="19">
        <v>1.0</v>
      </c>
      <c r="I387" s="19">
        <v>7.0</v>
      </c>
      <c r="J387" s="19">
        <v>30.0</v>
      </c>
      <c r="K387" s="19">
        <v>29.0</v>
      </c>
      <c r="L387" s="19">
        <v>16.0</v>
      </c>
      <c r="M387" s="19">
        <v>1.9</v>
      </c>
      <c r="N387" s="19">
        <v>54.0</v>
      </c>
      <c r="O387" s="19">
        <v>2.0</v>
      </c>
      <c r="P387" s="19">
        <v>7.0</v>
      </c>
    </row>
    <row r="388">
      <c r="A388" s="18" t="s">
        <v>252</v>
      </c>
      <c r="C388" s="19">
        <v>462101.0</v>
      </c>
      <c r="D388" s="19">
        <v>293.0</v>
      </c>
      <c r="E388" s="19">
        <v>271.0</v>
      </c>
      <c r="F388" s="19">
        <v>47.0</v>
      </c>
      <c r="G388" s="19">
        <v>13.0</v>
      </c>
      <c r="H388" s="19">
        <v>1.0</v>
      </c>
      <c r="I388" s="19">
        <v>5.0</v>
      </c>
      <c r="J388" s="19">
        <v>31.0</v>
      </c>
      <c r="K388" s="19">
        <v>30.0</v>
      </c>
      <c r="L388" s="19">
        <v>20.0</v>
      </c>
      <c r="M388" s="19">
        <v>6.6</v>
      </c>
      <c r="N388" s="19">
        <v>53.0</v>
      </c>
      <c r="O388" s="19">
        <v>2.0</v>
      </c>
      <c r="P388" s="19">
        <v>3.0</v>
      </c>
    </row>
    <row r="389">
      <c r="A389" s="18" t="s">
        <v>200</v>
      </c>
      <c r="C389" s="19">
        <v>571771.0</v>
      </c>
      <c r="D389" s="19">
        <v>359.0</v>
      </c>
      <c r="E389" s="19">
        <v>329.0</v>
      </c>
      <c r="F389" s="19">
        <v>50.0</v>
      </c>
      <c r="G389" s="19">
        <v>15.0</v>
      </c>
      <c r="H389" s="19">
        <v>1.0</v>
      </c>
      <c r="I389" s="19">
        <v>8.0</v>
      </c>
      <c r="J389" s="19">
        <v>38.0</v>
      </c>
      <c r="K389" s="19">
        <v>37.0</v>
      </c>
      <c r="L389" s="19">
        <v>26.0</v>
      </c>
      <c r="M389" s="19">
        <v>2.4</v>
      </c>
      <c r="N389" s="19">
        <v>70.0</v>
      </c>
      <c r="O389" s="19">
        <v>1.0</v>
      </c>
      <c r="P389" s="19">
        <v>4.0</v>
      </c>
    </row>
    <row r="390">
      <c r="A390" s="18" t="s">
        <v>276</v>
      </c>
      <c r="B390" s="18" t="s">
        <v>407</v>
      </c>
      <c r="C390" s="19">
        <v>622534.0</v>
      </c>
      <c r="D390" s="19">
        <v>293.0</v>
      </c>
      <c r="E390" s="19">
        <v>272.0</v>
      </c>
      <c r="F390" s="19">
        <v>48.0</v>
      </c>
      <c r="G390" s="19">
        <v>14.0</v>
      </c>
      <c r="H390" s="19">
        <v>1.0</v>
      </c>
      <c r="I390" s="19">
        <v>7.0</v>
      </c>
      <c r="J390" s="19">
        <v>36.0</v>
      </c>
      <c r="K390" s="19">
        <v>35.0</v>
      </c>
      <c r="L390" s="19">
        <v>19.0</v>
      </c>
      <c r="M390" s="19">
        <v>7.0</v>
      </c>
      <c r="N390" s="19">
        <v>53.0</v>
      </c>
      <c r="O390" s="19">
        <v>2.0</v>
      </c>
      <c r="P390" s="19">
        <v>2.0</v>
      </c>
    </row>
    <row r="391">
      <c r="A391" s="18" t="s">
        <v>250</v>
      </c>
      <c r="B391" s="18" t="s">
        <v>407</v>
      </c>
      <c r="C391" s="19">
        <v>500743.0</v>
      </c>
      <c r="D391" s="19">
        <v>257.0</v>
      </c>
      <c r="E391" s="19">
        <v>238.0</v>
      </c>
      <c r="F391" s="19">
        <v>43.0</v>
      </c>
      <c r="G391" s="19">
        <v>12.0</v>
      </c>
      <c r="H391" s="19">
        <v>1.0</v>
      </c>
      <c r="I391" s="19">
        <v>5.0</v>
      </c>
      <c r="J391" s="19">
        <v>30.0</v>
      </c>
      <c r="K391" s="19">
        <v>29.0</v>
      </c>
      <c r="L391" s="19">
        <v>15.0</v>
      </c>
      <c r="M391" s="19">
        <v>3.5</v>
      </c>
      <c r="N391" s="19">
        <v>34.0</v>
      </c>
      <c r="O391" s="19">
        <v>2.0</v>
      </c>
      <c r="P391" s="19">
        <v>3.0</v>
      </c>
    </row>
    <row r="392">
      <c r="A392" s="18" t="s">
        <v>518</v>
      </c>
      <c r="C392" s="19">
        <v>608385.0</v>
      </c>
      <c r="D392" s="19">
        <v>299.0</v>
      </c>
      <c r="E392" s="19">
        <v>257.0</v>
      </c>
      <c r="F392" s="19">
        <v>41.0</v>
      </c>
      <c r="G392" s="19">
        <v>13.0</v>
      </c>
      <c r="H392" s="19">
        <v>1.0</v>
      </c>
      <c r="I392" s="19">
        <v>9.0</v>
      </c>
      <c r="J392" s="19">
        <v>34.0</v>
      </c>
      <c r="K392" s="19">
        <v>32.0</v>
      </c>
      <c r="L392" s="19">
        <v>37.0</v>
      </c>
      <c r="M392" s="19">
        <v>0.4</v>
      </c>
      <c r="N392" s="19">
        <v>60.0</v>
      </c>
      <c r="O392" s="19">
        <v>3.0</v>
      </c>
      <c r="P392" s="19">
        <v>4.0</v>
      </c>
    </row>
    <row r="393">
      <c r="A393" s="18" t="s">
        <v>337</v>
      </c>
      <c r="B393" s="18" t="s">
        <v>411</v>
      </c>
      <c r="C393" s="19">
        <v>670032.0</v>
      </c>
      <c r="D393" s="19">
        <v>380.0</v>
      </c>
      <c r="E393" s="19">
        <v>346.0</v>
      </c>
      <c r="F393" s="19">
        <v>69.0</v>
      </c>
      <c r="G393" s="19">
        <v>13.0</v>
      </c>
      <c r="H393" s="19">
        <v>1.0</v>
      </c>
      <c r="I393" s="19">
        <v>5.0</v>
      </c>
      <c r="J393" s="19">
        <v>38.0</v>
      </c>
      <c r="K393" s="19">
        <v>36.0</v>
      </c>
      <c r="L393" s="19">
        <v>30.0</v>
      </c>
      <c r="M393" s="19">
        <v>12.6</v>
      </c>
      <c r="N393" s="19">
        <v>55.0</v>
      </c>
      <c r="O393" s="19">
        <v>1.0</v>
      </c>
      <c r="P393" s="19">
        <v>4.0</v>
      </c>
    </row>
    <row r="394">
      <c r="A394" s="18" t="s">
        <v>307</v>
      </c>
      <c r="B394" s="18" t="s">
        <v>403</v>
      </c>
      <c r="C394" s="19">
        <v>621438.0</v>
      </c>
      <c r="D394" s="19">
        <v>319.0</v>
      </c>
      <c r="E394" s="19">
        <v>294.0</v>
      </c>
      <c r="F394" s="19">
        <v>40.0</v>
      </c>
      <c r="G394" s="19">
        <v>14.0</v>
      </c>
      <c r="H394" s="19">
        <v>1.0</v>
      </c>
      <c r="I394" s="19">
        <v>12.0</v>
      </c>
      <c r="J394" s="19">
        <v>39.0</v>
      </c>
      <c r="K394" s="19">
        <v>39.0</v>
      </c>
      <c r="L394" s="19">
        <v>18.0</v>
      </c>
      <c r="M394" s="19">
        <v>6.8</v>
      </c>
      <c r="N394" s="19">
        <v>75.0</v>
      </c>
      <c r="O394" s="19">
        <v>1.0</v>
      </c>
      <c r="P394" s="19">
        <v>6.0</v>
      </c>
    </row>
    <row r="395">
      <c r="A395" s="18" t="s">
        <v>209</v>
      </c>
      <c r="B395" s="18" t="s">
        <v>434</v>
      </c>
      <c r="C395" s="19">
        <v>656716.0</v>
      </c>
      <c r="D395" s="19">
        <v>352.0</v>
      </c>
      <c r="E395" s="19">
        <v>321.0</v>
      </c>
      <c r="F395" s="19">
        <v>47.0</v>
      </c>
      <c r="G395" s="19">
        <v>14.0</v>
      </c>
      <c r="H395" s="19">
        <v>4.0</v>
      </c>
      <c r="I395" s="19">
        <v>8.0</v>
      </c>
      <c r="J395" s="19">
        <v>38.0</v>
      </c>
      <c r="K395" s="19">
        <v>37.0</v>
      </c>
      <c r="L395" s="19">
        <v>28.0</v>
      </c>
      <c r="M395" s="19">
        <v>8.6</v>
      </c>
      <c r="N395" s="19">
        <v>84.0</v>
      </c>
      <c r="O395" s="19">
        <v>3.0</v>
      </c>
      <c r="P395" s="19">
        <v>3.0</v>
      </c>
    </row>
    <row r="396">
      <c r="A396" s="18" t="s">
        <v>519</v>
      </c>
      <c r="B396" s="18" t="s">
        <v>424</v>
      </c>
      <c r="C396" s="19">
        <v>641511.0</v>
      </c>
      <c r="D396" s="19">
        <v>151.0</v>
      </c>
      <c r="E396" s="19">
        <v>138.0</v>
      </c>
      <c r="F396" s="19">
        <v>22.0</v>
      </c>
      <c r="G396" s="19">
        <v>6.0</v>
      </c>
      <c r="H396" s="19">
        <v>0.0</v>
      </c>
      <c r="I396" s="19">
        <v>2.0</v>
      </c>
      <c r="J396" s="19">
        <v>15.0</v>
      </c>
      <c r="K396" s="19">
        <v>15.0</v>
      </c>
      <c r="L396" s="19">
        <v>10.0</v>
      </c>
      <c r="M396" s="19">
        <v>1.0</v>
      </c>
      <c r="N396" s="19">
        <v>39.0</v>
      </c>
      <c r="O396" s="19">
        <v>0.0</v>
      </c>
      <c r="P396" s="19">
        <v>3.0</v>
      </c>
    </row>
    <row r="397">
      <c r="A397" s="18" t="s">
        <v>520</v>
      </c>
      <c r="B397" s="18" t="s">
        <v>431</v>
      </c>
      <c r="C397" s="19">
        <v>608596.0</v>
      </c>
      <c r="D397" s="19">
        <v>236.0</v>
      </c>
      <c r="E397" s="19">
        <v>214.0</v>
      </c>
      <c r="F397" s="19">
        <v>33.0</v>
      </c>
      <c r="G397" s="19">
        <v>11.0</v>
      </c>
      <c r="H397" s="19">
        <v>1.0</v>
      </c>
      <c r="I397" s="19">
        <v>9.0</v>
      </c>
      <c r="J397" s="19">
        <v>30.0</v>
      </c>
      <c r="K397" s="19">
        <v>30.0</v>
      </c>
      <c r="L397" s="19">
        <v>20.0</v>
      </c>
      <c r="M397" s="19">
        <v>0.7</v>
      </c>
      <c r="N397" s="19">
        <v>63.0</v>
      </c>
      <c r="O397" s="19">
        <v>0.0</v>
      </c>
      <c r="P397" s="19">
        <v>2.0</v>
      </c>
    </row>
    <row r="398">
      <c r="A398" s="18" t="s">
        <v>521</v>
      </c>
      <c r="B398" s="18" t="s">
        <v>404</v>
      </c>
      <c r="C398" s="19">
        <v>664314.0</v>
      </c>
      <c r="D398" s="19">
        <v>252.0</v>
      </c>
      <c r="E398" s="19">
        <v>228.0</v>
      </c>
      <c r="F398" s="19">
        <v>30.0</v>
      </c>
      <c r="G398" s="19">
        <v>11.0</v>
      </c>
      <c r="H398" s="19">
        <v>1.0</v>
      </c>
      <c r="I398" s="19">
        <v>13.0</v>
      </c>
      <c r="J398" s="19">
        <v>34.0</v>
      </c>
      <c r="K398" s="19">
        <v>33.0</v>
      </c>
      <c r="L398" s="19">
        <v>21.0</v>
      </c>
      <c r="M398" s="19">
        <v>9.7</v>
      </c>
      <c r="N398" s="19">
        <v>70.0</v>
      </c>
      <c r="O398" s="19">
        <v>3.0</v>
      </c>
      <c r="P398" s="19">
        <v>1.0</v>
      </c>
    </row>
    <row r="399">
      <c r="A399" s="18" t="s">
        <v>522</v>
      </c>
      <c r="B399" s="18" t="s">
        <v>423</v>
      </c>
      <c r="C399" s="19">
        <v>683737.0</v>
      </c>
      <c r="D399" s="19">
        <v>410.0</v>
      </c>
      <c r="E399" s="19">
        <v>365.0</v>
      </c>
      <c r="F399" s="19">
        <v>49.0</v>
      </c>
      <c r="G399" s="19">
        <v>17.0</v>
      </c>
      <c r="H399" s="19">
        <v>2.0</v>
      </c>
      <c r="I399" s="19">
        <v>18.0</v>
      </c>
      <c r="J399" s="19">
        <v>49.0</v>
      </c>
      <c r="K399" s="19">
        <v>51.0</v>
      </c>
      <c r="L399" s="19">
        <v>36.0</v>
      </c>
      <c r="M399" s="19">
        <v>3.3</v>
      </c>
      <c r="N399" s="19">
        <v>119.0</v>
      </c>
      <c r="O399" s="19">
        <v>0.0</v>
      </c>
      <c r="P399" s="19">
        <v>8.0</v>
      </c>
    </row>
    <row r="400">
      <c r="A400" s="18" t="s">
        <v>349</v>
      </c>
      <c r="B400" s="18" t="s">
        <v>404</v>
      </c>
      <c r="C400" s="19">
        <v>516416.0</v>
      </c>
      <c r="D400" s="19">
        <v>291.0</v>
      </c>
      <c r="E400" s="19">
        <v>266.0</v>
      </c>
      <c r="F400" s="19">
        <v>52.0</v>
      </c>
      <c r="G400" s="19">
        <v>10.0</v>
      </c>
      <c r="H400" s="19">
        <v>1.0</v>
      </c>
      <c r="I400" s="19">
        <v>6.0</v>
      </c>
      <c r="J400" s="19">
        <v>31.0</v>
      </c>
      <c r="K400" s="19">
        <v>31.0</v>
      </c>
      <c r="L400" s="19">
        <v>20.0</v>
      </c>
      <c r="M400" s="19">
        <v>4.7</v>
      </c>
      <c r="N400" s="19">
        <v>45.0</v>
      </c>
      <c r="O400" s="19">
        <v>2.0</v>
      </c>
      <c r="P400" s="19">
        <v>4.0</v>
      </c>
    </row>
    <row r="401">
      <c r="A401" s="18" t="s">
        <v>523</v>
      </c>
      <c r="B401" s="18" t="s">
        <v>422</v>
      </c>
      <c r="C401" s="19">
        <v>672012.0</v>
      </c>
      <c r="D401" s="19">
        <v>281.0</v>
      </c>
      <c r="E401" s="19">
        <v>242.0</v>
      </c>
      <c r="F401" s="19">
        <v>38.0</v>
      </c>
      <c r="G401" s="19">
        <v>10.0</v>
      </c>
      <c r="H401" s="19">
        <v>1.0</v>
      </c>
      <c r="I401" s="19">
        <v>5.0</v>
      </c>
      <c r="J401" s="19">
        <v>30.0</v>
      </c>
      <c r="K401" s="19">
        <v>29.0</v>
      </c>
      <c r="L401" s="19">
        <v>32.0</v>
      </c>
      <c r="M401" s="19">
        <v>18.7</v>
      </c>
      <c r="N401" s="19">
        <v>57.0</v>
      </c>
      <c r="O401" s="19">
        <v>4.0</v>
      </c>
      <c r="P401" s="19">
        <v>7.0</v>
      </c>
    </row>
    <row r="402">
      <c r="A402" s="18" t="s">
        <v>389</v>
      </c>
      <c r="B402" s="18" t="s">
        <v>405</v>
      </c>
      <c r="C402" s="19">
        <v>624512.0</v>
      </c>
      <c r="D402" s="19">
        <v>244.0</v>
      </c>
      <c r="E402" s="19">
        <v>227.0</v>
      </c>
      <c r="F402" s="19">
        <v>39.0</v>
      </c>
      <c r="G402" s="19">
        <v>12.0</v>
      </c>
      <c r="H402" s="19">
        <v>1.0</v>
      </c>
      <c r="I402" s="19">
        <v>4.0</v>
      </c>
      <c r="J402" s="19">
        <v>26.0</v>
      </c>
      <c r="K402" s="19">
        <v>25.0</v>
      </c>
      <c r="L402" s="19">
        <v>14.0</v>
      </c>
      <c r="M402" s="19">
        <v>1.4</v>
      </c>
      <c r="N402" s="19">
        <v>55.0</v>
      </c>
      <c r="O402" s="19">
        <v>0.0</v>
      </c>
      <c r="P402" s="19">
        <v>2.0</v>
      </c>
    </row>
    <row r="403">
      <c r="A403" s="18" t="s">
        <v>392</v>
      </c>
      <c r="B403" s="18" t="s">
        <v>404</v>
      </c>
      <c r="C403" s="19">
        <v>595978.0</v>
      </c>
      <c r="D403" s="19">
        <v>196.0</v>
      </c>
      <c r="E403" s="19">
        <v>182.0</v>
      </c>
      <c r="F403" s="19">
        <v>27.0</v>
      </c>
      <c r="G403" s="19">
        <v>7.0</v>
      </c>
      <c r="H403" s="19">
        <v>0.0</v>
      </c>
      <c r="I403" s="19">
        <v>2.0</v>
      </c>
      <c r="J403" s="19">
        <v>17.0</v>
      </c>
      <c r="K403" s="19">
        <v>17.0</v>
      </c>
      <c r="L403" s="19">
        <v>12.0</v>
      </c>
      <c r="M403" s="19">
        <v>1.3</v>
      </c>
      <c r="N403" s="19">
        <v>46.0</v>
      </c>
      <c r="O403" s="19">
        <v>0.0</v>
      </c>
      <c r="P403" s="19">
        <v>2.0</v>
      </c>
    </row>
    <row r="404">
      <c r="A404" s="18" t="s">
        <v>348</v>
      </c>
      <c r="B404" s="18" t="s">
        <v>408</v>
      </c>
      <c r="C404" s="19">
        <v>669289.0</v>
      </c>
      <c r="D404" s="19">
        <v>295.0</v>
      </c>
      <c r="E404" s="19">
        <v>270.0</v>
      </c>
      <c r="F404" s="19">
        <v>51.0</v>
      </c>
      <c r="G404" s="19">
        <v>14.0</v>
      </c>
      <c r="H404" s="19">
        <v>1.0</v>
      </c>
      <c r="I404" s="19">
        <v>5.0</v>
      </c>
      <c r="J404" s="19">
        <v>33.0</v>
      </c>
      <c r="K404" s="19">
        <v>32.0</v>
      </c>
      <c r="L404" s="19">
        <v>23.0</v>
      </c>
      <c r="M404" s="19">
        <v>5.5</v>
      </c>
      <c r="N404" s="19">
        <v>43.0</v>
      </c>
      <c r="O404" s="19">
        <v>1.0</v>
      </c>
      <c r="P404" s="19">
        <v>2.0</v>
      </c>
    </row>
    <row r="405">
      <c r="A405" s="18" t="s">
        <v>524</v>
      </c>
      <c r="B405" s="18" t="s">
        <v>401</v>
      </c>
      <c r="C405" s="19">
        <v>679032.0</v>
      </c>
      <c r="D405" s="19">
        <v>336.0</v>
      </c>
      <c r="E405" s="19">
        <v>314.0</v>
      </c>
      <c r="F405" s="19">
        <v>53.0</v>
      </c>
      <c r="G405" s="19">
        <v>12.0</v>
      </c>
      <c r="H405" s="19">
        <v>2.0</v>
      </c>
      <c r="I405" s="19">
        <v>4.0</v>
      </c>
      <c r="J405" s="19">
        <v>39.0</v>
      </c>
      <c r="K405" s="19">
        <v>34.0</v>
      </c>
      <c r="L405" s="19">
        <v>16.0</v>
      </c>
      <c r="M405" s="19">
        <v>20.0</v>
      </c>
      <c r="N405" s="19">
        <v>84.0</v>
      </c>
      <c r="O405" s="19">
        <v>4.0</v>
      </c>
      <c r="P405" s="19">
        <v>5.0</v>
      </c>
    </row>
    <row r="406">
      <c r="A406" s="18" t="s">
        <v>214</v>
      </c>
      <c r="B406" s="18" t="s">
        <v>434</v>
      </c>
      <c r="C406" s="19">
        <v>595879.0</v>
      </c>
      <c r="D406" s="19">
        <v>533.0</v>
      </c>
      <c r="E406" s="19">
        <v>495.0</v>
      </c>
      <c r="F406" s="19">
        <v>79.0</v>
      </c>
      <c r="G406" s="19">
        <v>21.0</v>
      </c>
      <c r="H406" s="19">
        <v>3.0</v>
      </c>
      <c r="I406" s="19">
        <v>14.0</v>
      </c>
      <c r="J406" s="19">
        <v>57.0</v>
      </c>
      <c r="K406" s="19">
        <v>60.0</v>
      </c>
      <c r="L406" s="19">
        <v>27.0</v>
      </c>
      <c r="M406" s="19">
        <v>9.6</v>
      </c>
      <c r="N406" s="19">
        <v>126.0</v>
      </c>
      <c r="O406" s="19">
        <v>0.0</v>
      </c>
      <c r="P406" s="19">
        <v>9.0</v>
      </c>
    </row>
    <row r="407">
      <c r="A407" s="18" t="s">
        <v>249</v>
      </c>
      <c r="B407" s="18" t="s">
        <v>404</v>
      </c>
      <c r="C407" s="19">
        <v>664702.0</v>
      </c>
      <c r="D407" s="19">
        <v>430.0</v>
      </c>
      <c r="E407" s="19">
        <v>392.0</v>
      </c>
      <c r="F407" s="19">
        <v>70.0</v>
      </c>
      <c r="G407" s="19">
        <v>17.0</v>
      </c>
      <c r="H407" s="19">
        <v>1.0</v>
      </c>
      <c r="I407" s="19">
        <v>4.0</v>
      </c>
      <c r="J407" s="19">
        <v>43.0</v>
      </c>
      <c r="K407" s="19">
        <v>37.0</v>
      </c>
      <c r="L407" s="19">
        <v>36.0</v>
      </c>
      <c r="M407" s="19">
        <v>13.9</v>
      </c>
      <c r="N407" s="19">
        <v>75.0</v>
      </c>
      <c r="O407" s="19">
        <v>4.0</v>
      </c>
      <c r="P407" s="19">
        <v>1.0</v>
      </c>
    </row>
    <row r="408">
      <c r="A408" s="18" t="s">
        <v>525</v>
      </c>
      <c r="B408" s="18" t="s">
        <v>428</v>
      </c>
      <c r="C408" s="19">
        <v>668709.0</v>
      </c>
      <c r="D408" s="19">
        <v>472.0</v>
      </c>
      <c r="E408" s="19">
        <v>407.0</v>
      </c>
      <c r="F408" s="19">
        <v>49.0</v>
      </c>
      <c r="G408" s="19">
        <v>18.0</v>
      </c>
      <c r="H408" s="19">
        <v>2.0</v>
      </c>
      <c r="I408" s="19">
        <v>13.0</v>
      </c>
      <c r="J408" s="19">
        <v>45.0</v>
      </c>
      <c r="K408" s="19">
        <v>47.0</v>
      </c>
      <c r="L408" s="19">
        <v>60.0</v>
      </c>
      <c r="M408" s="19">
        <v>7.3</v>
      </c>
      <c r="N408" s="19">
        <v>120.0</v>
      </c>
      <c r="O408" s="19">
        <v>2.0</v>
      </c>
      <c r="P408" s="19">
        <v>4.0</v>
      </c>
    </row>
    <row r="409">
      <c r="A409" s="18" t="s">
        <v>232</v>
      </c>
      <c r="B409" s="18" t="s">
        <v>407</v>
      </c>
      <c r="C409" s="19">
        <v>621035.0</v>
      </c>
      <c r="D409" s="19">
        <v>404.0</v>
      </c>
      <c r="E409" s="19">
        <v>358.0</v>
      </c>
      <c r="F409" s="19">
        <v>44.0</v>
      </c>
      <c r="G409" s="19">
        <v>16.0</v>
      </c>
      <c r="H409" s="19">
        <v>1.0</v>
      </c>
      <c r="I409" s="19">
        <v>13.0</v>
      </c>
      <c r="J409" s="19">
        <v>47.0</v>
      </c>
      <c r="K409" s="19">
        <v>46.0</v>
      </c>
      <c r="L409" s="19">
        <v>41.0</v>
      </c>
      <c r="M409" s="19">
        <v>10.4</v>
      </c>
      <c r="N409" s="19">
        <v>136.0</v>
      </c>
      <c r="O409" s="19">
        <v>2.0</v>
      </c>
      <c r="P409" s="19">
        <v>5.0</v>
      </c>
    </row>
    <row r="410">
      <c r="A410" s="18" t="s">
        <v>272</v>
      </c>
      <c r="B410" s="18" t="s">
        <v>416</v>
      </c>
      <c r="C410" s="19">
        <v>602104.0</v>
      </c>
      <c r="D410" s="19">
        <v>292.0</v>
      </c>
      <c r="E410" s="19">
        <v>266.0</v>
      </c>
      <c r="F410" s="19">
        <v>45.0</v>
      </c>
      <c r="G410" s="19">
        <v>12.0</v>
      </c>
      <c r="H410" s="19">
        <v>1.0</v>
      </c>
      <c r="I410" s="19">
        <v>7.0</v>
      </c>
      <c r="J410" s="19">
        <v>32.0</v>
      </c>
      <c r="K410" s="19">
        <v>32.0</v>
      </c>
      <c r="L410" s="19">
        <v>21.0</v>
      </c>
      <c r="M410" s="19">
        <v>2.3</v>
      </c>
      <c r="N410" s="19">
        <v>69.0</v>
      </c>
      <c r="O410" s="19">
        <v>1.0</v>
      </c>
      <c r="P410" s="19">
        <v>5.0</v>
      </c>
    </row>
    <row r="411">
      <c r="A411" s="18" t="s">
        <v>526</v>
      </c>
      <c r="B411" s="18" t="s">
        <v>434</v>
      </c>
      <c r="C411" s="19">
        <v>608348.0</v>
      </c>
      <c r="D411" s="19">
        <v>246.0</v>
      </c>
      <c r="E411" s="19">
        <v>219.0</v>
      </c>
      <c r="F411" s="19">
        <v>34.0</v>
      </c>
      <c r="G411" s="19">
        <v>10.0</v>
      </c>
      <c r="H411" s="19">
        <v>1.0</v>
      </c>
      <c r="I411" s="19">
        <v>6.0</v>
      </c>
      <c r="J411" s="19">
        <v>25.0</v>
      </c>
      <c r="K411" s="19">
        <v>24.0</v>
      </c>
      <c r="L411" s="19">
        <v>24.0</v>
      </c>
      <c r="M411" s="19">
        <v>1.4</v>
      </c>
      <c r="N411" s="19">
        <v>53.0</v>
      </c>
      <c r="O411" s="19">
        <v>0.0</v>
      </c>
      <c r="P411" s="19">
        <v>3.0</v>
      </c>
    </row>
    <row r="412">
      <c r="A412" s="18" t="s">
        <v>309</v>
      </c>
      <c r="B412" s="18" t="s">
        <v>427</v>
      </c>
      <c r="C412" s="19">
        <v>676609.0</v>
      </c>
      <c r="D412" s="19">
        <v>282.0</v>
      </c>
      <c r="E412" s="19">
        <v>242.0</v>
      </c>
      <c r="F412" s="19">
        <v>36.0</v>
      </c>
      <c r="G412" s="19">
        <v>10.0</v>
      </c>
      <c r="H412" s="19">
        <v>1.0</v>
      </c>
      <c r="I412" s="19">
        <v>5.0</v>
      </c>
      <c r="J412" s="19">
        <v>30.0</v>
      </c>
      <c r="K412" s="19">
        <v>28.0</v>
      </c>
      <c r="L412" s="19">
        <v>27.0</v>
      </c>
      <c r="M412" s="19">
        <v>16.2</v>
      </c>
      <c r="N412" s="19">
        <v>65.0</v>
      </c>
      <c r="O412" s="19">
        <v>3.0</v>
      </c>
      <c r="P412" s="19">
        <v>12.0</v>
      </c>
    </row>
    <row r="413">
      <c r="A413" s="18" t="s">
        <v>239</v>
      </c>
      <c r="B413" s="18" t="s">
        <v>434</v>
      </c>
      <c r="C413" s="19">
        <v>628451.0</v>
      </c>
      <c r="D413" s="19">
        <v>266.0</v>
      </c>
      <c r="E413" s="19">
        <v>247.0</v>
      </c>
      <c r="F413" s="19">
        <v>42.0</v>
      </c>
      <c r="G413" s="19">
        <v>13.0</v>
      </c>
      <c r="H413" s="19">
        <v>1.0</v>
      </c>
      <c r="I413" s="19">
        <v>7.0</v>
      </c>
      <c r="J413" s="19">
        <v>33.0</v>
      </c>
      <c r="K413" s="19">
        <v>32.0</v>
      </c>
      <c r="L413" s="19">
        <v>17.0</v>
      </c>
      <c r="M413" s="19">
        <v>2.1</v>
      </c>
      <c r="N413" s="19">
        <v>46.0</v>
      </c>
      <c r="O413" s="19">
        <v>1.0</v>
      </c>
      <c r="P413" s="19">
        <v>1.0</v>
      </c>
    </row>
    <row r="414">
      <c r="A414" s="18" t="s">
        <v>204</v>
      </c>
      <c r="B414" s="18" t="s">
        <v>407</v>
      </c>
      <c r="C414" s="19">
        <v>518792.0</v>
      </c>
      <c r="D414" s="19">
        <v>362.0</v>
      </c>
      <c r="E414" s="19">
        <v>328.0</v>
      </c>
      <c r="F414" s="19">
        <v>48.0</v>
      </c>
      <c r="G414" s="19">
        <v>17.0</v>
      </c>
      <c r="H414" s="19">
        <v>1.0</v>
      </c>
      <c r="I414" s="19">
        <v>11.0</v>
      </c>
      <c r="J414" s="19">
        <v>44.0</v>
      </c>
      <c r="K414" s="19">
        <v>44.0</v>
      </c>
      <c r="L414" s="19">
        <v>30.0</v>
      </c>
      <c r="M414" s="19">
        <v>1.9</v>
      </c>
      <c r="N414" s="19">
        <v>71.0</v>
      </c>
      <c r="O414" s="19">
        <v>2.0</v>
      </c>
      <c r="P414" s="19">
        <v>3.0</v>
      </c>
    </row>
    <row r="415">
      <c r="A415" s="18" t="s">
        <v>244</v>
      </c>
      <c r="C415" s="19">
        <v>643393.0</v>
      </c>
      <c r="D415" s="19">
        <v>313.0</v>
      </c>
      <c r="E415" s="19">
        <v>278.0</v>
      </c>
      <c r="F415" s="19">
        <v>50.0</v>
      </c>
      <c r="G415" s="19">
        <v>14.0</v>
      </c>
      <c r="H415" s="19">
        <v>1.0</v>
      </c>
      <c r="I415" s="19">
        <v>5.0</v>
      </c>
      <c r="J415" s="19">
        <v>41.0</v>
      </c>
      <c r="K415" s="19">
        <v>33.0</v>
      </c>
      <c r="L415" s="19">
        <v>29.0</v>
      </c>
      <c r="M415" s="19">
        <v>9.8</v>
      </c>
      <c r="N415" s="19">
        <v>38.0</v>
      </c>
      <c r="O415" s="19">
        <v>3.0</v>
      </c>
      <c r="P415" s="19">
        <v>5.0</v>
      </c>
    </row>
    <row r="416">
      <c r="A416" s="18" t="s">
        <v>268</v>
      </c>
      <c r="B416" s="18" t="s">
        <v>408</v>
      </c>
      <c r="C416" s="19">
        <v>624415.0</v>
      </c>
      <c r="D416" s="19">
        <v>376.0</v>
      </c>
      <c r="E416" s="19">
        <v>325.0</v>
      </c>
      <c r="F416" s="19">
        <v>46.0</v>
      </c>
      <c r="G416" s="19">
        <v>15.0</v>
      </c>
      <c r="H416" s="19">
        <v>1.0</v>
      </c>
      <c r="I416" s="19">
        <v>11.0</v>
      </c>
      <c r="J416" s="19">
        <v>41.0</v>
      </c>
      <c r="K416" s="19">
        <v>43.0</v>
      </c>
      <c r="L416" s="19">
        <v>44.0</v>
      </c>
      <c r="M416" s="19">
        <v>5.2</v>
      </c>
      <c r="N416" s="19">
        <v>99.0</v>
      </c>
      <c r="O416" s="19">
        <v>2.0</v>
      </c>
      <c r="P416" s="19">
        <v>6.0</v>
      </c>
    </row>
    <row r="417">
      <c r="A417" s="18" t="s">
        <v>217</v>
      </c>
      <c r="B417" s="18" t="s">
        <v>423</v>
      </c>
      <c r="C417" s="19">
        <v>543228.0</v>
      </c>
      <c r="D417" s="19">
        <v>366.0</v>
      </c>
      <c r="E417" s="19">
        <v>341.0</v>
      </c>
      <c r="F417" s="19">
        <v>58.0</v>
      </c>
      <c r="G417" s="19">
        <v>16.0</v>
      </c>
      <c r="H417" s="19">
        <v>1.0</v>
      </c>
      <c r="I417" s="19">
        <v>10.0</v>
      </c>
      <c r="J417" s="19">
        <v>42.0</v>
      </c>
      <c r="K417" s="19">
        <v>42.0</v>
      </c>
      <c r="L417" s="19">
        <v>17.0</v>
      </c>
      <c r="M417" s="19">
        <v>1.4</v>
      </c>
      <c r="N417" s="19">
        <v>73.0</v>
      </c>
      <c r="O417" s="19">
        <v>0.0</v>
      </c>
      <c r="P417" s="19">
        <v>6.0</v>
      </c>
    </row>
    <row r="418">
      <c r="A418" s="18" t="s">
        <v>527</v>
      </c>
      <c r="B418" s="18" t="s">
        <v>400</v>
      </c>
      <c r="C418" s="19">
        <v>668942.0</v>
      </c>
      <c r="D418" s="19">
        <v>364.0</v>
      </c>
      <c r="E418" s="19">
        <v>330.0</v>
      </c>
      <c r="F418" s="19">
        <v>55.0</v>
      </c>
      <c r="G418" s="19">
        <v>16.0</v>
      </c>
      <c r="H418" s="19">
        <v>1.0</v>
      </c>
      <c r="I418" s="19">
        <v>8.0</v>
      </c>
      <c r="J418" s="19">
        <v>43.0</v>
      </c>
      <c r="K418" s="19">
        <v>37.0</v>
      </c>
      <c r="L418" s="19">
        <v>33.0</v>
      </c>
      <c r="M418" s="19">
        <v>11.4</v>
      </c>
      <c r="N418" s="19">
        <v>78.0</v>
      </c>
      <c r="O418" s="19">
        <v>0.0</v>
      </c>
      <c r="P418" s="19">
        <v>1.0</v>
      </c>
    </row>
    <row r="419">
      <c r="A419" s="18" t="s">
        <v>372</v>
      </c>
      <c r="B419" s="18" t="s">
        <v>400</v>
      </c>
      <c r="C419" s="19">
        <v>571745.0</v>
      </c>
      <c r="D419" s="19">
        <v>467.0</v>
      </c>
      <c r="E419" s="19">
        <v>424.0</v>
      </c>
      <c r="F419" s="19">
        <v>59.0</v>
      </c>
      <c r="G419" s="19">
        <v>20.0</v>
      </c>
      <c r="H419" s="19">
        <v>1.0</v>
      </c>
      <c r="I419" s="19">
        <v>18.0</v>
      </c>
      <c r="J419" s="19">
        <v>57.0</v>
      </c>
      <c r="K419" s="19">
        <v>58.0</v>
      </c>
      <c r="L419" s="19">
        <v>36.0</v>
      </c>
      <c r="M419" s="19">
        <v>1.7</v>
      </c>
      <c r="N419" s="19">
        <v>125.0</v>
      </c>
      <c r="O419" s="19">
        <v>0.0</v>
      </c>
      <c r="P419" s="19">
        <v>5.0</v>
      </c>
    </row>
    <row r="420">
      <c r="A420" s="18" t="s">
        <v>528</v>
      </c>
      <c r="B420" s="18" t="s">
        <v>413</v>
      </c>
      <c r="C420" s="19">
        <v>645302.0</v>
      </c>
      <c r="D420" s="19">
        <v>384.0</v>
      </c>
      <c r="E420" s="19">
        <v>346.0</v>
      </c>
      <c r="F420" s="19">
        <v>52.0</v>
      </c>
      <c r="G420" s="19">
        <v>14.0</v>
      </c>
      <c r="H420" s="19">
        <v>1.0</v>
      </c>
      <c r="I420" s="19">
        <v>7.0</v>
      </c>
      <c r="J420" s="19">
        <v>40.0</v>
      </c>
      <c r="K420" s="19">
        <v>35.0</v>
      </c>
      <c r="L420" s="19">
        <v>26.0</v>
      </c>
      <c r="M420" s="19">
        <v>12.1</v>
      </c>
      <c r="N420" s="19">
        <v>88.0</v>
      </c>
      <c r="O420" s="19">
        <v>3.0</v>
      </c>
      <c r="P420" s="19">
        <v>12.0</v>
      </c>
    </row>
    <row r="421">
      <c r="A421" s="18" t="s">
        <v>316</v>
      </c>
      <c r="B421" s="18" t="s">
        <v>421</v>
      </c>
      <c r="C421" s="19">
        <v>542194.0</v>
      </c>
      <c r="D421" s="19">
        <v>277.0</v>
      </c>
      <c r="E421" s="19">
        <v>263.0</v>
      </c>
      <c r="F421" s="19">
        <v>40.0</v>
      </c>
      <c r="G421" s="19">
        <v>14.0</v>
      </c>
      <c r="H421" s="19">
        <v>1.0</v>
      </c>
      <c r="I421" s="19">
        <v>8.0</v>
      </c>
      <c r="J421" s="19">
        <v>30.0</v>
      </c>
      <c r="K421" s="19">
        <v>30.0</v>
      </c>
      <c r="L421" s="19">
        <v>12.0</v>
      </c>
      <c r="M421" s="19">
        <v>1.4</v>
      </c>
      <c r="N421" s="19">
        <v>72.0</v>
      </c>
      <c r="O421" s="19">
        <v>0.0</v>
      </c>
      <c r="P421" s="19">
        <v>1.0</v>
      </c>
    </row>
    <row r="422">
      <c r="A422" s="18" t="s">
        <v>382</v>
      </c>
      <c r="B422" s="18" t="s">
        <v>424</v>
      </c>
      <c r="C422" s="19">
        <v>678894.0</v>
      </c>
      <c r="D422" s="19">
        <v>378.0</v>
      </c>
      <c r="E422" s="19">
        <v>347.0</v>
      </c>
      <c r="F422" s="19">
        <v>56.0</v>
      </c>
      <c r="G422" s="19">
        <v>14.0</v>
      </c>
      <c r="H422" s="19">
        <v>1.0</v>
      </c>
      <c r="I422" s="19">
        <v>8.0</v>
      </c>
      <c r="J422" s="19">
        <v>42.0</v>
      </c>
      <c r="K422" s="19">
        <v>42.0</v>
      </c>
      <c r="L422" s="19">
        <v>29.0</v>
      </c>
      <c r="M422" s="19">
        <v>16.2</v>
      </c>
      <c r="N422" s="19">
        <v>105.0</v>
      </c>
      <c r="O422" s="19">
        <v>3.0</v>
      </c>
      <c r="P422" s="19">
        <v>2.0</v>
      </c>
    </row>
    <row r="423">
      <c r="A423" s="18" t="s">
        <v>211</v>
      </c>
      <c r="B423" s="18" t="s">
        <v>416</v>
      </c>
      <c r="C423" s="19">
        <v>656811.0</v>
      </c>
      <c r="D423" s="19">
        <v>410.0</v>
      </c>
      <c r="E423" s="19">
        <v>383.0</v>
      </c>
      <c r="F423" s="19">
        <v>62.0</v>
      </c>
      <c r="G423" s="19">
        <v>20.0</v>
      </c>
      <c r="H423" s="19">
        <v>1.0</v>
      </c>
      <c r="I423" s="19">
        <v>14.0</v>
      </c>
      <c r="J423" s="19">
        <v>51.0</v>
      </c>
      <c r="K423" s="19">
        <v>60.0</v>
      </c>
      <c r="L423" s="19">
        <v>22.0</v>
      </c>
      <c r="M423" s="19">
        <v>4.4</v>
      </c>
      <c r="N423" s="19">
        <v>96.0</v>
      </c>
      <c r="O423" s="19">
        <v>1.0</v>
      </c>
      <c r="P423" s="19">
        <v>4.0</v>
      </c>
    </row>
    <row r="424">
      <c r="A424" s="18" t="s">
        <v>164</v>
      </c>
      <c r="B424" s="18" t="s">
        <v>406</v>
      </c>
      <c r="C424" s="19">
        <v>643289.0</v>
      </c>
      <c r="D424" s="19">
        <v>327.0</v>
      </c>
      <c r="E424" s="19">
        <v>310.0</v>
      </c>
      <c r="F424" s="19">
        <v>55.0</v>
      </c>
      <c r="G424" s="19">
        <v>15.0</v>
      </c>
      <c r="H424" s="19">
        <v>1.0</v>
      </c>
      <c r="I424" s="19">
        <v>8.0</v>
      </c>
      <c r="J424" s="19">
        <v>40.0</v>
      </c>
      <c r="K424" s="19">
        <v>39.0</v>
      </c>
      <c r="L424" s="19">
        <v>15.0</v>
      </c>
      <c r="M424" s="19">
        <v>5.1</v>
      </c>
      <c r="N424" s="19">
        <v>48.0</v>
      </c>
      <c r="O424" s="19">
        <v>2.0</v>
      </c>
      <c r="P424" s="19">
        <v>2.0</v>
      </c>
    </row>
    <row r="425">
      <c r="A425" s="18" t="s">
        <v>384</v>
      </c>
      <c r="B425" s="18" t="s">
        <v>403</v>
      </c>
      <c r="C425" s="19">
        <v>668901.0</v>
      </c>
      <c r="D425" s="19">
        <v>369.0</v>
      </c>
      <c r="E425" s="19">
        <v>342.0</v>
      </c>
      <c r="F425" s="19">
        <v>50.0</v>
      </c>
      <c r="G425" s="19">
        <v>15.0</v>
      </c>
      <c r="H425" s="19">
        <v>1.0</v>
      </c>
      <c r="I425" s="19">
        <v>15.0</v>
      </c>
      <c r="J425" s="19">
        <v>45.0</v>
      </c>
      <c r="K425" s="19">
        <v>45.0</v>
      </c>
      <c r="L425" s="19">
        <v>23.0</v>
      </c>
      <c r="M425" s="19">
        <v>1.6</v>
      </c>
      <c r="N425" s="19">
        <v>101.0</v>
      </c>
      <c r="O425" s="19">
        <v>0.0</v>
      </c>
      <c r="P425" s="19">
        <v>3.0</v>
      </c>
    </row>
    <row r="426">
      <c r="A426" s="18" t="s">
        <v>335</v>
      </c>
      <c r="B426" s="18" t="s">
        <v>411</v>
      </c>
      <c r="C426" s="19">
        <v>455117.0</v>
      </c>
      <c r="D426" s="19">
        <v>255.0</v>
      </c>
      <c r="E426" s="19">
        <v>234.0</v>
      </c>
      <c r="F426" s="19">
        <v>28.0</v>
      </c>
      <c r="G426" s="19">
        <v>9.0</v>
      </c>
      <c r="H426" s="19">
        <v>0.0</v>
      </c>
      <c r="I426" s="19">
        <v>8.0</v>
      </c>
      <c r="J426" s="19">
        <v>25.0</v>
      </c>
      <c r="K426" s="19">
        <v>22.0</v>
      </c>
      <c r="L426" s="19">
        <v>17.0</v>
      </c>
      <c r="M426" s="19">
        <v>0.0</v>
      </c>
      <c r="N426" s="19">
        <v>86.0</v>
      </c>
      <c r="O426" s="19">
        <v>0.0</v>
      </c>
      <c r="P426" s="19">
        <v>3.0</v>
      </c>
    </row>
    <row r="427">
      <c r="A427" s="18" t="s">
        <v>529</v>
      </c>
      <c r="B427" s="18" t="s">
        <v>427</v>
      </c>
      <c r="C427" s="19">
        <v>691406.0</v>
      </c>
      <c r="D427" s="19">
        <v>294.0</v>
      </c>
      <c r="E427" s="19">
        <v>272.0</v>
      </c>
      <c r="F427" s="19">
        <v>44.0</v>
      </c>
      <c r="G427" s="19">
        <v>11.0</v>
      </c>
      <c r="H427" s="19">
        <v>1.0</v>
      </c>
      <c r="I427" s="19">
        <v>7.0</v>
      </c>
      <c r="J427" s="19">
        <v>32.0</v>
      </c>
      <c r="K427" s="19">
        <v>31.0</v>
      </c>
      <c r="L427" s="19">
        <v>18.0</v>
      </c>
      <c r="M427" s="19">
        <v>2.4</v>
      </c>
      <c r="N427" s="19">
        <v>66.0</v>
      </c>
      <c r="O427" s="19">
        <v>2.0</v>
      </c>
      <c r="P427" s="19">
        <v>3.0</v>
      </c>
    </row>
    <row r="428">
      <c r="A428" s="18" t="s">
        <v>111</v>
      </c>
      <c r="C428" s="19">
        <v>502110.0</v>
      </c>
      <c r="D428" s="19">
        <v>504.0</v>
      </c>
      <c r="E428" s="19">
        <v>460.0</v>
      </c>
      <c r="F428" s="19">
        <v>61.0</v>
      </c>
      <c r="G428" s="19">
        <v>22.0</v>
      </c>
      <c r="H428" s="19">
        <v>2.0</v>
      </c>
      <c r="I428" s="19">
        <v>18.0</v>
      </c>
      <c r="J428" s="19">
        <v>60.0</v>
      </c>
      <c r="K428" s="19">
        <v>69.0</v>
      </c>
      <c r="L428" s="19">
        <v>40.0</v>
      </c>
      <c r="M428" s="19">
        <v>1.9</v>
      </c>
      <c r="N428" s="19">
        <v>146.0</v>
      </c>
      <c r="O428" s="19">
        <v>0.0</v>
      </c>
      <c r="P428" s="19">
        <v>3.0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80000"/>
    <outlinePr summaryBelow="0" summaryRight="0"/>
  </sheetPr>
  <sheetViews>
    <sheetView workbookViewId="0"/>
  </sheetViews>
  <sheetFormatPr customHeight="1" defaultColWidth="12.63" defaultRowHeight="15.75"/>
  <cols>
    <col customWidth="1" min="2" max="15" width="10.13"/>
  </cols>
  <sheetData>
    <row r="1">
      <c r="A1" s="18" t="s">
        <v>530</v>
      </c>
      <c r="B1" s="20" t="s">
        <v>394</v>
      </c>
      <c r="C1" s="20" t="s">
        <v>531</v>
      </c>
      <c r="D1" s="20" t="s">
        <v>15</v>
      </c>
      <c r="E1" s="20" t="s">
        <v>5</v>
      </c>
      <c r="F1" s="20" t="s">
        <v>21</v>
      </c>
      <c r="G1" s="20" t="s">
        <v>18</v>
      </c>
      <c r="H1" s="20" t="s">
        <v>25</v>
      </c>
      <c r="I1" s="20" t="s">
        <v>13</v>
      </c>
      <c r="J1" s="20" t="s">
        <v>19</v>
      </c>
      <c r="K1" s="20" t="s">
        <v>7</v>
      </c>
      <c r="L1" s="20" t="s">
        <v>22</v>
      </c>
      <c r="M1" s="20" t="s">
        <v>10</v>
      </c>
      <c r="N1" s="20" t="s">
        <v>9</v>
      </c>
      <c r="O1" s="20" t="s">
        <v>16</v>
      </c>
    </row>
    <row r="2">
      <c r="A2" s="18" t="s">
        <v>532</v>
      </c>
      <c r="B2" s="20" t="s">
        <v>396</v>
      </c>
      <c r="C2" s="21">
        <v>30.78</v>
      </c>
      <c r="D2" s="21">
        <v>184.802</v>
      </c>
      <c r="E2" s="21">
        <v>14.6143</v>
      </c>
      <c r="F2" s="21">
        <v>6.9631</v>
      </c>
      <c r="G2" s="21">
        <v>65.3183</v>
      </c>
      <c r="H2" s="21">
        <v>257.522</v>
      </c>
      <c r="I2" s="21">
        <v>61.9176</v>
      </c>
      <c r="J2" s="21">
        <v>7.8717</v>
      </c>
      <c r="K2" s="21">
        <v>0.0</v>
      </c>
      <c r="L2" s="21">
        <v>0.0</v>
      </c>
      <c r="M2" s="21">
        <v>21.1906</v>
      </c>
      <c r="N2" s="21">
        <v>19.2785</v>
      </c>
      <c r="O2" s="21">
        <v>138.349</v>
      </c>
    </row>
    <row r="3">
      <c r="A3" s="18" t="s">
        <v>533</v>
      </c>
      <c r="B3" s="20" t="s">
        <v>401</v>
      </c>
      <c r="C3" s="21">
        <v>32.0</v>
      </c>
      <c r="D3" s="21">
        <v>197.442</v>
      </c>
      <c r="E3" s="21">
        <v>13.1978</v>
      </c>
      <c r="F3" s="21">
        <v>9.6445</v>
      </c>
      <c r="G3" s="21">
        <v>77.7209</v>
      </c>
      <c r="H3" s="21">
        <v>199.426</v>
      </c>
      <c r="I3" s="21">
        <v>47.4478</v>
      </c>
      <c r="J3" s="21">
        <v>9.3488</v>
      </c>
      <c r="K3" s="21">
        <v>0.0</v>
      </c>
      <c r="L3" s="21">
        <v>0.0</v>
      </c>
      <c r="M3" s="21">
        <v>23.9344</v>
      </c>
      <c r="N3" s="21">
        <v>19.6341</v>
      </c>
      <c r="O3" s="21">
        <v>179.177</v>
      </c>
    </row>
    <row r="4">
      <c r="A4" s="18" t="s">
        <v>534</v>
      </c>
      <c r="B4" s="20" t="s">
        <v>408</v>
      </c>
      <c r="C4" s="21">
        <v>32.0</v>
      </c>
      <c r="D4" s="21">
        <v>193.298</v>
      </c>
      <c r="E4" s="21">
        <v>13.1092</v>
      </c>
      <c r="F4" s="21">
        <v>9.4904</v>
      </c>
      <c r="G4" s="21">
        <v>74.4245</v>
      </c>
      <c r="H4" s="21">
        <v>221.718</v>
      </c>
      <c r="I4" s="21">
        <v>51.6196</v>
      </c>
      <c r="J4" s="21">
        <v>5.1134</v>
      </c>
      <c r="K4" s="21">
        <v>0.0</v>
      </c>
      <c r="L4" s="21">
        <v>0.0</v>
      </c>
      <c r="M4" s="21">
        <v>24.3985</v>
      </c>
      <c r="N4" s="21">
        <v>19.233</v>
      </c>
      <c r="O4" s="21">
        <v>167.025</v>
      </c>
    </row>
    <row r="5">
      <c r="A5" s="18" t="s">
        <v>535</v>
      </c>
      <c r="B5" s="20" t="s">
        <v>401</v>
      </c>
      <c r="C5" s="21">
        <v>32.0</v>
      </c>
      <c r="D5" s="21">
        <v>195.107</v>
      </c>
      <c r="E5" s="21">
        <v>12.5526</v>
      </c>
      <c r="F5" s="21">
        <v>10.1808</v>
      </c>
      <c r="G5" s="21">
        <v>82.6012</v>
      </c>
      <c r="H5" s="21">
        <v>201.27</v>
      </c>
      <c r="I5" s="21">
        <v>44.375</v>
      </c>
      <c r="J5" s="21">
        <v>6.8158</v>
      </c>
      <c r="K5" s="21">
        <v>0.0</v>
      </c>
      <c r="L5" s="21">
        <v>0.0</v>
      </c>
      <c r="M5" s="21">
        <v>27.7702</v>
      </c>
      <c r="N5" s="21">
        <v>18.3124</v>
      </c>
      <c r="O5" s="21">
        <v>182.523</v>
      </c>
    </row>
    <row r="6">
      <c r="A6" s="18" t="s">
        <v>536</v>
      </c>
      <c r="B6" s="20" t="s">
        <v>414</v>
      </c>
      <c r="C6" s="21">
        <v>32.0</v>
      </c>
      <c r="D6" s="21">
        <v>193.266</v>
      </c>
      <c r="E6" s="21">
        <v>12.7801</v>
      </c>
      <c r="F6" s="21">
        <v>9.8329</v>
      </c>
      <c r="G6" s="21">
        <v>75.1261</v>
      </c>
      <c r="H6" s="21">
        <v>214.792</v>
      </c>
      <c r="I6" s="21">
        <v>53.3307</v>
      </c>
      <c r="J6" s="21">
        <v>8.8082</v>
      </c>
      <c r="K6" s="21">
        <v>0.0</v>
      </c>
      <c r="L6" s="21">
        <v>0.0</v>
      </c>
      <c r="M6" s="21">
        <v>22.0967</v>
      </c>
      <c r="N6" s="21">
        <v>19.1106</v>
      </c>
      <c r="O6" s="21">
        <v>171.179</v>
      </c>
    </row>
    <row r="7">
      <c r="A7" s="18" t="s">
        <v>537</v>
      </c>
      <c r="B7" s="20" t="s">
        <v>538</v>
      </c>
      <c r="C7" s="21">
        <v>32.0</v>
      </c>
      <c r="D7" s="21">
        <v>201.377</v>
      </c>
      <c r="E7" s="21">
        <v>12.4416</v>
      </c>
      <c r="F7" s="21">
        <v>10.6704</v>
      </c>
      <c r="G7" s="21">
        <v>78.0655</v>
      </c>
      <c r="H7" s="21">
        <v>180.791</v>
      </c>
      <c r="I7" s="21">
        <v>44.4451</v>
      </c>
      <c r="J7" s="21">
        <v>8.1014</v>
      </c>
      <c r="K7" s="21">
        <v>0.0</v>
      </c>
      <c r="L7" s="21">
        <v>0.0</v>
      </c>
      <c r="M7" s="21">
        <v>17.475</v>
      </c>
      <c r="N7" s="21">
        <v>20.4633</v>
      </c>
      <c r="O7" s="21">
        <v>201.045</v>
      </c>
    </row>
    <row r="8">
      <c r="A8" s="18" t="s">
        <v>539</v>
      </c>
      <c r="B8" s="20" t="s">
        <v>406</v>
      </c>
      <c r="C8" s="21">
        <v>30.78</v>
      </c>
      <c r="D8" s="21">
        <v>195.497</v>
      </c>
      <c r="E8" s="21">
        <v>13.9192</v>
      </c>
      <c r="F8" s="21">
        <v>8.3277</v>
      </c>
      <c r="G8" s="21">
        <v>73.4613</v>
      </c>
      <c r="H8" s="21">
        <v>197.968</v>
      </c>
      <c r="I8" s="21">
        <v>62.6645</v>
      </c>
      <c r="J8" s="21">
        <v>9.8673</v>
      </c>
      <c r="K8" s="21">
        <v>0.0</v>
      </c>
      <c r="L8" s="21">
        <v>0.0</v>
      </c>
      <c r="M8" s="21">
        <v>16.7693</v>
      </c>
      <c r="N8" s="21">
        <v>20.3377</v>
      </c>
      <c r="O8" s="21">
        <v>179.322</v>
      </c>
    </row>
    <row r="9">
      <c r="A9" s="18" t="s">
        <v>540</v>
      </c>
      <c r="B9" s="20" t="s">
        <v>434</v>
      </c>
      <c r="C9" s="21">
        <v>29.16</v>
      </c>
      <c r="D9" s="21">
        <v>171.185</v>
      </c>
      <c r="E9" s="21">
        <v>11.375</v>
      </c>
      <c r="F9" s="21">
        <v>8.9502</v>
      </c>
      <c r="G9" s="21">
        <v>63.1862</v>
      </c>
      <c r="H9" s="21">
        <v>198.229</v>
      </c>
      <c r="I9" s="21">
        <v>46.4165</v>
      </c>
      <c r="J9" s="21">
        <v>6.3791</v>
      </c>
      <c r="K9" s="21">
        <v>0.0</v>
      </c>
      <c r="L9" s="21">
        <v>0.0</v>
      </c>
      <c r="M9" s="21">
        <v>19.458</v>
      </c>
      <c r="N9" s="21">
        <v>17.1793</v>
      </c>
      <c r="O9" s="21">
        <v>147.783</v>
      </c>
    </row>
    <row r="10">
      <c r="A10" s="18" t="s">
        <v>541</v>
      </c>
      <c r="B10" s="20" t="s">
        <v>407</v>
      </c>
      <c r="C10" s="21">
        <v>25.92</v>
      </c>
      <c r="D10" s="21">
        <v>154.066</v>
      </c>
      <c r="E10" s="21">
        <v>11.244</v>
      </c>
      <c r="F10" s="21">
        <v>6.8832</v>
      </c>
      <c r="G10" s="21">
        <v>59.4891</v>
      </c>
      <c r="H10" s="21">
        <v>192.096</v>
      </c>
      <c r="I10" s="21">
        <v>47.5758</v>
      </c>
      <c r="J10" s="21">
        <v>4.2352</v>
      </c>
      <c r="K10" s="21">
        <v>0.0</v>
      </c>
      <c r="L10" s="21">
        <v>0.0</v>
      </c>
      <c r="M10" s="21">
        <v>18.8131</v>
      </c>
      <c r="N10" s="21">
        <v>15.1428</v>
      </c>
      <c r="O10" s="21">
        <v>128.15</v>
      </c>
    </row>
    <row r="11">
      <c r="A11" s="18" t="s">
        <v>542</v>
      </c>
      <c r="B11" s="20" t="s">
        <v>402</v>
      </c>
      <c r="C11" s="21">
        <v>32.0</v>
      </c>
      <c r="D11" s="21">
        <v>196.31</v>
      </c>
      <c r="E11" s="21">
        <v>12.5286</v>
      </c>
      <c r="F11" s="21">
        <v>10.2775</v>
      </c>
      <c r="G11" s="21">
        <v>83.1211</v>
      </c>
      <c r="H11" s="21">
        <v>203.048</v>
      </c>
      <c r="I11" s="21">
        <v>54.1842</v>
      </c>
      <c r="J11" s="21">
        <v>8.1918</v>
      </c>
      <c r="K11" s="21">
        <v>0.0</v>
      </c>
      <c r="L11" s="21">
        <v>0.0</v>
      </c>
      <c r="M11" s="21">
        <v>23.6881</v>
      </c>
      <c r="N11" s="21">
        <v>18.5063</v>
      </c>
      <c r="O11" s="21">
        <v>185.2</v>
      </c>
    </row>
    <row r="12">
      <c r="A12" s="18" t="s">
        <v>543</v>
      </c>
      <c r="B12" s="20" t="s">
        <v>398</v>
      </c>
      <c r="C12" s="21">
        <v>32.0</v>
      </c>
      <c r="D12" s="21">
        <v>200.133</v>
      </c>
      <c r="E12" s="21">
        <v>13.5143</v>
      </c>
      <c r="F12" s="21">
        <v>9.4736</v>
      </c>
      <c r="G12" s="21">
        <v>82.7402</v>
      </c>
      <c r="H12" s="21">
        <v>225.074</v>
      </c>
      <c r="I12" s="21">
        <v>53.1847</v>
      </c>
      <c r="J12" s="21">
        <v>6.5334</v>
      </c>
      <c r="K12" s="21">
        <v>0.0</v>
      </c>
      <c r="L12" s="21">
        <v>0.0</v>
      </c>
      <c r="M12" s="21">
        <v>29.175</v>
      </c>
      <c r="N12" s="21">
        <v>19.4448</v>
      </c>
      <c r="O12" s="21">
        <v>177.064</v>
      </c>
    </row>
    <row r="13">
      <c r="A13" s="18" t="s">
        <v>544</v>
      </c>
      <c r="B13" s="20" t="s">
        <v>396</v>
      </c>
      <c r="C13" s="21">
        <v>30.78</v>
      </c>
      <c r="D13" s="21">
        <v>184.58</v>
      </c>
      <c r="E13" s="21">
        <v>13.6227</v>
      </c>
      <c r="F13" s="21">
        <v>7.9877</v>
      </c>
      <c r="G13" s="21">
        <v>73.5055</v>
      </c>
      <c r="H13" s="21">
        <v>176.66</v>
      </c>
      <c r="I13" s="21">
        <v>46.44</v>
      </c>
      <c r="J13" s="21">
        <v>6.9559</v>
      </c>
      <c r="K13" s="21">
        <v>0.0</v>
      </c>
      <c r="L13" s="21">
        <v>0.0</v>
      </c>
      <c r="M13" s="21">
        <v>20.3653</v>
      </c>
      <c r="N13" s="21">
        <v>17.8779</v>
      </c>
      <c r="O13" s="21">
        <v>180.736</v>
      </c>
    </row>
    <row r="14">
      <c r="A14" s="18" t="s">
        <v>545</v>
      </c>
      <c r="B14" s="20" t="s">
        <v>400</v>
      </c>
      <c r="C14" s="21">
        <v>32.0</v>
      </c>
      <c r="D14" s="21">
        <v>191.482</v>
      </c>
      <c r="E14" s="21">
        <v>12.2784</v>
      </c>
      <c r="F14" s="21">
        <v>10.2518</v>
      </c>
      <c r="G14" s="21">
        <v>77.1557</v>
      </c>
      <c r="H14" s="21">
        <v>183.427</v>
      </c>
      <c r="I14" s="21">
        <v>32.7959</v>
      </c>
      <c r="J14" s="21">
        <v>7.8269</v>
      </c>
      <c r="K14" s="21">
        <v>0.0</v>
      </c>
      <c r="L14" s="21">
        <v>0.0</v>
      </c>
      <c r="M14" s="21">
        <v>25.148</v>
      </c>
      <c r="N14" s="21">
        <v>18.3701</v>
      </c>
      <c r="O14" s="21">
        <v>181.95</v>
      </c>
    </row>
    <row r="15">
      <c r="A15" s="18" t="s">
        <v>546</v>
      </c>
      <c r="B15" s="20" t="s">
        <v>547</v>
      </c>
      <c r="C15" s="21">
        <v>30.78</v>
      </c>
      <c r="D15" s="21">
        <v>183.966</v>
      </c>
      <c r="E15" s="21">
        <v>11.988</v>
      </c>
      <c r="F15" s="21">
        <v>9.6621</v>
      </c>
      <c r="G15" s="21">
        <v>74.4523</v>
      </c>
      <c r="H15" s="21">
        <v>177.497</v>
      </c>
      <c r="I15" s="21">
        <v>35.1107</v>
      </c>
      <c r="J15" s="21">
        <v>6.4863</v>
      </c>
      <c r="K15" s="21">
        <v>0.0</v>
      </c>
      <c r="L15" s="21">
        <v>0.0</v>
      </c>
      <c r="M15" s="21">
        <v>23.2819</v>
      </c>
      <c r="N15" s="21">
        <v>17.5807</v>
      </c>
      <c r="O15" s="21">
        <v>176.498</v>
      </c>
    </row>
    <row r="16">
      <c r="A16" s="18" t="s">
        <v>548</v>
      </c>
      <c r="B16" s="20" t="s">
        <v>400</v>
      </c>
      <c r="C16" s="21">
        <v>32.0</v>
      </c>
      <c r="D16" s="21">
        <v>194.922</v>
      </c>
      <c r="E16" s="21">
        <v>12.3601</v>
      </c>
      <c r="F16" s="21">
        <v>10.3712</v>
      </c>
      <c r="G16" s="21">
        <v>78.8816</v>
      </c>
      <c r="H16" s="21">
        <v>204.683</v>
      </c>
      <c r="I16" s="21">
        <v>59.0333</v>
      </c>
      <c r="J16" s="21">
        <v>7.4879</v>
      </c>
      <c r="K16" s="21">
        <v>0.0</v>
      </c>
      <c r="L16" s="21">
        <v>0.0</v>
      </c>
      <c r="M16" s="21">
        <v>24.3003</v>
      </c>
      <c r="N16" s="21">
        <v>18.8744</v>
      </c>
      <c r="O16" s="21">
        <v>175.281</v>
      </c>
    </row>
    <row r="17">
      <c r="A17" s="18" t="s">
        <v>549</v>
      </c>
      <c r="B17" s="20" t="s">
        <v>407</v>
      </c>
      <c r="C17" s="21">
        <v>29.16</v>
      </c>
      <c r="D17" s="21">
        <v>183.708</v>
      </c>
      <c r="E17" s="21">
        <v>12.1924</v>
      </c>
      <c r="F17" s="21">
        <v>8.8406</v>
      </c>
      <c r="G17" s="21">
        <v>81.2018</v>
      </c>
      <c r="H17" s="21">
        <v>200.053</v>
      </c>
      <c r="I17" s="21">
        <v>50.1859</v>
      </c>
      <c r="J17" s="21">
        <v>6.7252</v>
      </c>
      <c r="K17" s="21">
        <v>0.0</v>
      </c>
      <c r="L17" s="21">
        <v>0.0</v>
      </c>
      <c r="M17" s="21">
        <v>27.597</v>
      </c>
      <c r="N17" s="21">
        <v>17.1111</v>
      </c>
      <c r="O17" s="21">
        <v>170.262</v>
      </c>
    </row>
    <row r="18">
      <c r="A18" s="18" t="s">
        <v>550</v>
      </c>
      <c r="B18" s="20" t="s">
        <v>423</v>
      </c>
      <c r="C18" s="21">
        <v>30.78</v>
      </c>
      <c r="D18" s="21">
        <v>181.11</v>
      </c>
      <c r="E18" s="21">
        <v>11.4683</v>
      </c>
      <c r="F18" s="21">
        <v>10.0359</v>
      </c>
      <c r="G18" s="21">
        <v>74.3441</v>
      </c>
      <c r="H18" s="21">
        <v>173.868</v>
      </c>
      <c r="I18" s="21">
        <v>55.1525</v>
      </c>
      <c r="J18" s="21">
        <v>7.5022</v>
      </c>
      <c r="K18" s="21">
        <v>0.0</v>
      </c>
      <c r="L18" s="21">
        <v>0.0</v>
      </c>
      <c r="M18" s="21">
        <v>20.1435</v>
      </c>
      <c r="N18" s="21">
        <v>16.9403</v>
      </c>
      <c r="O18" s="21">
        <v>170.842</v>
      </c>
    </row>
    <row r="19">
      <c r="A19" s="18" t="s">
        <v>551</v>
      </c>
      <c r="B19" s="20" t="s">
        <v>422</v>
      </c>
      <c r="C19" s="21">
        <v>29.16</v>
      </c>
      <c r="D19" s="21">
        <v>168.091</v>
      </c>
      <c r="E19" s="21">
        <v>10.9567</v>
      </c>
      <c r="F19" s="21">
        <v>9.2037</v>
      </c>
      <c r="G19" s="21">
        <v>68.7312</v>
      </c>
      <c r="H19" s="21">
        <v>200.326</v>
      </c>
      <c r="I19" s="21">
        <v>58.3086</v>
      </c>
      <c r="J19" s="21">
        <v>7.6586</v>
      </c>
      <c r="K19" s="21">
        <v>0.0</v>
      </c>
      <c r="L19" s="21">
        <v>0.0</v>
      </c>
      <c r="M19" s="21">
        <v>22.6362</v>
      </c>
      <c r="N19" s="21">
        <v>15.5279</v>
      </c>
      <c r="O19" s="21">
        <v>139.674</v>
      </c>
    </row>
    <row r="20">
      <c r="A20" s="18" t="s">
        <v>552</v>
      </c>
      <c r="B20" s="20" t="s">
        <v>421</v>
      </c>
      <c r="C20" s="21">
        <v>30.78</v>
      </c>
      <c r="D20" s="21">
        <v>180.777</v>
      </c>
      <c r="E20" s="21">
        <v>11.2739</v>
      </c>
      <c r="F20" s="21">
        <v>10.2195</v>
      </c>
      <c r="G20" s="21">
        <v>75.3472</v>
      </c>
      <c r="H20" s="21">
        <v>204.959</v>
      </c>
      <c r="I20" s="21">
        <v>62.6854</v>
      </c>
      <c r="J20" s="21">
        <v>7.4353</v>
      </c>
      <c r="K20" s="21">
        <v>0.0</v>
      </c>
      <c r="L20" s="21">
        <v>0.0</v>
      </c>
      <c r="M20" s="21">
        <v>23.0993</v>
      </c>
      <c r="N20" s="21">
        <v>16.6939</v>
      </c>
      <c r="O20" s="21">
        <v>160.122</v>
      </c>
    </row>
    <row r="21">
      <c r="A21" s="18" t="s">
        <v>553</v>
      </c>
      <c r="B21" s="20" t="s">
        <v>403</v>
      </c>
      <c r="C21" s="21">
        <v>30.78</v>
      </c>
      <c r="D21" s="21">
        <v>186.618</v>
      </c>
      <c r="E21" s="21">
        <v>11.9349</v>
      </c>
      <c r="F21" s="21">
        <v>9.8756</v>
      </c>
      <c r="G21" s="21">
        <v>77.5756</v>
      </c>
      <c r="H21" s="21">
        <v>215.449</v>
      </c>
      <c r="I21" s="21">
        <v>78.9275</v>
      </c>
      <c r="J21" s="21">
        <v>6.5368</v>
      </c>
      <c r="K21" s="21">
        <v>0.0</v>
      </c>
      <c r="L21" s="21">
        <v>0.0</v>
      </c>
      <c r="M21" s="21">
        <v>22.4563</v>
      </c>
      <c r="N21" s="21">
        <v>17.6774</v>
      </c>
      <c r="O21" s="21">
        <v>159.544</v>
      </c>
    </row>
    <row r="22">
      <c r="A22" s="18" t="s">
        <v>554</v>
      </c>
      <c r="B22" s="11"/>
      <c r="C22" s="21">
        <v>30.78</v>
      </c>
      <c r="D22" s="21">
        <v>176.432</v>
      </c>
      <c r="E22" s="21">
        <v>11.6818</v>
      </c>
      <c r="F22" s="21">
        <v>9.5338</v>
      </c>
      <c r="G22" s="21">
        <v>71.7521</v>
      </c>
      <c r="H22" s="21">
        <v>221.054</v>
      </c>
      <c r="I22" s="21">
        <v>81.5018</v>
      </c>
      <c r="J22" s="21">
        <v>5.2622</v>
      </c>
      <c r="K22" s="21">
        <v>0.0</v>
      </c>
      <c r="L22" s="21">
        <v>0.0</v>
      </c>
      <c r="M22" s="21">
        <v>20.6229</v>
      </c>
      <c r="N22" s="21">
        <v>16.2954</v>
      </c>
      <c r="O22" s="21">
        <v>143.819</v>
      </c>
    </row>
    <row r="23">
      <c r="A23" s="18" t="s">
        <v>555</v>
      </c>
      <c r="B23" s="20"/>
      <c r="C23" s="21">
        <v>32.0</v>
      </c>
      <c r="D23" s="21">
        <v>190.721</v>
      </c>
      <c r="E23" s="21">
        <v>11.8115</v>
      </c>
      <c r="F23" s="21">
        <v>10.6951</v>
      </c>
      <c r="G23" s="21">
        <v>83.519</v>
      </c>
      <c r="H23" s="21">
        <v>173.344</v>
      </c>
      <c r="I23" s="21">
        <v>51.8487</v>
      </c>
      <c r="J23" s="21">
        <v>6.6929</v>
      </c>
      <c r="K23" s="21">
        <v>0.0</v>
      </c>
      <c r="L23" s="21">
        <v>0.0</v>
      </c>
      <c r="M23" s="21">
        <v>24.2851</v>
      </c>
      <c r="N23" s="21">
        <v>17.1385</v>
      </c>
      <c r="O23" s="21">
        <v>187.627</v>
      </c>
    </row>
    <row r="24">
      <c r="A24" s="18" t="s">
        <v>556</v>
      </c>
      <c r="B24" s="20" t="s">
        <v>416</v>
      </c>
      <c r="C24" s="21">
        <v>32.0</v>
      </c>
      <c r="D24" s="21">
        <v>197.174</v>
      </c>
      <c r="E24" s="21">
        <v>12.528</v>
      </c>
      <c r="F24" s="21">
        <v>10.3296</v>
      </c>
      <c r="G24" s="21">
        <v>82.3701</v>
      </c>
      <c r="H24" s="21">
        <v>208.43</v>
      </c>
      <c r="I24" s="21">
        <v>61.1106</v>
      </c>
      <c r="J24" s="21">
        <v>9.2297</v>
      </c>
      <c r="K24" s="21">
        <v>0.0</v>
      </c>
      <c r="L24" s="21">
        <v>0.0</v>
      </c>
      <c r="M24" s="21">
        <v>24.4057</v>
      </c>
      <c r="N24" s="21">
        <v>18.8263</v>
      </c>
      <c r="O24" s="21">
        <v>180.608</v>
      </c>
    </row>
    <row r="25">
      <c r="A25" s="18" t="s">
        <v>557</v>
      </c>
      <c r="B25" s="20" t="s">
        <v>415</v>
      </c>
      <c r="C25" s="21">
        <v>30.78</v>
      </c>
      <c r="D25" s="21">
        <v>180.139</v>
      </c>
      <c r="E25" s="21">
        <v>11.8736</v>
      </c>
      <c r="F25" s="21">
        <v>9.5539</v>
      </c>
      <c r="G25" s="21">
        <v>76.5676</v>
      </c>
      <c r="H25" s="21">
        <v>171.957</v>
      </c>
      <c r="I25" s="21">
        <v>59.3864</v>
      </c>
      <c r="J25" s="21">
        <v>7.8653</v>
      </c>
      <c r="K25" s="21">
        <v>0.0</v>
      </c>
      <c r="L25" s="21">
        <v>0.0</v>
      </c>
      <c r="M25" s="21">
        <v>20.2757</v>
      </c>
      <c r="N25" s="21">
        <v>16.3389</v>
      </c>
      <c r="O25" s="21">
        <v>170.328</v>
      </c>
    </row>
    <row r="26">
      <c r="A26" s="18" t="s">
        <v>558</v>
      </c>
      <c r="B26" s="20" t="s">
        <v>398</v>
      </c>
      <c r="C26" s="21">
        <v>29.16</v>
      </c>
      <c r="D26" s="21">
        <v>163.187</v>
      </c>
      <c r="E26" s="21">
        <v>11.4128</v>
      </c>
      <c r="F26" s="21">
        <v>8.4342</v>
      </c>
      <c r="G26" s="21">
        <v>68.4786</v>
      </c>
      <c r="H26" s="21">
        <v>194.323</v>
      </c>
      <c r="I26" s="21">
        <v>51.7968</v>
      </c>
      <c r="J26" s="21">
        <v>6.8781</v>
      </c>
      <c r="K26" s="21">
        <v>0.0</v>
      </c>
      <c r="L26" s="21">
        <v>0.0</v>
      </c>
      <c r="M26" s="21">
        <v>23.5895</v>
      </c>
      <c r="N26" s="21">
        <v>14.4203</v>
      </c>
      <c r="O26" s="21">
        <v>137.861</v>
      </c>
    </row>
    <row r="27">
      <c r="A27" s="18" t="s">
        <v>559</v>
      </c>
      <c r="B27" s="20" t="s">
        <v>402</v>
      </c>
      <c r="C27" s="21">
        <v>30.78</v>
      </c>
      <c r="D27" s="21">
        <v>177.128</v>
      </c>
      <c r="E27" s="21">
        <v>11.2632</v>
      </c>
      <c r="F27" s="21">
        <v>10.0134</v>
      </c>
      <c r="G27" s="21">
        <v>78.2768</v>
      </c>
      <c r="H27" s="21">
        <v>169.261</v>
      </c>
      <c r="I27" s="21">
        <v>58.0683</v>
      </c>
      <c r="J27" s="21">
        <v>5.5265</v>
      </c>
      <c r="K27" s="21">
        <v>0.0</v>
      </c>
      <c r="L27" s="21">
        <v>0.0</v>
      </c>
      <c r="M27" s="21">
        <v>21.2356</v>
      </c>
      <c r="N27" s="21">
        <v>15.3349</v>
      </c>
      <c r="O27" s="21">
        <v>172.107</v>
      </c>
    </row>
    <row r="28">
      <c r="A28" s="18" t="s">
        <v>560</v>
      </c>
      <c r="B28" s="20" t="s">
        <v>404</v>
      </c>
      <c r="C28" s="21">
        <v>30.78</v>
      </c>
      <c r="D28" s="21">
        <v>192.768</v>
      </c>
      <c r="E28" s="21">
        <v>11.4053</v>
      </c>
      <c r="F28" s="21">
        <v>10.7963</v>
      </c>
      <c r="G28" s="21">
        <v>84.0809</v>
      </c>
      <c r="H28" s="21">
        <v>181.995</v>
      </c>
      <c r="I28" s="21">
        <v>51.2018</v>
      </c>
      <c r="J28" s="21">
        <v>6.3879</v>
      </c>
      <c r="K28" s="21">
        <v>0.0</v>
      </c>
      <c r="L28" s="21">
        <v>0.0</v>
      </c>
      <c r="M28" s="21">
        <v>25.2098</v>
      </c>
      <c r="N28" s="21">
        <v>18.0531</v>
      </c>
      <c r="O28" s="21">
        <v>189.219</v>
      </c>
    </row>
    <row r="29">
      <c r="A29" s="18" t="s">
        <v>561</v>
      </c>
      <c r="B29" s="20" t="s">
        <v>562</v>
      </c>
      <c r="C29" s="21">
        <v>29.16</v>
      </c>
      <c r="D29" s="21">
        <v>176.935</v>
      </c>
      <c r="E29" s="21">
        <v>10.8412</v>
      </c>
      <c r="F29" s="21">
        <v>9.8514</v>
      </c>
      <c r="G29" s="21">
        <v>75.4282</v>
      </c>
      <c r="H29" s="21">
        <v>175.008</v>
      </c>
      <c r="I29" s="21">
        <v>45.7268</v>
      </c>
      <c r="J29" s="21">
        <v>11.6323</v>
      </c>
      <c r="K29" s="21">
        <v>0.0</v>
      </c>
      <c r="L29" s="21">
        <v>0.0</v>
      </c>
      <c r="M29" s="21">
        <v>23.4537</v>
      </c>
      <c r="N29" s="21">
        <v>16.4633</v>
      </c>
      <c r="O29" s="21">
        <v>166.083</v>
      </c>
    </row>
    <row r="30">
      <c r="A30" s="18" t="s">
        <v>563</v>
      </c>
      <c r="B30" s="20" t="s">
        <v>396</v>
      </c>
      <c r="C30" s="21">
        <v>25.92</v>
      </c>
      <c r="D30" s="21">
        <v>141.036</v>
      </c>
      <c r="E30" s="21">
        <v>10.5709</v>
      </c>
      <c r="F30" s="21">
        <v>6.8117</v>
      </c>
      <c r="G30" s="21">
        <v>58.8639</v>
      </c>
      <c r="H30" s="21">
        <v>162.599</v>
      </c>
      <c r="I30" s="21">
        <v>41.0143</v>
      </c>
      <c r="J30" s="21">
        <v>7.4154</v>
      </c>
      <c r="K30" s="21">
        <v>0.0</v>
      </c>
      <c r="L30" s="21">
        <v>0.0</v>
      </c>
      <c r="M30" s="21">
        <v>19.322</v>
      </c>
      <c r="N30" s="21">
        <v>12.2228</v>
      </c>
      <c r="O30" s="21">
        <v>124.209</v>
      </c>
    </row>
    <row r="31">
      <c r="A31" s="18" t="s">
        <v>564</v>
      </c>
      <c r="B31" s="20" t="s">
        <v>400</v>
      </c>
      <c r="C31" s="21">
        <v>32.0</v>
      </c>
      <c r="D31" s="21">
        <v>186.999</v>
      </c>
      <c r="E31" s="21">
        <v>11.6515</v>
      </c>
      <c r="F31" s="21">
        <v>10.6409</v>
      </c>
      <c r="G31" s="21">
        <v>80.6061</v>
      </c>
      <c r="H31" s="21">
        <v>185.013</v>
      </c>
      <c r="I31" s="21">
        <v>44.1192</v>
      </c>
      <c r="J31" s="21">
        <v>6.2237</v>
      </c>
      <c r="K31" s="21">
        <v>0.0</v>
      </c>
      <c r="L31" s="21">
        <v>0.0</v>
      </c>
      <c r="M31" s="21">
        <v>27.1148</v>
      </c>
      <c r="N31" s="21">
        <v>16.7504</v>
      </c>
      <c r="O31" s="21">
        <v>175.511</v>
      </c>
    </row>
    <row r="32">
      <c r="A32" s="18" t="s">
        <v>565</v>
      </c>
      <c r="B32" s="20" t="s">
        <v>424</v>
      </c>
      <c r="C32" s="21">
        <v>32.0</v>
      </c>
      <c r="D32" s="21">
        <v>190.091</v>
      </c>
      <c r="E32" s="21">
        <v>11.12</v>
      </c>
      <c r="F32" s="21">
        <v>11.3814</v>
      </c>
      <c r="G32" s="21">
        <v>88.1635</v>
      </c>
      <c r="H32" s="21">
        <v>177.666</v>
      </c>
      <c r="I32" s="21">
        <v>66.1049</v>
      </c>
      <c r="J32" s="21">
        <v>10.3078</v>
      </c>
      <c r="K32" s="21">
        <v>0.0</v>
      </c>
      <c r="L32" s="21">
        <v>0.0</v>
      </c>
      <c r="M32" s="21">
        <v>23.001</v>
      </c>
      <c r="N32" s="21">
        <v>16.2159</v>
      </c>
      <c r="O32" s="21">
        <v>184.231</v>
      </c>
    </row>
    <row r="33">
      <c r="A33" s="18" t="s">
        <v>566</v>
      </c>
      <c r="B33" s="20" t="s">
        <v>567</v>
      </c>
      <c r="C33" s="21">
        <v>30.78</v>
      </c>
      <c r="D33" s="21">
        <v>178.467</v>
      </c>
      <c r="E33" s="21">
        <v>10.0974</v>
      </c>
      <c r="F33" s="21">
        <v>11.3134</v>
      </c>
      <c r="G33" s="21">
        <v>81.1214</v>
      </c>
      <c r="H33" s="21">
        <v>201.094</v>
      </c>
      <c r="I33" s="21">
        <v>75.9985</v>
      </c>
      <c r="J33" s="21">
        <v>7.6605</v>
      </c>
      <c r="K33" s="21">
        <v>0.0</v>
      </c>
      <c r="L33" s="21">
        <v>0.0</v>
      </c>
      <c r="M33" s="21">
        <v>25.8183</v>
      </c>
      <c r="N33" s="21">
        <v>15.1681</v>
      </c>
      <c r="O33" s="21">
        <v>155.87</v>
      </c>
    </row>
    <row r="34">
      <c r="A34" s="18" t="s">
        <v>568</v>
      </c>
      <c r="B34" s="20" t="s">
        <v>417</v>
      </c>
      <c r="C34" s="21">
        <v>27.54</v>
      </c>
      <c r="D34" s="21">
        <v>158.849</v>
      </c>
      <c r="E34" s="21">
        <v>9.7741</v>
      </c>
      <c r="F34" s="21">
        <v>9.2988</v>
      </c>
      <c r="G34" s="21">
        <v>74.6957</v>
      </c>
      <c r="H34" s="21">
        <v>195.614</v>
      </c>
      <c r="I34" s="21">
        <v>62.5859</v>
      </c>
      <c r="J34" s="21">
        <v>8.6465</v>
      </c>
      <c r="K34" s="21">
        <v>0.0</v>
      </c>
      <c r="L34" s="21">
        <v>0.0</v>
      </c>
      <c r="M34" s="21">
        <v>26.1748</v>
      </c>
      <c r="N34" s="21">
        <v>13.0084</v>
      </c>
      <c r="O34" s="21">
        <v>135.851</v>
      </c>
    </row>
    <row r="35">
      <c r="A35" s="18" t="s">
        <v>569</v>
      </c>
      <c r="B35" s="20" t="s">
        <v>414</v>
      </c>
      <c r="C35" s="21">
        <v>30.78</v>
      </c>
      <c r="D35" s="21">
        <v>178.561</v>
      </c>
      <c r="E35" s="21">
        <v>11.1071</v>
      </c>
      <c r="F35" s="21">
        <v>10.2622</v>
      </c>
      <c r="G35" s="21">
        <v>79.9379</v>
      </c>
      <c r="H35" s="21">
        <v>197.103</v>
      </c>
      <c r="I35" s="21">
        <v>47.71</v>
      </c>
      <c r="J35" s="21">
        <v>7.9408</v>
      </c>
      <c r="K35" s="21">
        <v>0.0</v>
      </c>
      <c r="L35" s="21">
        <v>0.0</v>
      </c>
      <c r="M35" s="21">
        <v>28.1332</v>
      </c>
      <c r="N35" s="21">
        <v>15.3925</v>
      </c>
      <c r="O35" s="21">
        <v>160.814</v>
      </c>
    </row>
    <row r="36">
      <c r="A36" s="18" t="s">
        <v>570</v>
      </c>
      <c r="B36" s="20" t="s">
        <v>423</v>
      </c>
      <c r="C36" s="21">
        <v>25.92</v>
      </c>
      <c r="D36" s="21">
        <v>147.744</v>
      </c>
      <c r="E36" s="21">
        <v>9.3248</v>
      </c>
      <c r="F36" s="21">
        <v>8.5154</v>
      </c>
      <c r="G36" s="21">
        <v>62.9862</v>
      </c>
      <c r="H36" s="21">
        <v>150.007</v>
      </c>
      <c r="I36" s="21">
        <v>39.6738</v>
      </c>
      <c r="J36" s="21">
        <v>5.2759</v>
      </c>
      <c r="K36" s="21">
        <v>0.0</v>
      </c>
      <c r="L36" s="21">
        <v>0.0</v>
      </c>
      <c r="M36" s="21">
        <v>20.323</v>
      </c>
      <c r="N36" s="21">
        <v>13.0836</v>
      </c>
      <c r="O36" s="21">
        <v>138.578</v>
      </c>
    </row>
    <row r="37">
      <c r="A37" s="18" t="s">
        <v>571</v>
      </c>
      <c r="B37" s="20" t="s">
        <v>562</v>
      </c>
      <c r="C37" s="21">
        <v>29.16</v>
      </c>
      <c r="D37" s="21">
        <v>175.039</v>
      </c>
      <c r="E37" s="21">
        <v>10.2458</v>
      </c>
      <c r="F37" s="21">
        <v>10.3616</v>
      </c>
      <c r="G37" s="21">
        <v>80.6818</v>
      </c>
      <c r="H37" s="21">
        <v>177.025</v>
      </c>
      <c r="I37" s="21">
        <v>46.9397</v>
      </c>
      <c r="J37" s="21">
        <v>9.0051</v>
      </c>
      <c r="K37" s="21">
        <v>0.0</v>
      </c>
      <c r="L37" s="21">
        <v>0.0</v>
      </c>
      <c r="M37" s="21">
        <v>26.742</v>
      </c>
      <c r="N37" s="21">
        <v>15.1552</v>
      </c>
      <c r="O37" s="21">
        <v>163.82</v>
      </c>
    </row>
    <row r="38">
      <c r="A38" s="18" t="s">
        <v>572</v>
      </c>
      <c r="B38" s="20" t="s">
        <v>416</v>
      </c>
      <c r="C38" s="21">
        <v>29.16</v>
      </c>
      <c r="D38" s="21">
        <v>161.996</v>
      </c>
      <c r="E38" s="21">
        <v>10.9446</v>
      </c>
      <c r="F38" s="21">
        <v>8.8533</v>
      </c>
      <c r="G38" s="21">
        <v>65.622</v>
      </c>
      <c r="H38" s="21">
        <v>176.733</v>
      </c>
      <c r="I38" s="21">
        <v>55.8653</v>
      </c>
      <c r="J38" s="21">
        <v>5.7407</v>
      </c>
      <c r="K38" s="21">
        <v>0.0</v>
      </c>
      <c r="L38" s="21">
        <v>0.0</v>
      </c>
      <c r="M38" s="21">
        <v>19.9435</v>
      </c>
      <c r="N38" s="21">
        <v>14.6466</v>
      </c>
      <c r="O38" s="21">
        <v>142.087</v>
      </c>
    </row>
    <row r="39">
      <c r="A39" s="18" t="s">
        <v>573</v>
      </c>
      <c r="B39" s="20" t="s">
        <v>574</v>
      </c>
      <c r="C39" s="21">
        <v>29.16</v>
      </c>
      <c r="D39" s="21">
        <v>177.372</v>
      </c>
      <c r="E39" s="21">
        <v>10.7647</v>
      </c>
      <c r="F39" s="21">
        <v>9.9576</v>
      </c>
      <c r="G39" s="21">
        <v>77.8804</v>
      </c>
      <c r="H39" s="21">
        <v>185.449</v>
      </c>
      <c r="I39" s="21">
        <v>75.0147</v>
      </c>
      <c r="J39" s="21">
        <v>6.6038</v>
      </c>
      <c r="K39" s="21">
        <v>0.0</v>
      </c>
      <c r="L39" s="21">
        <v>0.0</v>
      </c>
      <c r="M39" s="21">
        <v>21.0876</v>
      </c>
      <c r="N39" s="21">
        <v>16.1655</v>
      </c>
      <c r="O39" s="21">
        <v>160.715</v>
      </c>
    </row>
    <row r="40">
      <c r="A40" s="18" t="s">
        <v>575</v>
      </c>
      <c r="B40" s="20" t="s">
        <v>421</v>
      </c>
      <c r="C40" s="21">
        <v>29.16</v>
      </c>
      <c r="D40" s="21">
        <v>164.391</v>
      </c>
      <c r="E40" s="21">
        <v>9.9971</v>
      </c>
      <c r="F40" s="21">
        <v>9.9877</v>
      </c>
      <c r="G40" s="21">
        <v>72.5366</v>
      </c>
      <c r="H40" s="21">
        <v>152.039</v>
      </c>
      <c r="I40" s="21">
        <v>45.6134</v>
      </c>
      <c r="J40" s="21">
        <v>9.1607</v>
      </c>
      <c r="K40" s="21">
        <v>0.0</v>
      </c>
      <c r="L40" s="21">
        <v>0.0</v>
      </c>
      <c r="M40" s="21">
        <v>19.5078</v>
      </c>
      <c r="N40" s="21">
        <v>13.9923</v>
      </c>
      <c r="O40" s="21">
        <v>163.059</v>
      </c>
    </row>
    <row r="41">
      <c r="A41" s="18" t="s">
        <v>576</v>
      </c>
      <c r="B41" s="20" t="s">
        <v>418</v>
      </c>
      <c r="C41" s="21">
        <v>30.78</v>
      </c>
      <c r="D41" s="21">
        <v>177.094</v>
      </c>
      <c r="E41" s="21">
        <v>10.7429</v>
      </c>
      <c r="F41" s="21">
        <v>10.556</v>
      </c>
      <c r="G41" s="21">
        <v>83.3181</v>
      </c>
      <c r="H41" s="21">
        <v>189.447</v>
      </c>
      <c r="I41" s="21">
        <v>68.5781</v>
      </c>
      <c r="J41" s="21">
        <v>9.8886</v>
      </c>
      <c r="K41" s="21">
        <v>0.0</v>
      </c>
      <c r="L41" s="21">
        <v>0.0</v>
      </c>
      <c r="M41" s="21">
        <v>26.0919</v>
      </c>
      <c r="N41" s="21">
        <v>14.4593</v>
      </c>
      <c r="O41" s="21">
        <v>160.572</v>
      </c>
    </row>
    <row r="42">
      <c r="A42" s="18" t="s">
        <v>577</v>
      </c>
      <c r="B42" s="20" t="s">
        <v>406</v>
      </c>
      <c r="C42" s="21">
        <v>29.16</v>
      </c>
      <c r="D42" s="21">
        <v>177.773</v>
      </c>
      <c r="E42" s="21">
        <v>11.3832</v>
      </c>
      <c r="F42" s="21">
        <v>9.334</v>
      </c>
      <c r="G42" s="21">
        <v>83.1785</v>
      </c>
      <c r="H42" s="21">
        <v>167.832</v>
      </c>
      <c r="I42" s="21">
        <v>46.4749</v>
      </c>
      <c r="J42" s="21">
        <v>6.904</v>
      </c>
      <c r="K42" s="21">
        <v>0.0</v>
      </c>
      <c r="L42" s="21">
        <v>0.0</v>
      </c>
      <c r="M42" s="21">
        <v>27.9696</v>
      </c>
      <c r="N42" s="21">
        <v>15.3989</v>
      </c>
      <c r="O42" s="21">
        <v>171.089</v>
      </c>
    </row>
    <row r="43">
      <c r="A43" s="18" t="s">
        <v>578</v>
      </c>
      <c r="B43" s="20" t="s">
        <v>402</v>
      </c>
      <c r="C43" s="21">
        <v>30.78</v>
      </c>
      <c r="D43" s="21">
        <v>185.28</v>
      </c>
      <c r="E43" s="21">
        <v>11.193</v>
      </c>
      <c r="F43" s="21">
        <v>10.5725</v>
      </c>
      <c r="G43" s="21">
        <v>85.6562</v>
      </c>
      <c r="H43" s="21">
        <v>176.375</v>
      </c>
      <c r="I43" s="21">
        <v>65.6203</v>
      </c>
      <c r="J43" s="21">
        <v>5.7783</v>
      </c>
      <c r="K43" s="21">
        <v>0.0</v>
      </c>
      <c r="L43" s="21">
        <v>0.0</v>
      </c>
      <c r="M43" s="21">
        <v>23.5511</v>
      </c>
      <c r="N43" s="21">
        <v>16.0391</v>
      </c>
      <c r="O43" s="21">
        <v>180.69</v>
      </c>
    </row>
    <row r="44">
      <c r="A44" s="18" t="s">
        <v>579</v>
      </c>
      <c r="B44" s="20" t="s">
        <v>407</v>
      </c>
      <c r="C44" s="21">
        <v>25.92</v>
      </c>
      <c r="D44" s="21">
        <v>150.647</v>
      </c>
      <c r="E44" s="21">
        <v>10.1596</v>
      </c>
      <c r="F44" s="21">
        <v>7.8146</v>
      </c>
      <c r="G44" s="21">
        <v>67.2518</v>
      </c>
      <c r="H44" s="21">
        <v>149.888</v>
      </c>
      <c r="I44" s="21">
        <v>45.5358</v>
      </c>
      <c r="J44" s="21">
        <v>7.2008</v>
      </c>
      <c r="K44" s="21">
        <v>0.0</v>
      </c>
      <c r="L44" s="21">
        <v>0.0</v>
      </c>
      <c r="M44" s="21">
        <v>19.9691</v>
      </c>
      <c r="N44" s="21">
        <v>13.0399</v>
      </c>
      <c r="O44" s="21">
        <v>143.529</v>
      </c>
    </row>
    <row r="45">
      <c r="A45" s="18" t="s">
        <v>580</v>
      </c>
      <c r="B45" s="20" t="s">
        <v>406</v>
      </c>
      <c r="C45" s="21">
        <v>25.92</v>
      </c>
      <c r="D45" s="21">
        <v>151.178</v>
      </c>
      <c r="E45" s="21">
        <v>10.5189</v>
      </c>
      <c r="F45" s="21">
        <v>7.799</v>
      </c>
      <c r="G45" s="21">
        <v>63.1697</v>
      </c>
      <c r="H45" s="21">
        <v>160.027</v>
      </c>
      <c r="I45" s="21">
        <v>56.1745</v>
      </c>
      <c r="J45" s="21">
        <v>6.3026</v>
      </c>
      <c r="K45" s="21">
        <v>0.0</v>
      </c>
      <c r="L45" s="21">
        <v>0.652</v>
      </c>
      <c r="M45" s="21">
        <v>16.3945</v>
      </c>
      <c r="N45" s="21">
        <v>12.451</v>
      </c>
      <c r="O45" s="21">
        <v>137.635</v>
      </c>
    </row>
    <row r="46">
      <c r="A46" s="18" t="s">
        <v>581</v>
      </c>
      <c r="B46" s="20" t="s">
        <v>405</v>
      </c>
      <c r="C46" s="21">
        <v>29.16</v>
      </c>
      <c r="D46" s="21">
        <v>169.476</v>
      </c>
      <c r="E46" s="21">
        <v>10.2265</v>
      </c>
      <c r="F46" s="21">
        <v>10.0505</v>
      </c>
      <c r="G46" s="21">
        <v>80.9959</v>
      </c>
      <c r="H46" s="21">
        <v>146.074</v>
      </c>
      <c r="I46" s="21">
        <v>57.26</v>
      </c>
      <c r="J46" s="21">
        <v>6.6401</v>
      </c>
      <c r="K46" s="21">
        <v>0.0</v>
      </c>
      <c r="L46" s="21">
        <v>0.0</v>
      </c>
      <c r="M46" s="21">
        <v>19.0567</v>
      </c>
      <c r="N46" s="21">
        <v>13.7603</v>
      </c>
      <c r="O46" s="21">
        <v>177.019</v>
      </c>
    </row>
    <row r="47">
      <c r="A47" s="18" t="s">
        <v>582</v>
      </c>
      <c r="B47" s="20" t="s">
        <v>408</v>
      </c>
      <c r="C47" s="21">
        <v>32.0</v>
      </c>
      <c r="D47" s="21">
        <v>193.906</v>
      </c>
      <c r="E47" s="21">
        <v>11.5314</v>
      </c>
      <c r="F47" s="21">
        <v>11.178</v>
      </c>
      <c r="G47" s="21">
        <v>90.6817</v>
      </c>
      <c r="H47" s="21">
        <v>171.913</v>
      </c>
      <c r="I47" s="21">
        <v>59.3318</v>
      </c>
      <c r="J47" s="21">
        <v>10.6005</v>
      </c>
      <c r="K47" s="21">
        <v>0.0</v>
      </c>
      <c r="L47" s="21">
        <v>0.0</v>
      </c>
      <c r="M47" s="21">
        <v>27.1468</v>
      </c>
      <c r="N47" s="21">
        <v>16.714</v>
      </c>
      <c r="O47" s="21">
        <v>189.477</v>
      </c>
    </row>
    <row r="48">
      <c r="A48" s="18" t="s">
        <v>583</v>
      </c>
      <c r="B48" s="20" t="s">
        <v>416</v>
      </c>
      <c r="C48" s="21">
        <v>30.78</v>
      </c>
      <c r="D48" s="21">
        <v>178.072</v>
      </c>
      <c r="E48" s="21">
        <v>11.298</v>
      </c>
      <c r="F48" s="21">
        <v>10.0332</v>
      </c>
      <c r="G48" s="21">
        <v>77.5034</v>
      </c>
      <c r="H48" s="21">
        <v>174.334</v>
      </c>
      <c r="I48" s="21">
        <v>56.145</v>
      </c>
      <c r="J48" s="21">
        <v>7.5404</v>
      </c>
      <c r="K48" s="21">
        <v>0.0</v>
      </c>
      <c r="L48" s="21">
        <v>0.0</v>
      </c>
      <c r="M48" s="21">
        <v>22.3381</v>
      </c>
      <c r="N48" s="21">
        <v>15.6923</v>
      </c>
      <c r="O48" s="21">
        <v>169.722</v>
      </c>
    </row>
    <row r="49">
      <c r="A49" s="18" t="s">
        <v>584</v>
      </c>
      <c r="B49" s="20" t="s">
        <v>405</v>
      </c>
      <c r="C49" s="21">
        <v>30.78</v>
      </c>
      <c r="D49" s="21">
        <v>180.616</v>
      </c>
      <c r="E49" s="21">
        <v>10.4034</v>
      </c>
      <c r="F49" s="21">
        <v>11.1211</v>
      </c>
      <c r="G49" s="21">
        <v>92.5504</v>
      </c>
      <c r="H49" s="21">
        <v>184.177</v>
      </c>
      <c r="I49" s="21">
        <v>68.2197</v>
      </c>
      <c r="J49" s="21">
        <v>6.7985</v>
      </c>
      <c r="K49" s="21">
        <v>0.0</v>
      </c>
      <c r="L49" s="21">
        <v>0.0</v>
      </c>
      <c r="M49" s="21">
        <v>28.2965</v>
      </c>
      <c r="N49" s="21">
        <v>13.7542</v>
      </c>
      <c r="O49" s="21">
        <v>175.559</v>
      </c>
    </row>
    <row r="50">
      <c r="A50" s="18" t="s">
        <v>585</v>
      </c>
      <c r="B50" s="20" t="s">
        <v>401</v>
      </c>
      <c r="C50" s="21">
        <v>27.54</v>
      </c>
      <c r="D50" s="21">
        <v>154.871</v>
      </c>
      <c r="E50" s="21">
        <v>9.8358</v>
      </c>
      <c r="F50" s="21">
        <v>8.9973</v>
      </c>
      <c r="G50" s="21">
        <v>69.4172</v>
      </c>
      <c r="H50" s="21">
        <v>134.65</v>
      </c>
      <c r="I50" s="21">
        <v>58.0905</v>
      </c>
      <c r="J50" s="21">
        <v>5.3393</v>
      </c>
      <c r="K50" s="21">
        <v>0.0</v>
      </c>
      <c r="L50" s="21">
        <v>0.0</v>
      </c>
      <c r="M50" s="21">
        <v>18.0166</v>
      </c>
      <c r="N50" s="21">
        <v>12.9616</v>
      </c>
      <c r="O50" s="21">
        <v>152.971</v>
      </c>
    </row>
    <row r="51">
      <c r="A51" s="18" t="s">
        <v>586</v>
      </c>
      <c r="B51" s="20" t="s">
        <v>417</v>
      </c>
      <c r="C51" s="21">
        <v>19.44</v>
      </c>
      <c r="D51" s="21">
        <v>121.037</v>
      </c>
      <c r="E51" s="21">
        <v>7.8876</v>
      </c>
      <c r="F51" s="21">
        <v>6.5939</v>
      </c>
      <c r="G51" s="21">
        <v>50.588</v>
      </c>
      <c r="H51" s="21">
        <v>142.288</v>
      </c>
      <c r="I51" s="21">
        <v>41.7396</v>
      </c>
      <c r="J51" s="21">
        <v>9.3133</v>
      </c>
      <c r="K51" s="21">
        <v>0.0</v>
      </c>
      <c r="L51" s="21">
        <v>0.58</v>
      </c>
      <c r="M51" s="21">
        <v>16.1383</v>
      </c>
      <c r="N51" s="21">
        <v>9.3526</v>
      </c>
      <c r="O51" s="21">
        <v>105.005</v>
      </c>
    </row>
    <row r="52">
      <c r="A52" s="18" t="s">
        <v>587</v>
      </c>
      <c r="B52" s="20" t="s">
        <v>408</v>
      </c>
      <c r="C52" s="21">
        <v>30.78</v>
      </c>
      <c r="D52" s="21">
        <v>179.447</v>
      </c>
      <c r="E52" s="21">
        <v>11.0631</v>
      </c>
      <c r="F52" s="21">
        <v>10.361</v>
      </c>
      <c r="G52" s="21">
        <v>82.0515</v>
      </c>
      <c r="H52" s="21">
        <v>168.047</v>
      </c>
      <c r="I52" s="21">
        <v>49.689</v>
      </c>
      <c r="J52" s="21">
        <v>9.3217</v>
      </c>
      <c r="K52" s="21">
        <v>0.0</v>
      </c>
      <c r="L52" s="21">
        <v>0.0</v>
      </c>
      <c r="M52" s="21">
        <v>26.1395</v>
      </c>
      <c r="N52" s="21">
        <v>15.2452</v>
      </c>
      <c r="O52" s="21">
        <v>174.171</v>
      </c>
    </row>
    <row r="53">
      <c r="A53" s="18" t="s">
        <v>588</v>
      </c>
      <c r="B53" s="20" t="s">
        <v>422</v>
      </c>
      <c r="C53" s="21">
        <v>17.82</v>
      </c>
      <c r="D53" s="21">
        <v>125.127</v>
      </c>
      <c r="E53" s="21">
        <v>7.8425</v>
      </c>
      <c r="F53" s="21">
        <v>6.7434</v>
      </c>
      <c r="G53" s="21">
        <v>50.5214</v>
      </c>
      <c r="H53" s="21">
        <v>151.011</v>
      </c>
      <c r="I53" s="21">
        <v>56.7998</v>
      </c>
      <c r="J53" s="21">
        <v>5.4055</v>
      </c>
      <c r="K53" s="21">
        <v>0.0</v>
      </c>
      <c r="L53" s="21">
        <v>0.5928</v>
      </c>
      <c r="M53" s="21">
        <v>14.8762</v>
      </c>
      <c r="N53" s="21">
        <v>9.0648</v>
      </c>
      <c r="O53" s="21">
        <v>102.917</v>
      </c>
    </row>
    <row r="54">
      <c r="A54" s="18" t="s">
        <v>589</v>
      </c>
      <c r="B54" s="20" t="s">
        <v>409</v>
      </c>
      <c r="C54" s="21">
        <v>29.16</v>
      </c>
      <c r="D54" s="21">
        <v>174.342</v>
      </c>
      <c r="E54" s="21">
        <v>10.6367</v>
      </c>
      <c r="F54" s="21">
        <v>9.911</v>
      </c>
      <c r="G54" s="21">
        <v>81.818</v>
      </c>
      <c r="H54" s="21">
        <v>157.975</v>
      </c>
      <c r="I54" s="21">
        <v>49.027</v>
      </c>
      <c r="J54" s="21">
        <v>6.97</v>
      </c>
      <c r="K54" s="21">
        <v>0.0</v>
      </c>
      <c r="L54" s="21">
        <v>0.0</v>
      </c>
      <c r="M54" s="21">
        <v>25.2214</v>
      </c>
      <c r="N54" s="21">
        <v>14.8003</v>
      </c>
      <c r="O54" s="21">
        <v>175.264</v>
      </c>
    </row>
    <row r="55">
      <c r="A55" s="18" t="s">
        <v>590</v>
      </c>
      <c r="B55" s="20" t="s">
        <v>415</v>
      </c>
      <c r="C55" s="21">
        <v>30.78</v>
      </c>
      <c r="D55" s="21">
        <v>175.991</v>
      </c>
      <c r="E55" s="21">
        <v>10.8535</v>
      </c>
      <c r="F55" s="21">
        <v>10.3745</v>
      </c>
      <c r="G55" s="21">
        <v>84.6608</v>
      </c>
      <c r="H55" s="21">
        <v>160.882</v>
      </c>
      <c r="I55" s="21">
        <v>55.1315</v>
      </c>
      <c r="J55" s="21">
        <v>8.3086</v>
      </c>
      <c r="K55" s="21">
        <v>0.0</v>
      </c>
      <c r="L55" s="21">
        <v>0.0</v>
      </c>
      <c r="M55" s="21">
        <v>26.5551</v>
      </c>
      <c r="N55" s="21">
        <v>13.9576</v>
      </c>
      <c r="O55" s="21">
        <v>172.044</v>
      </c>
    </row>
    <row r="56">
      <c r="A56" s="18" t="s">
        <v>591</v>
      </c>
      <c r="B56" s="20" t="s">
        <v>418</v>
      </c>
      <c r="C56" s="21">
        <v>29.16</v>
      </c>
      <c r="D56" s="21">
        <v>165.665</v>
      </c>
      <c r="E56" s="21">
        <v>10.1185</v>
      </c>
      <c r="F56" s="21">
        <v>9.9365</v>
      </c>
      <c r="G56" s="21">
        <v>76.7128</v>
      </c>
      <c r="H56" s="21">
        <v>152.56</v>
      </c>
      <c r="I56" s="21">
        <v>71.6384</v>
      </c>
      <c r="J56" s="21">
        <v>6.224</v>
      </c>
      <c r="K56" s="21">
        <v>0.0</v>
      </c>
      <c r="L56" s="21">
        <v>0.0</v>
      </c>
      <c r="M56" s="21">
        <v>20.2847</v>
      </c>
      <c r="N56" s="21">
        <v>13.5697</v>
      </c>
      <c r="O56" s="21">
        <v>159.231</v>
      </c>
    </row>
    <row r="57">
      <c r="A57" s="18" t="s">
        <v>592</v>
      </c>
      <c r="B57" s="20" t="s">
        <v>593</v>
      </c>
      <c r="C57" s="21">
        <v>27.54</v>
      </c>
      <c r="D57" s="21">
        <v>151.754</v>
      </c>
      <c r="E57" s="21">
        <v>8.6862</v>
      </c>
      <c r="F57" s="21">
        <v>10.0148</v>
      </c>
      <c r="G57" s="21">
        <v>70.4698</v>
      </c>
      <c r="H57" s="21">
        <v>159.258</v>
      </c>
      <c r="I57" s="21">
        <v>64.4533</v>
      </c>
      <c r="J57" s="21">
        <v>5.5269</v>
      </c>
      <c r="K57" s="21">
        <v>0.0</v>
      </c>
      <c r="L57" s="21">
        <v>0.0</v>
      </c>
      <c r="M57" s="21">
        <v>21.3804</v>
      </c>
      <c r="N57" s="21">
        <v>12.0146</v>
      </c>
      <c r="O57" s="21">
        <v>138.74</v>
      </c>
    </row>
    <row r="58">
      <c r="A58" s="18" t="s">
        <v>594</v>
      </c>
      <c r="B58" s="20" t="s">
        <v>408</v>
      </c>
      <c r="C58" s="21">
        <v>29.16</v>
      </c>
      <c r="D58" s="21">
        <v>155.544</v>
      </c>
      <c r="E58" s="21">
        <v>10.1698</v>
      </c>
      <c r="F58" s="21">
        <v>9.2799</v>
      </c>
      <c r="G58" s="21">
        <v>69.3277</v>
      </c>
      <c r="H58" s="21">
        <v>161.651</v>
      </c>
      <c r="I58" s="21">
        <v>56.2678</v>
      </c>
      <c r="J58" s="21">
        <v>6.2531</v>
      </c>
      <c r="K58" s="21">
        <v>0.0</v>
      </c>
      <c r="L58" s="21">
        <v>0.0</v>
      </c>
      <c r="M58" s="21">
        <v>22.3983</v>
      </c>
      <c r="N58" s="21">
        <v>12.4247</v>
      </c>
      <c r="O58" s="21">
        <v>140.36</v>
      </c>
    </row>
    <row r="59">
      <c r="A59" s="18" t="s">
        <v>595</v>
      </c>
      <c r="B59" s="20" t="s">
        <v>418</v>
      </c>
      <c r="C59" s="21">
        <v>25.92</v>
      </c>
      <c r="D59" s="21">
        <v>144.233</v>
      </c>
      <c r="E59" s="21">
        <v>8.9327</v>
      </c>
      <c r="F59" s="21">
        <v>8.7167</v>
      </c>
      <c r="G59" s="21">
        <v>67.2576</v>
      </c>
      <c r="H59" s="21">
        <v>147.306</v>
      </c>
      <c r="I59" s="21">
        <v>47.6642</v>
      </c>
      <c r="J59" s="21">
        <v>5.6929</v>
      </c>
      <c r="K59" s="21">
        <v>0.0</v>
      </c>
      <c r="L59" s="21">
        <v>0.0</v>
      </c>
      <c r="M59" s="21">
        <v>21.9235</v>
      </c>
      <c r="N59" s="21">
        <v>11.4867</v>
      </c>
      <c r="O59" s="21">
        <v>136.682</v>
      </c>
    </row>
    <row r="60">
      <c r="A60" s="18" t="s">
        <v>596</v>
      </c>
      <c r="B60" s="20" t="s">
        <v>417</v>
      </c>
      <c r="C60" s="21">
        <v>24.3</v>
      </c>
      <c r="D60" s="21">
        <v>134.377</v>
      </c>
      <c r="E60" s="21">
        <v>8.2405</v>
      </c>
      <c r="F60" s="21">
        <v>8.2619</v>
      </c>
      <c r="G60" s="21">
        <v>65.0994</v>
      </c>
      <c r="H60" s="21">
        <v>147.13</v>
      </c>
      <c r="I60" s="21">
        <v>53.1072</v>
      </c>
      <c r="J60" s="21">
        <v>4.9457</v>
      </c>
      <c r="K60" s="21">
        <v>0.0</v>
      </c>
      <c r="L60" s="21">
        <v>0.0</v>
      </c>
      <c r="M60" s="21">
        <v>22.5455</v>
      </c>
      <c r="N60" s="21">
        <v>10.1954</v>
      </c>
      <c r="O60" s="21">
        <v>122.891</v>
      </c>
    </row>
    <row r="61">
      <c r="A61" s="18" t="s">
        <v>597</v>
      </c>
      <c r="B61" s="20" t="s">
        <v>398</v>
      </c>
      <c r="C61" s="21">
        <v>29.16</v>
      </c>
      <c r="D61" s="21">
        <v>167.219</v>
      </c>
      <c r="E61" s="21">
        <v>10.9726</v>
      </c>
      <c r="F61" s="21">
        <v>9.1351</v>
      </c>
      <c r="G61" s="21">
        <v>74.6453</v>
      </c>
      <c r="H61" s="21">
        <v>142.079</v>
      </c>
      <c r="I61" s="21">
        <v>53.0514</v>
      </c>
      <c r="J61" s="21">
        <v>6.1971</v>
      </c>
      <c r="K61" s="21">
        <v>0.0</v>
      </c>
      <c r="L61" s="21">
        <v>0.0</v>
      </c>
      <c r="M61" s="21">
        <v>20.0105</v>
      </c>
      <c r="N61" s="21">
        <v>14.3035</v>
      </c>
      <c r="O61" s="21">
        <v>168.484</v>
      </c>
    </row>
    <row r="62">
      <c r="A62" s="18" t="s">
        <v>598</v>
      </c>
      <c r="B62" s="20" t="s">
        <v>396</v>
      </c>
      <c r="C62" s="21">
        <v>29.16</v>
      </c>
      <c r="D62" s="21">
        <v>165.39</v>
      </c>
      <c r="E62" s="21">
        <v>11.4319</v>
      </c>
      <c r="F62" s="21">
        <v>8.5455</v>
      </c>
      <c r="G62" s="21">
        <v>76.8784</v>
      </c>
      <c r="H62" s="21">
        <v>178.321</v>
      </c>
      <c r="I62" s="21">
        <v>67.6153</v>
      </c>
      <c r="J62" s="21">
        <v>11.3454</v>
      </c>
      <c r="K62" s="21">
        <v>0.0</v>
      </c>
      <c r="L62" s="21">
        <v>0.0</v>
      </c>
      <c r="M62" s="21">
        <v>21.1516</v>
      </c>
      <c r="N62" s="21">
        <v>13.4737</v>
      </c>
      <c r="O62" s="21">
        <v>153.412</v>
      </c>
    </row>
    <row r="63">
      <c r="A63" s="18" t="s">
        <v>599</v>
      </c>
      <c r="B63" s="20" t="s">
        <v>421</v>
      </c>
      <c r="C63" s="21">
        <v>24.3</v>
      </c>
      <c r="D63" s="21">
        <v>131.522</v>
      </c>
      <c r="E63" s="21">
        <v>8.1001</v>
      </c>
      <c r="F63" s="21">
        <v>8.2388</v>
      </c>
      <c r="G63" s="21">
        <v>59.7289</v>
      </c>
      <c r="H63" s="21">
        <v>146.167</v>
      </c>
      <c r="I63" s="21">
        <v>45.258</v>
      </c>
      <c r="J63" s="21">
        <v>5.5451</v>
      </c>
      <c r="K63" s="21">
        <v>0.0</v>
      </c>
      <c r="L63" s="21">
        <v>0.0</v>
      </c>
      <c r="M63" s="21">
        <v>19.1437</v>
      </c>
      <c r="N63" s="21">
        <v>10.4606</v>
      </c>
      <c r="O63" s="21">
        <v>117.243</v>
      </c>
    </row>
    <row r="64">
      <c r="A64" s="18" t="s">
        <v>600</v>
      </c>
      <c r="B64" s="20" t="s">
        <v>417</v>
      </c>
      <c r="C64" s="21">
        <v>25.92</v>
      </c>
      <c r="D64" s="21">
        <v>149.584</v>
      </c>
      <c r="E64" s="21">
        <v>8.8531</v>
      </c>
      <c r="F64" s="21">
        <v>9.1187</v>
      </c>
      <c r="G64" s="21">
        <v>73.1055</v>
      </c>
      <c r="H64" s="21">
        <v>144.377</v>
      </c>
      <c r="I64" s="21">
        <v>49.601</v>
      </c>
      <c r="J64" s="21">
        <v>6.0504</v>
      </c>
      <c r="K64" s="21">
        <v>0.0</v>
      </c>
      <c r="L64" s="21">
        <v>0.0</v>
      </c>
      <c r="M64" s="21">
        <v>23.8005</v>
      </c>
      <c r="N64" s="21">
        <v>11.7817</v>
      </c>
      <c r="O64" s="21">
        <v>147.148</v>
      </c>
    </row>
    <row r="65">
      <c r="A65" s="18" t="s">
        <v>601</v>
      </c>
      <c r="B65" s="20" t="s">
        <v>409</v>
      </c>
      <c r="C65" s="21">
        <v>29.16</v>
      </c>
      <c r="D65" s="21">
        <v>165.951</v>
      </c>
      <c r="E65" s="21">
        <v>10.1411</v>
      </c>
      <c r="F65" s="21">
        <v>9.9298</v>
      </c>
      <c r="G65" s="21">
        <v>80.439</v>
      </c>
      <c r="H65" s="21">
        <v>159.686</v>
      </c>
      <c r="I65" s="21">
        <v>56.4005</v>
      </c>
      <c r="J65" s="21">
        <v>8.0415</v>
      </c>
      <c r="K65" s="21">
        <v>0.0</v>
      </c>
      <c r="L65" s="21">
        <v>0.0</v>
      </c>
      <c r="M65" s="21">
        <v>24.4685</v>
      </c>
      <c r="N65" s="21">
        <v>12.9907</v>
      </c>
      <c r="O65" s="21">
        <v>162.228</v>
      </c>
    </row>
    <row r="66">
      <c r="A66" s="18" t="s">
        <v>602</v>
      </c>
      <c r="B66" s="20" t="s">
        <v>434</v>
      </c>
      <c r="C66" s="21">
        <v>24.3</v>
      </c>
      <c r="D66" s="21">
        <v>142.426</v>
      </c>
      <c r="E66" s="21">
        <v>8.4857</v>
      </c>
      <c r="F66" s="21">
        <v>8.894</v>
      </c>
      <c r="G66" s="21">
        <v>64.9014</v>
      </c>
      <c r="H66" s="21">
        <v>144.523</v>
      </c>
      <c r="I66" s="21">
        <v>40.1187</v>
      </c>
      <c r="J66" s="21">
        <v>5.6571</v>
      </c>
      <c r="K66" s="21">
        <v>0.0</v>
      </c>
      <c r="L66" s="21">
        <v>0.6193</v>
      </c>
      <c r="M66" s="21">
        <v>20.3036</v>
      </c>
      <c r="N66" s="21">
        <v>10.4304</v>
      </c>
      <c r="O66" s="21">
        <v>134.497</v>
      </c>
    </row>
    <row r="67">
      <c r="A67" s="18" t="s">
        <v>603</v>
      </c>
      <c r="B67" s="20" t="s">
        <v>574</v>
      </c>
      <c r="C67" s="21">
        <v>29.16</v>
      </c>
      <c r="D67" s="21">
        <v>169.339</v>
      </c>
      <c r="E67" s="21">
        <v>9.6268</v>
      </c>
      <c r="F67" s="21">
        <v>10.67</v>
      </c>
      <c r="G67" s="21">
        <v>82.8528</v>
      </c>
      <c r="H67" s="21">
        <v>139.176</v>
      </c>
      <c r="I67" s="21">
        <v>51.3398</v>
      </c>
      <c r="J67" s="21">
        <v>8.9772</v>
      </c>
      <c r="K67" s="21">
        <v>0.0</v>
      </c>
      <c r="L67" s="21">
        <v>0.0</v>
      </c>
      <c r="M67" s="21">
        <v>20.9792</v>
      </c>
      <c r="N67" s="21">
        <v>13.4105</v>
      </c>
      <c r="O67" s="21">
        <v>179.971</v>
      </c>
    </row>
    <row r="68">
      <c r="A68" s="18" t="s">
        <v>604</v>
      </c>
      <c r="B68" s="20" t="s">
        <v>414</v>
      </c>
      <c r="C68" s="21">
        <v>27.54</v>
      </c>
      <c r="D68" s="21">
        <v>155.312</v>
      </c>
      <c r="E68" s="21">
        <v>9.4192</v>
      </c>
      <c r="F68" s="21">
        <v>9.4595</v>
      </c>
      <c r="G68" s="21">
        <v>73.0819</v>
      </c>
      <c r="H68" s="21">
        <v>151.128</v>
      </c>
      <c r="I68" s="21">
        <v>37.8047</v>
      </c>
      <c r="J68" s="21">
        <v>6.2624</v>
      </c>
      <c r="K68" s="21">
        <v>0.0</v>
      </c>
      <c r="L68" s="21">
        <v>0.0</v>
      </c>
      <c r="M68" s="21">
        <v>24.8326</v>
      </c>
      <c r="N68" s="21">
        <v>12.4244</v>
      </c>
      <c r="O68" s="21">
        <v>151.455</v>
      </c>
    </row>
    <row r="69">
      <c r="A69" s="18" t="s">
        <v>605</v>
      </c>
      <c r="B69" s="20" t="s">
        <v>415</v>
      </c>
      <c r="C69" s="21">
        <v>30.78</v>
      </c>
      <c r="D69" s="21">
        <v>178.352</v>
      </c>
      <c r="E69" s="21">
        <v>10.8554</v>
      </c>
      <c r="F69" s="21">
        <v>10.5131</v>
      </c>
      <c r="G69" s="21">
        <v>85.443</v>
      </c>
      <c r="H69" s="21">
        <v>140.845</v>
      </c>
      <c r="I69" s="21">
        <v>57.5651</v>
      </c>
      <c r="J69" s="21">
        <v>7.9043</v>
      </c>
      <c r="K69" s="21">
        <v>0.0</v>
      </c>
      <c r="L69" s="21">
        <v>0.0</v>
      </c>
      <c r="M69" s="21">
        <v>23.3839</v>
      </c>
      <c r="N69" s="21">
        <v>14.4021</v>
      </c>
      <c r="O69" s="21">
        <v>186.452</v>
      </c>
    </row>
    <row r="70">
      <c r="A70" s="18" t="s">
        <v>606</v>
      </c>
      <c r="B70" s="20" t="s">
        <v>574</v>
      </c>
      <c r="C70" s="21">
        <v>27.54</v>
      </c>
      <c r="D70" s="21">
        <v>156.197</v>
      </c>
      <c r="E70" s="21">
        <v>9.0468</v>
      </c>
      <c r="F70" s="21">
        <v>9.902</v>
      </c>
      <c r="G70" s="21">
        <v>76.2708</v>
      </c>
      <c r="H70" s="21">
        <v>135.023</v>
      </c>
      <c r="I70" s="21">
        <v>48.7829</v>
      </c>
      <c r="J70" s="21">
        <v>5.886</v>
      </c>
      <c r="K70" s="21">
        <v>0.0</v>
      </c>
      <c r="L70" s="21">
        <v>0.0</v>
      </c>
      <c r="M70" s="21">
        <v>20.7915</v>
      </c>
      <c r="N70" s="21">
        <v>12.0846</v>
      </c>
      <c r="O70" s="21">
        <v>161.106</v>
      </c>
    </row>
    <row r="71">
      <c r="A71" s="18" t="s">
        <v>607</v>
      </c>
      <c r="B71" s="20" t="s">
        <v>562</v>
      </c>
      <c r="C71" s="21">
        <v>22.68</v>
      </c>
      <c r="D71" s="21">
        <v>141.875</v>
      </c>
      <c r="E71" s="21">
        <v>8.7115</v>
      </c>
      <c r="F71" s="21">
        <v>8.2381</v>
      </c>
      <c r="G71" s="21">
        <v>61.0302</v>
      </c>
      <c r="H71" s="21">
        <v>145.844</v>
      </c>
      <c r="I71" s="21">
        <v>53.1622</v>
      </c>
      <c r="J71" s="21">
        <v>6.5592</v>
      </c>
      <c r="K71" s="21">
        <v>0.0</v>
      </c>
      <c r="L71" s="21">
        <v>0.5871</v>
      </c>
      <c r="M71" s="21">
        <v>17.5452</v>
      </c>
      <c r="N71" s="21">
        <v>10.7889</v>
      </c>
      <c r="O71" s="21">
        <v>129.06</v>
      </c>
    </row>
    <row r="72">
      <c r="A72" s="18" t="s">
        <v>608</v>
      </c>
      <c r="B72" s="20" t="s">
        <v>405</v>
      </c>
      <c r="C72" s="21">
        <v>27.54</v>
      </c>
      <c r="D72" s="21">
        <v>163.367</v>
      </c>
      <c r="E72" s="21">
        <v>9.7512</v>
      </c>
      <c r="F72" s="21">
        <v>9.9197</v>
      </c>
      <c r="G72" s="21">
        <v>80.9382</v>
      </c>
      <c r="H72" s="21">
        <v>178.602</v>
      </c>
      <c r="I72" s="21">
        <v>63.222</v>
      </c>
      <c r="J72" s="21">
        <v>6.3913</v>
      </c>
      <c r="K72" s="21">
        <v>0.0</v>
      </c>
      <c r="L72" s="21">
        <v>0.6206</v>
      </c>
      <c r="M72" s="21">
        <v>24.6321</v>
      </c>
      <c r="N72" s="21">
        <v>11.6194</v>
      </c>
      <c r="O72" s="21">
        <v>153.262</v>
      </c>
    </row>
    <row r="73">
      <c r="A73" s="18" t="s">
        <v>609</v>
      </c>
      <c r="B73" s="20" t="s">
        <v>415</v>
      </c>
      <c r="C73" s="21">
        <v>30.78</v>
      </c>
      <c r="D73" s="21">
        <v>183.575</v>
      </c>
      <c r="E73" s="21">
        <v>10.6666</v>
      </c>
      <c r="F73" s="21">
        <v>11.0218</v>
      </c>
      <c r="G73" s="21">
        <v>92.3746</v>
      </c>
      <c r="H73" s="21">
        <v>131.063</v>
      </c>
      <c r="I73" s="21">
        <v>40.8516</v>
      </c>
      <c r="J73" s="21">
        <v>7.3751</v>
      </c>
      <c r="K73" s="21">
        <v>0.0</v>
      </c>
      <c r="L73" s="21">
        <v>0.0</v>
      </c>
      <c r="M73" s="21">
        <v>28.4949</v>
      </c>
      <c r="N73" s="21">
        <v>14.5159</v>
      </c>
      <c r="O73" s="21">
        <v>198.885</v>
      </c>
    </row>
    <row r="74">
      <c r="A74" s="18" t="s">
        <v>610</v>
      </c>
      <c r="B74" s="20" t="s">
        <v>417</v>
      </c>
      <c r="C74" s="21">
        <v>27.54</v>
      </c>
      <c r="D74" s="21">
        <v>161.286</v>
      </c>
      <c r="E74" s="21">
        <v>8.7552</v>
      </c>
      <c r="F74" s="21">
        <v>10.5105</v>
      </c>
      <c r="G74" s="21">
        <v>85.5278</v>
      </c>
      <c r="H74" s="21">
        <v>125.318</v>
      </c>
      <c r="I74" s="21">
        <v>57.0342</v>
      </c>
      <c r="J74" s="21">
        <v>8.8743</v>
      </c>
      <c r="K74" s="21">
        <v>0.0</v>
      </c>
      <c r="L74" s="21">
        <v>0.0</v>
      </c>
      <c r="M74" s="21">
        <v>23.6374</v>
      </c>
      <c r="N74" s="21">
        <v>11.7673</v>
      </c>
      <c r="O74" s="21">
        <v>174.346</v>
      </c>
    </row>
    <row r="75">
      <c r="A75" s="18" t="s">
        <v>611</v>
      </c>
      <c r="B75" s="20" t="s">
        <v>403</v>
      </c>
      <c r="C75" s="21">
        <v>24.3</v>
      </c>
      <c r="D75" s="21">
        <v>143.65</v>
      </c>
      <c r="E75" s="21">
        <v>9.0337</v>
      </c>
      <c r="F75" s="21">
        <v>8.3939</v>
      </c>
      <c r="G75" s="21">
        <v>63.952</v>
      </c>
      <c r="H75" s="21">
        <v>147.857</v>
      </c>
      <c r="I75" s="21">
        <v>46.7668</v>
      </c>
      <c r="J75" s="21">
        <v>6.1774</v>
      </c>
      <c r="K75" s="21">
        <v>0.0</v>
      </c>
      <c r="L75" s="21">
        <v>0.6178</v>
      </c>
      <c r="M75" s="21">
        <v>20.9091</v>
      </c>
      <c r="N75" s="21">
        <v>10.8873</v>
      </c>
      <c r="O75" s="21">
        <v>133.054</v>
      </c>
    </row>
    <row r="76">
      <c r="A76" s="18" t="s">
        <v>612</v>
      </c>
      <c r="B76" s="20" t="s">
        <v>547</v>
      </c>
      <c r="C76" s="21">
        <v>25.92</v>
      </c>
      <c r="D76" s="21">
        <v>147.71</v>
      </c>
      <c r="E76" s="21">
        <v>9.0304</v>
      </c>
      <c r="F76" s="21">
        <v>8.8215</v>
      </c>
      <c r="G76" s="21">
        <v>68.2884</v>
      </c>
      <c r="H76" s="21">
        <v>141.371</v>
      </c>
      <c r="I76" s="21">
        <v>40.8653</v>
      </c>
      <c r="J76" s="21">
        <v>6.9988</v>
      </c>
      <c r="K76" s="21">
        <v>0.0</v>
      </c>
      <c r="L76" s="21">
        <v>0.0</v>
      </c>
      <c r="M76" s="21">
        <v>21.1882</v>
      </c>
      <c r="N76" s="21">
        <v>12.1546</v>
      </c>
      <c r="O76" s="21">
        <v>143.968</v>
      </c>
    </row>
    <row r="77">
      <c r="A77" s="18" t="s">
        <v>613</v>
      </c>
      <c r="B77" s="20" t="s">
        <v>401</v>
      </c>
      <c r="C77" s="21">
        <v>22.68</v>
      </c>
      <c r="D77" s="21">
        <v>132.435</v>
      </c>
      <c r="E77" s="21">
        <v>8.2951</v>
      </c>
      <c r="F77" s="21">
        <v>7.7426</v>
      </c>
      <c r="G77" s="21">
        <v>59.8225</v>
      </c>
      <c r="H77" s="21">
        <v>111.464</v>
      </c>
      <c r="I77" s="21">
        <v>47.434</v>
      </c>
      <c r="J77" s="21">
        <v>6.2059</v>
      </c>
      <c r="K77" s="21">
        <v>0.0</v>
      </c>
      <c r="L77" s="21">
        <v>0.542</v>
      </c>
      <c r="M77" s="21">
        <v>15.4213</v>
      </c>
      <c r="N77" s="21">
        <v>10.3458</v>
      </c>
      <c r="O77" s="21">
        <v>132.288</v>
      </c>
    </row>
    <row r="78">
      <c r="A78" s="18" t="s">
        <v>614</v>
      </c>
      <c r="B78" s="20" t="s">
        <v>407</v>
      </c>
      <c r="C78" s="21">
        <v>21.06</v>
      </c>
      <c r="D78" s="21">
        <v>129.28</v>
      </c>
      <c r="E78" s="21">
        <v>8.5541</v>
      </c>
      <c r="F78" s="21">
        <v>7.0202</v>
      </c>
      <c r="G78" s="21">
        <v>59.4634</v>
      </c>
      <c r="H78" s="21">
        <v>138.242</v>
      </c>
      <c r="I78" s="21">
        <v>43.6383</v>
      </c>
      <c r="J78" s="21">
        <v>4.7691</v>
      </c>
      <c r="K78" s="21">
        <v>0.0</v>
      </c>
      <c r="L78" s="21">
        <v>0.6518</v>
      </c>
      <c r="M78" s="21">
        <v>20.3257</v>
      </c>
      <c r="N78" s="21">
        <v>8.9781</v>
      </c>
      <c r="O78" s="21">
        <v>119.354</v>
      </c>
    </row>
    <row r="79">
      <c r="A79" s="18" t="s">
        <v>615</v>
      </c>
      <c r="B79" s="20" t="s">
        <v>421</v>
      </c>
      <c r="C79" s="21">
        <v>25.92</v>
      </c>
      <c r="D79" s="21">
        <v>139.281</v>
      </c>
      <c r="E79" s="21">
        <v>8.4458</v>
      </c>
      <c r="F79" s="21">
        <v>8.9313</v>
      </c>
      <c r="G79" s="21">
        <v>64.0923</v>
      </c>
      <c r="H79" s="21">
        <v>152.064</v>
      </c>
      <c r="I79" s="21">
        <v>69.9064</v>
      </c>
      <c r="J79" s="21">
        <v>7.1444</v>
      </c>
      <c r="K79" s="21">
        <v>0.0</v>
      </c>
      <c r="L79" s="21">
        <v>0.0</v>
      </c>
      <c r="M79" s="21">
        <v>16.0638</v>
      </c>
      <c r="N79" s="21">
        <v>10.8391</v>
      </c>
      <c r="O79" s="21">
        <v>123.616</v>
      </c>
    </row>
    <row r="80">
      <c r="A80" s="18" t="s">
        <v>616</v>
      </c>
      <c r="B80" s="20"/>
      <c r="C80" s="21">
        <v>25.92</v>
      </c>
      <c r="D80" s="21">
        <v>140.933</v>
      </c>
      <c r="E80" s="21">
        <v>8.4797</v>
      </c>
      <c r="F80" s="21">
        <v>8.9943</v>
      </c>
      <c r="G80" s="21">
        <v>68.1895</v>
      </c>
      <c r="H80" s="21">
        <v>102.709</v>
      </c>
      <c r="I80" s="21">
        <v>36.6101</v>
      </c>
      <c r="J80" s="21">
        <v>4.4639</v>
      </c>
      <c r="K80" s="21">
        <v>0.0</v>
      </c>
      <c r="L80" s="21">
        <v>0.0</v>
      </c>
      <c r="M80" s="21">
        <v>19.5897</v>
      </c>
      <c r="N80" s="21">
        <v>10.5001</v>
      </c>
      <c r="O80" s="21">
        <v>151.676</v>
      </c>
    </row>
    <row r="81">
      <c r="A81" s="18" t="s">
        <v>617</v>
      </c>
      <c r="B81" s="20" t="s">
        <v>421</v>
      </c>
      <c r="C81" s="21">
        <v>24.3</v>
      </c>
      <c r="D81" s="21">
        <v>130.944</v>
      </c>
      <c r="E81" s="21">
        <v>8.0453</v>
      </c>
      <c r="F81" s="21">
        <v>8.2617</v>
      </c>
      <c r="G81" s="21">
        <v>59.3469</v>
      </c>
      <c r="H81" s="21">
        <v>130.55</v>
      </c>
      <c r="I81" s="21">
        <v>46.5277</v>
      </c>
      <c r="J81" s="21">
        <v>6.0945</v>
      </c>
      <c r="K81" s="21">
        <v>0.0</v>
      </c>
      <c r="L81" s="21">
        <v>0.0</v>
      </c>
      <c r="M81" s="21">
        <v>16.7026</v>
      </c>
      <c r="N81" s="21">
        <v>10.3885</v>
      </c>
      <c r="O81" s="21">
        <v>123.43</v>
      </c>
    </row>
    <row r="82">
      <c r="A82" s="18" t="s">
        <v>618</v>
      </c>
      <c r="B82" s="20" t="s">
        <v>404</v>
      </c>
      <c r="C82" s="21">
        <v>27.54</v>
      </c>
      <c r="D82" s="21">
        <v>163.545</v>
      </c>
      <c r="E82" s="21">
        <v>9.4969</v>
      </c>
      <c r="F82" s="21">
        <v>9.8687</v>
      </c>
      <c r="G82" s="21">
        <v>76.5268</v>
      </c>
      <c r="H82" s="21">
        <v>159.082</v>
      </c>
      <c r="I82" s="21">
        <v>51.1481</v>
      </c>
      <c r="J82" s="21">
        <v>6.442</v>
      </c>
      <c r="K82" s="21">
        <v>0.0</v>
      </c>
      <c r="L82" s="21">
        <v>0.0</v>
      </c>
      <c r="M82" s="21">
        <v>25.0769</v>
      </c>
      <c r="N82" s="21">
        <v>13.835</v>
      </c>
      <c r="O82" s="21">
        <v>154.701</v>
      </c>
    </row>
    <row r="83">
      <c r="A83" s="18" t="s">
        <v>619</v>
      </c>
      <c r="B83" s="20" t="s">
        <v>405</v>
      </c>
      <c r="C83" s="21">
        <v>22.68</v>
      </c>
      <c r="D83" s="21">
        <v>141.213</v>
      </c>
      <c r="E83" s="21">
        <v>8.6066</v>
      </c>
      <c r="F83" s="21">
        <v>8.4717</v>
      </c>
      <c r="G83" s="21">
        <v>66.925</v>
      </c>
      <c r="H83" s="21">
        <v>131.501</v>
      </c>
      <c r="I83" s="21">
        <v>50.7508</v>
      </c>
      <c r="J83" s="21">
        <v>7.8643</v>
      </c>
      <c r="K83" s="21">
        <v>0.0</v>
      </c>
      <c r="L83" s="21">
        <v>0.6206</v>
      </c>
      <c r="M83" s="21">
        <v>16.2238</v>
      </c>
      <c r="N83" s="21">
        <v>8.9894</v>
      </c>
      <c r="O83" s="21">
        <v>141.532</v>
      </c>
    </row>
    <row r="84">
      <c r="A84" s="18" t="s">
        <v>620</v>
      </c>
      <c r="B84" s="20" t="s">
        <v>415</v>
      </c>
      <c r="C84" s="21">
        <v>19.44</v>
      </c>
      <c r="D84" s="21">
        <v>117.553</v>
      </c>
      <c r="E84" s="21">
        <v>7.695</v>
      </c>
      <c r="F84" s="21">
        <v>6.5465</v>
      </c>
      <c r="G84" s="21">
        <v>51.0287</v>
      </c>
      <c r="H84" s="21">
        <v>110.867</v>
      </c>
      <c r="I84" s="21">
        <v>34.6458</v>
      </c>
      <c r="J84" s="21">
        <v>4.5449</v>
      </c>
      <c r="K84" s="21">
        <v>0.0</v>
      </c>
      <c r="L84" s="21">
        <v>0.6274</v>
      </c>
      <c r="M84" s="21">
        <v>15.2819</v>
      </c>
      <c r="N84" s="21">
        <v>8.6544</v>
      </c>
      <c r="O84" s="21">
        <v>111.486</v>
      </c>
    </row>
    <row r="85">
      <c r="A85" s="18" t="s">
        <v>621</v>
      </c>
      <c r="B85" s="20" t="s">
        <v>538</v>
      </c>
      <c r="C85" s="21">
        <v>27.54</v>
      </c>
      <c r="D85" s="21">
        <v>163.285</v>
      </c>
      <c r="E85" s="21">
        <v>9.4476</v>
      </c>
      <c r="F85" s="21">
        <v>9.9048</v>
      </c>
      <c r="G85" s="21">
        <v>74.1054</v>
      </c>
      <c r="H85" s="21">
        <v>181.041</v>
      </c>
      <c r="I85" s="21">
        <v>74.3819</v>
      </c>
      <c r="J85" s="21">
        <v>9.9791</v>
      </c>
      <c r="K85" s="21">
        <v>0.0</v>
      </c>
      <c r="L85" s="21">
        <v>0.0</v>
      </c>
      <c r="M85" s="21">
        <v>21.5355</v>
      </c>
      <c r="N85" s="21">
        <v>14.1766</v>
      </c>
      <c r="O85" s="21">
        <v>143.157</v>
      </c>
    </row>
    <row r="86">
      <c r="A86" s="18" t="s">
        <v>622</v>
      </c>
      <c r="B86" s="20" t="s">
        <v>538</v>
      </c>
      <c r="C86" s="21">
        <v>19.44</v>
      </c>
      <c r="D86" s="21">
        <v>138.552</v>
      </c>
      <c r="E86" s="21">
        <v>8.4061</v>
      </c>
      <c r="F86" s="21">
        <v>7.8716</v>
      </c>
      <c r="G86" s="21">
        <v>55.8975</v>
      </c>
      <c r="H86" s="21">
        <v>151.142</v>
      </c>
      <c r="I86" s="21">
        <v>66.9956</v>
      </c>
      <c r="J86" s="21">
        <v>7.0916</v>
      </c>
      <c r="K86" s="21">
        <v>0.0</v>
      </c>
      <c r="L86" s="21">
        <v>0.6097</v>
      </c>
      <c r="M86" s="21">
        <v>11.777</v>
      </c>
      <c r="N86" s="21">
        <v>9.2628</v>
      </c>
      <c r="O86" s="21">
        <v>120.733</v>
      </c>
    </row>
    <row r="87">
      <c r="A87" s="18" t="s">
        <v>623</v>
      </c>
      <c r="B87" s="20" t="s">
        <v>398</v>
      </c>
      <c r="C87" s="21">
        <v>22.68</v>
      </c>
      <c r="D87" s="21">
        <v>138.889</v>
      </c>
      <c r="E87" s="21">
        <v>8.961</v>
      </c>
      <c r="F87" s="21">
        <v>7.6766</v>
      </c>
      <c r="G87" s="21">
        <v>64.1019</v>
      </c>
      <c r="H87" s="21">
        <v>144.995</v>
      </c>
      <c r="I87" s="21">
        <v>42.6396</v>
      </c>
      <c r="J87" s="21">
        <v>5.0295</v>
      </c>
      <c r="K87" s="21">
        <v>0.0</v>
      </c>
      <c r="L87" s="21">
        <v>0.6544</v>
      </c>
      <c r="M87" s="21">
        <v>23.395</v>
      </c>
      <c r="N87" s="21">
        <v>10.1127</v>
      </c>
      <c r="O87" s="21">
        <v>127.301</v>
      </c>
    </row>
    <row r="88">
      <c r="A88" s="18" t="s">
        <v>624</v>
      </c>
      <c r="B88" s="20" t="s">
        <v>547</v>
      </c>
      <c r="C88" s="21">
        <v>19.44</v>
      </c>
      <c r="D88" s="21">
        <v>108.79</v>
      </c>
      <c r="E88" s="21">
        <v>7.1854</v>
      </c>
      <c r="F88" s="21">
        <v>6.0656</v>
      </c>
      <c r="G88" s="21">
        <v>45.2754</v>
      </c>
      <c r="H88" s="21">
        <v>118.305</v>
      </c>
      <c r="I88" s="21">
        <v>32.8386</v>
      </c>
      <c r="J88" s="21">
        <v>5.0849</v>
      </c>
      <c r="K88" s="21">
        <v>0.0</v>
      </c>
      <c r="L88" s="21">
        <v>0.6214</v>
      </c>
      <c r="M88" s="21">
        <v>14.046</v>
      </c>
      <c r="N88" s="21">
        <v>9.6801</v>
      </c>
      <c r="O88" s="21">
        <v>96.4054</v>
      </c>
    </row>
    <row r="89">
      <c r="A89" s="18" t="s">
        <v>625</v>
      </c>
      <c r="B89" s="20" t="s">
        <v>423</v>
      </c>
      <c r="C89" s="21">
        <v>29.16</v>
      </c>
      <c r="D89" s="21">
        <v>164.085</v>
      </c>
      <c r="E89" s="21">
        <v>9.1084</v>
      </c>
      <c r="F89" s="21">
        <v>10.8996</v>
      </c>
      <c r="G89" s="21">
        <v>84.0657</v>
      </c>
      <c r="H89" s="21">
        <v>140.298</v>
      </c>
      <c r="I89" s="21">
        <v>44.3465</v>
      </c>
      <c r="J89" s="21">
        <v>6.2765</v>
      </c>
      <c r="K89" s="21">
        <v>0.0</v>
      </c>
      <c r="L89" s="21">
        <v>0.0</v>
      </c>
      <c r="M89" s="21">
        <v>26.91</v>
      </c>
      <c r="N89" s="21">
        <v>11.8903</v>
      </c>
      <c r="O89" s="21">
        <v>169.51</v>
      </c>
    </row>
    <row r="90">
      <c r="A90" s="18" t="s">
        <v>626</v>
      </c>
      <c r="B90" s="20" t="s">
        <v>407</v>
      </c>
      <c r="C90" s="21">
        <v>22.68</v>
      </c>
      <c r="D90" s="21">
        <v>130.611</v>
      </c>
      <c r="E90" s="21">
        <v>8.4017</v>
      </c>
      <c r="F90" s="21">
        <v>7.2766</v>
      </c>
      <c r="G90" s="21">
        <v>63.2245</v>
      </c>
      <c r="H90" s="21">
        <v>122.88</v>
      </c>
      <c r="I90" s="21">
        <v>39.2395</v>
      </c>
      <c r="J90" s="21">
        <v>4.8646</v>
      </c>
      <c r="K90" s="21">
        <v>0.0</v>
      </c>
      <c r="L90" s="21">
        <v>0.0</v>
      </c>
      <c r="M90" s="21">
        <v>20.0415</v>
      </c>
      <c r="N90" s="21">
        <v>10.3686</v>
      </c>
      <c r="O90" s="21">
        <v>130.0</v>
      </c>
    </row>
    <row r="91">
      <c r="A91" s="18" t="s">
        <v>627</v>
      </c>
      <c r="B91" s="20" t="s">
        <v>414</v>
      </c>
      <c r="C91" s="21">
        <v>22.68</v>
      </c>
      <c r="D91" s="21">
        <v>133.568</v>
      </c>
      <c r="E91" s="21">
        <v>7.8325</v>
      </c>
      <c r="F91" s="21">
        <v>8.3756</v>
      </c>
      <c r="G91" s="21">
        <v>64.8346</v>
      </c>
      <c r="H91" s="21">
        <v>116.241</v>
      </c>
      <c r="I91" s="21">
        <v>33.387</v>
      </c>
      <c r="J91" s="21">
        <v>4.8276</v>
      </c>
      <c r="K91" s="21">
        <v>0.0</v>
      </c>
      <c r="L91" s="21">
        <v>0.6142</v>
      </c>
      <c r="M91" s="21">
        <v>19.9758</v>
      </c>
      <c r="N91" s="21">
        <v>9.4229</v>
      </c>
      <c r="O91" s="21">
        <v>136.938</v>
      </c>
    </row>
    <row r="92">
      <c r="A92" s="18" t="s">
        <v>628</v>
      </c>
      <c r="B92" s="20" t="s">
        <v>434</v>
      </c>
      <c r="C92" s="21">
        <v>24.3</v>
      </c>
      <c r="D92" s="21">
        <v>137.284</v>
      </c>
      <c r="E92" s="21">
        <v>7.9614</v>
      </c>
      <c r="F92" s="21">
        <v>8.7272</v>
      </c>
      <c r="G92" s="21">
        <v>64.2009</v>
      </c>
      <c r="H92" s="21">
        <v>130.712</v>
      </c>
      <c r="I92" s="21">
        <v>51.1254</v>
      </c>
      <c r="J92" s="21">
        <v>5.2962</v>
      </c>
      <c r="K92" s="21">
        <v>0.0</v>
      </c>
      <c r="L92" s="21">
        <v>0.0</v>
      </c>
      <c r="M92" s="21">
        <v>17.6486</v>
      </c>
      <c r="N92" s="21">
        <v>11.0725</v>
      </c>
      <c r="O92" s="21">
        <v>132.145</v>
      </c>
    </row>
    <row r="93">
      <c r="A93" s="18" t="s">
        <v>629</v>
      </c>
      <c r="B93" s="20" t="s">
        <v>405</v>
      </c>
      <c r="C93" s="21">
        <v>25.92</v>
      </c>
      <c r="D93" s="21">
        <v>154.299</v>
      </c>
      <c r="E93" s="21">
        <v>9.0619</v>
      </c>
      <c r="F93" s="21">
        <v>9.8763</v>
      </c>
      <c r="G93" s="21">
        <v>79.9081</v>
      </c>
      <c r="H93" s="21">
        <v>147.397</v>
      </c>
      <c r="I93" s="21">
        <v>48.7119</v>
      </c>
      <c r="J93" s="21">
        <v>6.1925</v>
      </c>
      <c r="K93" s="21">
        <v>0.0</v>
      </c>
      <c r="L93" s="21">
        <v>0.6206</v>
      </c>
      <c r="M93" s="21">
        <v>25.3737</v>
      </c>
      <c r="N93" s="21">
        <v>8.7805</v>
      </c>
      <c r="O93" s="21">
        <v>153.9</v>
      </c>
    </row>
    <row r="94">
      <c r="A94" s="18" t="s">
        <v>630</v>
      </c>
      <c r="B94" s="20" t="s">
        <v>409</v>
      </c>
      <c r="C94" s="21">
        <v>29.16</v>
      </c>
      <c r="D94" s="21">
        <v>164.155</v>
      </c>
      <c r="E94" s="21">
        <v>9.6827</v>
      </c>
      <c r="F94" s="21">
        <v>10.3027</v>
      </c>
      <c r="G94" s="21">
        <v>83.1157</v>
      </c>
      <c r="H94" s="21">
        <v>138.123</v>
      </c>
      <c r="I94" s="21">
        <v>59.3914</v>
      </c>
      <c r="J94" s="21">
        <v>8.8434</v>
      </c>
      <c r="K94" s="21">
        <v>0.0</v>
      </c>
      <c r="L94" s="21">
        <v>0.0</v>
      </c>
      <c r="M94" s="21">
        <v>22.5805</v>
      </c>
      <c r="N94" s="21">
        <v>12.0752</v>
      </c>
      <c r="O94" s="21">
        <v>171.422</v>
      </c>
    </row>
    <row r="95">
      <c r="A95" s="18" t="s">
        <v>631</v>
      </c>
      <c r="B95" s="20" t="s">
        <v>409</v>
      </c>
      <c r="C95" s="21">
        <v>16.2</v>
      </c>
      <c r="D95" s="21">
        <v>93.8391</v>
      </c>
      <c r="E95" s="21">
        <v>6.0394</v>
      </c>
      <c r="F95" s="21">
        <v>5.1901</v>
      </c>
      <c r="G95" s="21">
        <v>42.3588</v>
      </c>
      <c r="H95" s="21">
        <v>104.702</v>
      </c>
      <c r="I95" s="21">
        <v>24.8118</v>
      </c>
      <c r="J95" s="21">
        <v>4.2406</v>
      </c>
      <c r="K95" s="21">
        <v>0.0</v>
      </c>
      <c r="L95" s="21">
        <v>0.0</v>
      </c>
      <c r="M95" s="21">
        <v>15.4939</v>
      </c>
      <c r="N95" s="21">
        <v>8.0188</v>
      </c>
      <c r="O95" s="21">
        <v>85.042</v>
      </c>
    </row>
    <row r="96">
      <c r="A96" s="18" t="s">
        <v>632</v>
      </c>
      <c r="B96" s="20" t="s">
        <v>403</v>
      </c>
      <c r="C96" s="21">
        <v>29.16</v>
      </c>
      <c r="D96" s="21">
        <v>167.727</v>
      </c>
      <c r="E96" s="21">
        <v>10.0599</v>
      </c>
      <c r="F96" s="21">
        <v>10.1207</v>
      </c>
      <c r="G96" s="21">
        <v>78.7889</v>
      </c>
      <c r="H96" s="21">
        <v>141.769</v>
      </c>
      <c r="I96" s="21">
        <v>59.1158</v>
      </c>
      <c r="J96" s="21">
        <v>5.4242</v>
      </c>
      <c r="K96" s="21">
        <v>0.0</v>
      </c>
      <c r="L96" s="21">
        <v>0.0</v>
      </c>
      <c r="M96" s="21">
        <v>22.0841</v>
      </c>
      <c r="N96" s="21">
        <v>13.7119</v>
      </c>
      <c r="O96" s="21">
        <v>169.721</v>
      </c>
    </row>
    <row r="97">
      <c r="A97" s="18" t="s">
        <v>633</v>
      </c>
      <c r="B97" s="20" t="s">
        <v>409</v>
      </c>
      <c r="C97" s="21">
        <v>25.92</v>
      </c>
      <c r="D97" s="21">
        <v>145.057</v>
      </c>
      <c r="E97" s="21">
        <v>9.1536</v>
      </c>
      <c r="F97" s="21">
        <v>8.8624</v>
      </c>
      <c r="G97" s="21">
        <v>69.6693</v>
      </c>
      <c r="H97" s="21">
        <v>151.053</v>
      </c>
      <c r="I97" s="21">
        <v>51.2468</v>
      </c>
      <c r="J97" s="21">
        <v>7.8823</v>
      </c>
      <c r="K97" s="21">
        <v>0.0</v>
      </c>
      <c r="L97" s="21">
        <v>0.6047</v>
      </c>
      <c r="M97" s="21">
        <v>23.1769</v>
      </c>
      <c r="N97" s="21">
        <v>9.8348</v>
      </c>
      <c r="O97" s="21">
        <v>135.158</v>
      </c>
    </row>
    <row r="98">
      <c r="A98" s="18" t="s">
        <v>634</v>
      </c>
      <c r="B98" s="20" t="s">
        <v>547</v>
      </c>
      <c r="C98" s="21">
        <v>21.06</v>
      </c>
      <c r="D98" s="21">
        <v>147.162</v>
      </c>
      <c r="E98" s="21">
        <v>8.8618</v>
      </c>
      <c r="F98" s="21">
        <v>8.5404</v>
      </c>
      <c r="G98" s="21">
        <v>66.2724</v>
      </c>
      <c r="H98" s="21">
        <v>152.726</v>
      </c>
      <c r="I98" s="21">
        <v>48.6569</v>
      </c>
      <c r="J98" s="21">
        <v>5.5034</v>
      </c>
      <c r="K98" s="21">
        <v>0.0</v>
      </c>
      <c r="L98" s="21">
        <v>0.6214</v>
      </c>
      <c r="M98" s="21">
        <v>21.5184</v>
      </c>
      <c r="N98" s="21">
        <v>8.7841</v>
      </c>
      <c r="O98" s="21">
        <v>134.759</v>
      </c>
    </row>
    <row r="99">
      <c r="A99" s="18" t="s">
        <v>635</v>
      </c>
      <c r="B99" s="20" t="s">
        <v>402</v>
      </c>
      <c r="C99" s="21">
        <v>25.92</v>
      </c>
      <c r="D99" s="21">
        <v>142.113</v>
      </c>
      <c r="E99" s="21">
        <v>8.6944</v>
      </c>
      <c r="F99" s="21">
        <v>8.8398</v>
      </c>
      <c r="G99" s="21">
        <v>69.3776</v>
      </c>
      <c r="H99" s="21">
        <v>129.631</v>
      </c>
      <c r="I99" s="21">
        <v>38.3711</v>
      </c>
      <c r="J99" s="21">
        <v>6.5175</v>
      </c>
      <c r="K99" s="21">
        <v>0.0</v>
      </c>
      <c r="L99" s="21">
        <v>0.0</v>
      </c>
      <c r="M99" s="21">
        <v>22.217</v>
      </c>
      <c r="N99" s="21">
        <v>10.5805</v>
      </c>
      <c r="O99" s="21">
        <v>140.067</v>
      </c>
    </row>
    <row r="100">
      <c r="A100" s="18" t="s">
        <v>636</v>
      </c>
      <c r="B100" s="20" t="s">
        <v>401</v>
      </c>
      <c r="C100" s="21">
        <v>30.78</v>
      </c>
      <c r="D100" s="21">
        <v>174.53</v>
      </c>
      <c r="E100" s="21">
        <v>9.7955</v>
      </c>
      <c r="F100" s="21">
        <v>11.3948</v>
      </c>
      <c r="G100" s="21">
        <v>92.1786</v>
      </c>
      <c r="H100" s="21">
        <v>135.51</v>
      </c>
      <c r="I100" s="21">
        <v>63.945</v>
      </c>
      <c r="J100" s="21">
        <v>7.5642</v>
      </c>
      <c r="K100" s="21">
        <v>0.0</v>
      </c>
      <c r="L100" s="21">
        <v>0.0</v>
      </c>
      <c r="M100" s="21">
        <v>27.2654</v>
      </c>
      <c r="N100" s="21">
        <v>12.2848</v>
      </c>
      <c r="O100" s="21">
        <v>182.487</v>
      </c>
    </row>
    <row r="101">
      <c r="A101" s="18" t="s">
        <v>637</v>
      </c>
      <c r="B101" s="20" t="s">
        <v>403</v>
      </c>
      <c r="C101" s="21">
        <v>25.92</v>
      </c>
      <c r="D101" s="21">
        <v>143.741</v>
      </c>
      <c r="E101" s="21">
        <v>8.7439</v>
      </c>
      <c r="F101" s="21">
        <v>8.885</v>
      </c>
      <c r="G101" s="21">
        <v>68.3877</v>
      </c>
      <c r="H101" s="21">
        <v>138.021</v>
      </c>
      <c r="I101" s="21">
        <v>47.4813</v>
      </c>
      <c r="J101" s="21">
        <v>6.4535</v>
      </c>
      <c r="K101" s="21">
        <v>0.0</v>
      </c>
      <c r="L101" s="21">
        <v>0.0</v>
      </c>
      <c r="M101" s="21">
        <v>21.7049</v>
      </c>
      <c r="N101" s="21">
        <v>11.1639</v>
      </c>
      <c r="O101" s="21">
        <v>139.582</v>
      </c>
    </row>
    <row r="102">
      <c r="A102" s="18" t="s">
        <v>638</v>
      </c>
      <c r="B102" s="20" t="s">
        <v>428</v>
      </c>
      <c r="C102" s="21">
        <v>29.16</v>
      </c>
      <c r="D102" s="21">
        <v>169.57</v>
      </c>
      <c r="E102" s="21">
        <v>8.9229</v>
      </c>
      <c r="F102" s="21">
        <v>11.4205</v>
      </c>
      <c r="G102" s="21">
        <v>81.4978</v>
      </c>
      <c r="H102" s="21">
        <v>155.691</v>
      </c>
      <c r="I102" s="21">
        <v>54.1968</v>
      </c>
      <c r="J102" s="21">
        <v>9.0587</v>
      </c>
      <c r="K102" s="21">
        <v>0.0</v>
      </c>
      <c r="L102" s="21">
        <v>0.0</v>
      </c>
      <c r="M102" s="21">
        <v>26.6225</v>
      </c>
      <c r="N102" s="21">
        <v>13.6979</v>
      </c>
      <c r="O102" s="21">
        <v>161.977</v>
      </c>
    </row>
    <row r="103">
      <c r="A103" s="18" t="s">
        <v>639</v>
      </c>
      <c r="B103" s="20" t="s">
        <v>538</v>
      </c>
      <c r="C103" s="21">
        <v>16.2</v>
      </c>
      <c r="D103" s="21">
        <v>89.4313</v>
      </c>
      <c r="E103" s="21">
        <v>5.6873</v>
      </c>
      <c r="F103" s="21">
        <v>5.2962</v>
      </c>
      <c r="G103" s="21">
        <v>36.3533</v>
      </c>
      <c r="H103" s="21">
        <v>80.1722</v>
      </c>
      <c r="I103" s="21">
        <v>24.597</v>
      </c>
      <c r="J103" s="21">
        <v>3.3371</v>
      </c>
      <c r="K103" s="21">
        <v>0.0</v>
      </c>
      <c r="L103" s="21">
        <v>0.0</v>
      </c>
      <c r="M103" s="21">
        <v>8.32705</v>
      </c>
      <c r="N103" s="21">
        <v>8.0224</v>
      </c>
      <c r="O103" s="21">
        <v>89.2468</v>
      </c>
    </row>
    <row r="104">
      <c r="A104" s="18" t="s">
        <v>640</v>
      </c>
      <c r="B104" s="20" t="s">
        <v>404</v>
      </c>
      <c r="C104" s="21">
        <v>25.92</v>
      </c>
      <c r="D104" s="21">
        <v>149.638</v>
      </c>
      <c r="E104" s="21">
        <v>8.4793</v>
      </c>
      <c r="F104" s="21">
        <v>9.5132</v>
      </c>
      <c r="G104" s="21">
        <v>73.9377</v>
      </c>
      <c r="H104" s="21">
        <v>151.653</v>
      </c>
      <c r="I104" s="21">
        <v>53.3011</v>
      </c>
      <c r="J104" s="21">
        <v>5.2003</v>
      </c>
      <c r="K104" s="21">
        <v>0.0</v>
      </c>
      <c r="L104" s="21">
        <v>0.0</v>
      </c>
      <c r="M104" s="21">
        <v>25.3886</v>
      </c>
      <c r="N104" s="21">
        <v>11.6521</v>
      </c>
      <c r="O104" s="21">
        <v>139.706</v>
      </c>
    </row>
    <row r="105">
      <c r="A105" s="18" t="s">
        <v>641</v>
      </c>
      <c r="B105" s="20" t="s">
        <v>574</v>
      </c>
      <c r="C105" s="21">
        <v>27.54</v>
      </c>
      <c r="D105" s="21">
        <v>156.208</v>
      </c>
      <c r="E105" s="21">
        <v>8.5787</v>
      </c>
      <c r="F105" s="21">
        <v>10.3927</v>
      </c>
      <c r="G105" s="21">
        <v>81.7135</v>
      </c>
      <c r="H105" s="21">
        <v>129.675</v>
      </c>
      <c r="I105" s="21">
        <v>47.6037</v>
      </c>
      <c r="J105" s="21">
        <v>5.7955</v>
      </c>
      <c r="K105" s="21">
        <v>0.0</v>
      </c>
      <c r="L105" s="21">
        <v>0.0</v>
      </c>
      <c r="M105" s="21">
        <v>24.5594</v>
      </c>
      <c r="N105" s="21">
        <v>11.1373</v>
      </c>
      <c r="O105" s="21">
        <v>164.122</v>
      </c>
    </row>
    <row r="106">
      <c r="A106" s="18" t="s">
        <v>642</v>
      </c>
      <c r="B106" s="20" t="s">
        <v>434</v>
      </c>
      <c r="C106" s="21">
        <v>27.54</v>
      </c>
      <c r="D106" s="21">
        <v>155.447</v>
      </c>
      <c r="E106" s="21">
        <v>8.7253</v>
      </c>
      <c r="F106" s="21">
        <v>10.194</v>
      </c>
      <c r="G106" s="21">
        <v>75.8166</v>
      </c>
      <c r="H106" s="21">
        <v>149.023</v>
      </c>
      <c r="I106" s="21">
        <v>61.8218</v>
      </c>
      <c r="J106" s="21">
        <v>9.1089</v>
      </c>
      <c r="K106" s="21">
        <v>0.0</v>
      </c>
      <c r="L106" s="21">
        <v>0.0</v>
      </c>
      <c r="M106" s="21">
        <v>20.6399</v>
      </c>
      <c r="N106" s="21">
        <v>11.9781</v>
      </c>
      <c r="O106" s="21">
        <v>151.495</v>
      </c>
    </row>
    <row r="107">
      <c r="A107" s="18" t="s">
        <v>643</v>
      </c>
      <c r="B107" s="20" t="s">
        <v>400</v>
      </c>
      <c r="C107" s="21">
        <v>22.68</v>
      </c>
      <c r="D107" s="21">
        <v>135.434</v>
      </c>
      <c r="E107" s="21">
        <v>8.2905</v>
      </c>
      <c r="F107" s="21">
        <v>8.1717</v>
      </c>
      <c r="G107" s="21">
        <v>60.8902</v>
      </c>
      <c r="H107" s="21">
        <v>140.712</v>
      </c>
      <c r="I107" s="21">
        <v>45.3153</v>
      </c>
      <c r="J107" s="21">
        <v>7.687</v>
      </c>
      <c r="K107" s="21">
        <v>0.0</v>
      </c>
      <c r="L107" s="21">
        <v>0.6416</v>
      </c>
      <c r="M107" s="21">
        <v>19.5928</v>
      </c>
      <c r="N107" s="21">
        <v>9.8204</v>
      </c>
      <c r="O107" s="21">
        <v>122.042</v>
      </c>
    </row>
    <row r="108">
      <c r="A108" s="18" t="s">
        <v>644</v>
      </c>
      <c r="B108" s="20" t="s">
        <v>422</v>
      </c>
      <c r="C108" s="21">
        <v>9.72</v>
      </c>
      <c r="D108" s="21">
        <v>96.9141</v>
      </c>
      <c r="E108" s="21">
        <v>5.8602</v>
      </c>
      <c r="F108" s="21">
        <v>4.9961</v>
      </c>
      <c r="G108" s="21">
        <v>37.5006</v>
      </c>
      <c r="H108" s="21">
        <v>109.293</v>
      </c>
      <c r="I108" s="21">
        <v>42.5846</v>
      </c>
      <c r="J108" s="21">
        <v>4.3776</v>
      </c>
      <c r="K108" s="21">
        <v>0.0</v>
      </c>
      <c r="L108" s="21">
        <v>0.5928</v>
      </c>
      <c r="M108" s="21">
        <v>9.31452</v>
      </c>
      <c r="N108" s="21">
        <v>4.597</v>
      </c>
      <c r="O108" s="21">
        <v>83.0816</v>
      </c>
    </row>
    <row r="109">
      <c r="A109" s="18" t="s">
        <v>645</v>
      </c>
      <c r="B109" s="20" t="s">
        <v>538</v>
      </c>
      <c r="C109" s="21">
        <v>22.68</v>
      </c>
      <c r="D109" s="21">
        <v>143.713</v>
      </c>
      <c r="E109" s="21">
        <v>8.1256</v>
      </c>
      <c r="F109" s="21">
        <v>8.8365</v>
      </c>
      <c r="G109" s="21">
        <v>65.6498</v>
      </c>
      <c r="H109" s="21">
        <v>121.167</v>
      </c>
      <c r="I109" s="21">
        <v>45.3042</v>
      </c>
      <c r="J109" s="21">
        <v>7.4334</v>
      </c>
      <c r="K109" s="21">
        <v>0.0</v>
      </c>
      <c r="L109" s="21">
        <v>0.6097</v>
      </c>
      <c r="M109" s="21">
        <v>16.6707</v>
      </c>
      <c r="N109" s="21">
        <v>11.0433</v>
      </c>
      <c r="O109" s="21">
        <v>144.566</v>
      </c>
    </row>
    <row r="110">
      <c r="A110" s="18" t="s">
        <v>646</v>
      </c>
      <c r="B110" s="20" t="s">
        <v>423</v>
      </c>
      <c r="C110" s="21">
        <v>27.54</v>
      </c>
      <c r="D110" s="21">
        <v>158.493</v>
      </c>
      <c r="E110" s="21">
        <v>8.3622</v>
      </c>
      <c r="F110" s="21">
        <v>10.7554</v>
      </c>
      <c r="G110" s="21">
        <v>83.9337</v>
      </c>
      <c r="H110" s="21">
        <v>111.061</v>
      </c>
      <c r="I110" s="21">
        <v>40.232</v>
      </c>
      <c r="J110" s="21">
        <v>6.9698</v>
      </c>
      <c r="K110" s="21">
        <v>0.0</v>
      </c>
      <c r="L110" s="21">
        <v>0.0</v>
      </c>
      <c r="M110" s="21">
        <v>25.1475</v>
      </c>
      <c r="N110" s="21">
        <v>11.3324</v>
      </c>
      <c r="O110" s="21">
        <v>175.513</v>
      </c>
    </row>
    <row r="111">
      <c r="A111" s="18" t="s">
        <v>647</v>
      </c>
      <c r="B111" s="20" t="s">
        <v>418</v>
      </c>
      <c r="C111" s="21">
        <v>21.06</v>
      </c>
      <c r="D111" s="21">
        <v>122.229</v>
      </c>
      <c r="E111" s="21">
        <v>7.3258</v>
      </c>
      <c r="F111" s="21">
        <v>7.6387</v>
      </c>
      <c r="G111" s="21">
        <v>58.7303</v>
      </c>
      <c r="H111" s="21">
        <v>116.776</v>
      </c>
      <c r="I111" s="21">
        <v>51.1054</v>
      </c>
      <c r="J111" s="21">
        <v>5.3165</v>
      </c>
      <c r="K111" s="21">
        <v>0.0</v>
      </c>
      <c r="L111" s="21">
        <v>0.6433</v>
      </c>
      <c r="M111" s="21">
        <v>16.1886</v>
      </c>
      <c r="N111" s="21">
        <v>8.4515</v>
      </c>
      <c r="O111" s="21">
        <v>117.732</v>
      </c>
    </row>
    <row r="112">
      <c r="A112" s="18" t="s">
        <v>648</v>
      </c>
      <c r="B112" s="20" t="s">
        <v>404</v>
      </c>
      <c r="C112" s="21">
        <v>25.92</v>
      </c>
      <c r="D112" s="21">
        <v>143.098</v>
      </c>
      <c r="E112" s="21">
        <v>8.6454</v>
      </c>
      <c r="F112" s="21">
        <v>8.9498</v>
      </c>
      <c r="G112" s="21">
        <v>66.3136</v>
      </c>
      <c r="H112" s="21">
        <v>134.171</v>
      </c>
      <c r="I112" s="21">
        <v>52.3208</v>
      </c>
      <c r="J112" s="21">
        <v>4.881</v>
      </c>
      <c r="K112" s="21">
        <v>0.0</v>
      </c>
      <c r="L112" s="21">
        <v>0.0</v>
      </c>
      <c r="M112" s="21">
        <v>20.5743</v>
      </c>
      <c r="N112" s="21">
        <v>11.3764</v>
      </c>
      <c r="O112" s="21">
        <v>137.026</v>
      </c>
    </row>
    <row r="113">
      <c r="A113" s="18" t="s">
        <v>649</v>
      </c>
      <c r="B113" s="20" t="s">
        <v>406</v>
      </c>
      <c r="C113" s="21">
        <v>29.16</v>
      </c>
      <c r="D113" s="21">
        <v>162.32</v>
      </c>
      <c r="E113" s="21">
        <v>10.1001</v>
      </c>
      <c r="F113" s="21">
        <v>9.7566</v>
      </c>
      <c r="G113" s="21">
        <v>84.0618</v>
      </c>
      <c r="H113" s="21">
        <v>173.086</v>
      </c>
      <c r="I113" s="21">
        <v>63.0535</v>
      </c>
      <c r="J113" s="21">
        <v>7.4574</v>
      </c>
      <c r="K113" s="21">
        <v>0.0</v>
      </c>
      <c r="L113" s="21">
        <v>0.0</v>
      </c>
      <c r="M113" s="21">
        <v>29.0373</v>
      </c>
      <c r="N113" s="21">
        <v>11.4433</v>
      </c>
      <c r="O113" s="21">
        <v>148.844</v>
      </c>
    </row>
    <row r="114">
      <c r="A114" s="18" t="s">
        <v>650</v>
      </c>
      <c r="B114" s="20" t="s">
        <v>398</v>
      </c>
      <c r="C114" s="21">
        <v>25.92</v>
      </c>
      <c r="D114" s="21">
        <v>138.207</v>
      </c>
      <c r="E114" s="21">
        <v>8.9197</v>
      </c>
      <c r="F114" s="21">
        <v>8.3713</v>
      </c>
      <c r="G114" s="21">
        <v>67.1695</v>
      </c>
      <c r="H114" s="21">
        <v>120.43</v>
      </c>
      <c r="I114" s="21">
        <v>46.0639</v>
      </c>
      <c r="J114" s="21">
        <v>7.1533</v>
      </c>
      <c r="K114" s="21">
        <v>0.0</v>
      </c>
      <c r="L114" s="21">
        <v>0.0</v>
      </c>
      <c r="M114" s="21">
        <v>20.6236</v>
      </c>
      <c r="N114" s="21">
        <v>10.0013</v>
      </c>
      <c r="O114" s="21">
        <v>137.364</v>
      </c>
    </row>
    <row r="115">
      <c r="A115" s="18" t="s">
        <v>651</v>
      </c>
      <c r="B115" s="20"/>
      <c r="C115" s="21">
        <v>12.96</v>
      </c>
      <c r="D115" s="21">
        <v>72.9722</v>
      </c>
      <c r="E115" s="21">
        <v>5.1489</v>
      </c>
      <c r="F115" s="21">
        <v>3.6949</v>
      </c>
      <c r="G115" s="21">
        <v>30.8233</v>
      </c>
      <c r="H115" s="21">
        <v>74.2657</v>
      </c>
      <c r="I115" s="21">
        <v>19.6752</v>
      </c>
      <c r="J115" s="21">
        <v>2.3698</v>
      </c>
      <c r="K115" s="21">
        <v>0.0</v>
      </c>
      <c r="L115" s="21">
        <v>0.0</v>
      </c>
      <c r="M115" s="21">
        <v>10.1918</v>
      </c>
      <c r="N115" s="21">
        <v>6.4458</v>
      </c>
      <c r="O115" s="21">
        <v>69.1678</v>
      </c>
    </row>
    <row r="116">
      <c r="A116" s="18" t="s">
        <v>652</v>
      </c>
      <c r="B116" s="20" t="s">
        <v>422</v>
      </c>
      <c r="C116" s="21">
        <v>21.06</v>
      </c>
      <c r="D116" s="21">
        <v>126.026</v>
      </c>
      <c r="E116" s="21">
        <v>7.2068</v>
      </c>
      <c r="F116" s="21">
        <v>8.0707</v>
      </c>
      <c r="G116" s="21">
        <v>62.1589</v>
      </c>
      <c r="H116" s="21">
        <v>116.723</v>
      </c>
      <c r="I116" s="21">
        <v>37.3362</v>
      </c>
      <c r="J116" s="21">
        <v>5.5075</v>
      </c>
      <c r="K116" s="21">
        <v>0.0</v>
      </c>
      <c r="L116" s="21">
        <v>0.5928</v>
      </c>
      <c r="M116" s="21">
        <v>19.9681</v>
      </c>
      <c r="N116" s="21">
        <v>8.4478</v>
      </c>
      <c r="O116" s="21">
        <v>126.151</v>
      </c>
    </row>
    <row r="117">
      <c r="A117" s="18" t="s">
        <v>653</v>
      </c>
      <c r="B117" s="20" t="s">
        <v>414</v>
      </c>
      <c r="C117" s="21">
        <v>19.44</v>
      </c>
      <c r="D117" s="21">
        <v>133.975</v>
      </c>
      <c r="E117" s="21">
        <v>7.8092</v>
      </c>
      <c r="F117" s="21">
        <v>7.8951</v>
      </c>
      <c r="G117" s="21">
        <v>61.866</v>
      </c>
      <c r="H117" s="21">
        <v>126.004</v>
      </c>
      <c r="I117" s="21">
        <v>40.0266</v>
      </c>
      <c r="J117" s="21">
        <v>5.3303</v>
      </c>
      <c r="K117" s="21">
        <v>0.0</v>
      </c>
      <c r="L117" s="21">
        <v>0.6142</v>
      </c>
      <c r="M117" s="21">
        <v>18.2504</v>
      </c>
      <c r="N117" s="21">
        <v>8.7141</v>
      </c>
      <c r="O117" s="21">
        <v>131.294</v>
      </c>
    </row>
    <row r="118">
      <c r="A118" s="18" t="s">
        <v>654</v>
      </c>
      <c r="B118" s="20" t="s">
        <v>421</v>
      </c>
      <c r="C118" s="21">
        <v>19.44</v>
      </c>
      <c r="D118" s="21">
        <v>109.528</v>
      </c>
      <c r="E118" s="21">
        <v>6.2357</v>
      </c>
      <c r="F118" s="21">
        <v>7.1035</v>
      </c>
      <c r="G118" s="21">
        <v>52.8601</v>
      </c>
      <c r="H118" s="21">
        <v>97.7349</v>
      </c>
      <c r="I118" s="21">
        <v>40.4955</v>
      </c>
      <c r="J118" s="21">
        <v>4.4507</v>
      </c>
      <c r="K118" s="21">
        <v>0.0</v>
      </c>
      <c r="L118" s="21">
        <v>0.0</v>
      </c>
      <c r="M118" s="21">
        <v>13.7883</v>
      </c>
      <c r="N118" s="21">
        <v>8.521</v>
      </c>
      <c r="O118" s="21">
        <v>109.64</v>
      </c>
    </row>
    <row r="119">
      <c r="A119" s="18" t="s">
        <v>655</v>
      </c>
      <c r="B119" s="20" t="s">
        <v>404</v>
      </c>
      <c r="C119" s="21">
        <v>25.92</v>
      </c>
      <c r="D119" s="21">
        <v>143.486</v>
      </c>
      <c r="E119" s="21">
        <v>8.6071</v>
      </c>
      <c r="F119" s="21">
        <v>9.013</v>
      </c>
      <c r="G119" s="21">
        <v>67.341</v>
      </c>
      <c r="H119" s="21">
        <v>148.473</v>
      </c>
      <c r="I119" s="21">
        <v>56.4152</v>
      </c>
      <c r="J119" s="21">
        <v>6.6006</v>
      </c>
      <c r="K119" s="21">
        <v>0.0</v>
      </c>
      <c r="L119" s="21">
        <v>0.0</v>
      </c>
      <c r="M119" s="21">
        <v>20.9011</v>
      </c>
      <c r="N119" s="21">
        <v>11.2878</v>
      </c>
      <c r="O119" s="21">
        <v>130.451</v>
      </c>
    </row>
    <row r="120">
      <c r="A120" s="18" t="s">
        <v>656</v>
      </c>
      <c r="B120" s="20"/>
      <c r="C120" s="21">
        <v>25.92</v>
      </c>
      <c r="D120" s="21">
        <v>143.595</v>
      </c>
      <c r="E120" s="21">
        <v>7.9694</v>
      </c>
      <c r="F120" s="21">
        <v>9.6869</v>
      </c>
      <c r="G120" s="21">
        <v>76.8583</v>
      </c>
      <c r="H120" s="21">
        <v>124.66</v>
      </c>
      <c r="I120" s="21">
        <v>46.4503</v>
      </c>
      <c r="J120" s="21">
        <v>7.7419</v>
      </c>
      <c r="K120" s="21">
        <v>0.0</v>
      </c>
      <c r="L120" s="21">
        <v>0.0</v>
      </c>
      <c r="M120" s="21">
        <v>24.4431</v>
      </c>
      <c r="N120" s="21">
        <v>9.614</v>
      </c>
      <c r="O120" s="21">
        <v>146.022</v>
      </c>
    </row>
    <row r="121">
      <c r="A121" s="18" t="s">
        <v>657</v>
      </c>
      <c r="B121" s="20" t="s">
        <v>422</v>
      </c>
      <c r="C121" s="21">
        <v>21.06</v>
      </c>
      <c r="D121" s="21">
        <v>130.059</v>
      </c>
      <c r="E121" s="21">
        <v>7.3018</v>
      </c>
      <c r="F121" s="21">
        <v>8.3746</v>
      </c>
      <c r="G121" s="21">
        <v>65.0603</v>
      </c>
      <c r="H121" s="21">
        <v>113.773</v>
      </c>
      <c r="I121" s="21">
        <v>37.8857</v>
      </c>
      <c r="J121" s="21">
        <v>5.2182</v>
      </c>
      <c r="K121" s="21">
        <v>0.0</v>
      </c>
      <c r="L121" s="21">
        <v>0.5928</v>
      </c>
      <c r="M121" s="21">
        <v>20.636</v>
      </c>
      <c r="N121" s="21">
        <v>8.2771</v>
      </c>
      <c r="O121" s="21">
        <v>131.488</v>
      </c>
    </row>
    <row r="122">
      <c r="A122" s="18" t="s">
        <v>658</v>
      </c>
      <c r="B122" s="20" t="s">
        <v>428</v>
      </c>
      <c r="C122" s="21">
        <v>25.92</v>
      </c>
      <c r="D122" s="21">
        <v>146.759</v>
      </c>
      <c r="E122" s="21">
        <v>7.6498</v>
      </c>
      <c r="F122" s="21">
        <v>10.2098</v>
      </c>
      <c r="G122" s="21">
        <v>71.5125</v>
      </c>
      <c r="H122" s="21">
        <v>118.829</v>
      </c>
      <c r="I122" s="21">
        <v>48.8969</v>
      </c>
      <c r="J122" s="21">
        <v>5.7028</v>
      </c>
      <c r="K122" s="21">
        <v>0.0</v>
      </c>
      <c r="L122" s="21">
        <v>0.0</v>
      </c>
      <c r="M122" s="21">
        <v>19.2906</v>
      </c>
      <c r="N122" s="21">
        <v>11.3592</v>
      </c>
      <c r="O122" s="21">
        <v>150.969</v>
      </c>
    </row>
    <row r="123">
      <c r="A123" s="18" t="s">
        <v>659</v>
      </c>
      <c r="B123" s="20" t="s">
        <v>414</v>
      </c>
      <c r="C123" s="21">
        <v>0.0</v>
      </c>
      <c r="D123" s="21">
        <v>66.0</v>
      </c>
      <c r="E123" s="21">
        <v>3.9042</v>
      </c>
      <c r="F123" s="21">
        <v>2.5595</v>
      </c>
      <c r="G123" s="21">
        <v>19.1657</v>
      </c>
      <c r="H123" s="21">
        <v>91.2338</v>
      </c>
      <c r="I123" s="21">
        <v>24.8663</v>
      </c>
      <c r="J123" s="21">
        <v>2.9704</v>
      </c>
      <c r="K123" s="21">
        <v>27.562</v>
      </c>
      <c r="L123" s="21">
        <v>2.3387</v>
      </c>
      <c r="M123" s="21">
        <v>4.38533</v>
      </c>
      <c r="N123" s="21">
        <v>0.0</v>
      </c>
      <c r="O123" s="21">
        <v>48.554</v>
      </c>
    </row>
    <row r="124">
      <c r="A124" s="18" t="s">
        <v>660</v>
      </c>
      <c r="B124" s="20" t="s">
        <v>567</v>
      </c>
      <c r="C124" s="21">
        <v>21.06</v>
      </c>
      <c r="D124" s="21">
        <v>128.814</v>
      </c>
      <c r="E124" s="21">
        <v>6.9185</v>
      </c>
      <c r="F124" s="21">
        <v>8.5786</v>
      </c>
      <c r="G124" s="21">
        <v>62.0757</v>
      </c>
      <c r="H124" s="21">
        <v>110.478</v>
      </c>
      <c r="I124" s="21">
        <v>43.2209</v>
      </c>
      <c r="J124" s="21">
        <v>7.3988</v>
      </c>
      <c r="K124" s="21">
        <v>0.0</v>
      </c>
      <c r="L124" s="21">
        <v>0.5902</v>
      </c>
      <c r="M124" s="21">
        <v>18.6924</v>
      </c>
      <c r="N124" s="21">
        <v>8.9858</v>
      </c>
      <c r="O124" s="21">
        <v>127.516</v>
      </c>
    </row>
    <row r="125">
      <c r="A125" s="18" t="s">
        <v>661</v>
      </c>
      <c r="B125" s="20" t="s">
        <v>593</v>
      </c>
      <c r="C125" s="21">
        <v>29.16</v>
      </c>
      <c r="D125" s="21">
        <v>166.307</v>
      </c>
      <c r="E125" s="21">
        <v>8.0448</v>
      </c>
      <c r="F125" s="21">
        <v>12.1452</v>
      </c>
      <c r="G125" s="21">
        <v>90.3618</v>
      </c>
      <c r="H125" s="21">
        <v>119.443</v>
      </c>
      <c r="I125" s="21">
        <v>53.5597</v>
      </c>
      <c r="J125" s="21">
        <v>5.6673</v>
      </c>
      <c r="K125" s="21">
        <v>0.0</v>
      </c>
      <c r="L125" s="21">
        <v>0.0</v>
      </c>
      <c r="M125" s="21">
        <v>26.683</v>
      </c>
      <c r="N125" s="21">
        <v>11.3562</v>
      </c>
      <c r="O125" s="21">
        <v>182.883</v>
      </c>
    </row>
    <row r="126">
      <c r="A126" s="18" t="s">
        <v>662</v>
      </c>
      <c r="B126" s="20" t="s">
        <v>403</v>
      </c>
      <c r="C126" s="21">
        <v>0.0</v>
      </c>
      <c r="D126" s="21">
        <v>64.0</v>
      </c>
      <c r="E126" s="21">
        <v>3.7545</v>
      </c>
      <c r="F126" s="21">
        <v>2.5139</v>
      </c>
      <c r="G126" s="21">
        <v>19.7392</v>
      </c>
      <c r="H126" s="21">
        <v>95.6574</v>
      </c>
      <c r="I126" s="21">
        <v>23.0644</v>
      </c>
      <c r="J126" s="21">
        <v>3.2429</v>
      </c>
      <c r="K126" s="21">
        <v>34.548</v>
      </c>
      <c r="L126" s="21">
        <v>1.3687</v>
      </c>
      <c r="M126" s="21">
        <v>6.144</v>
      </c>
      <c r="N126" s="21">
        <v>0.0</v>
      </c>
      <c r="O126" s="21">
        <v>43.8067</v>
      </c>
    </row>
    <row r="127">
      <c r="A127" s="18" t="s">
        <v>663</v>
      </c>
      <c r="B127" s="20" t="s">
        <v>400</v>
      </c>
      <c r="C127" s="21">
        <v>25.92</v>
      </c>
      <c r="D127" s="21">
        <v>143.288</v>
      </c>
      <c r="E127" s="21">
        <v>8.5075</v>
      </c>
      <c r="F127" s="21">
        <v>9.1054</v>
      </c>
      <c r="G127" s="21">
        <v>68.714</v>
      </c>
      <c r="H127" s="21">
        <v>129.749</v>
      </c>
      <c r="I127" s="21">
        <v>38.2281</v>
      </c>
      <c r="J127" s="21">
        <v>6.7865</v>
      </c>
      <c r="K127" s="21">
        <v>0.0</v>
      </c>
      <c r="L127" s="21">
        <v>0.0</v>
      </c>
      <c r="M127" s="21">
        <v>23.1967</v>
      </c>
      <c r="N127" s="21">
        <v>10.993</v>
      </c>
      <c r="O127" s="21">
        <v>141.285</v>
      </c>
    </row>
    <row r="128">
      <c r="A128" s="18" t="s">
        <v>664</v>
      </c>
      <c r="B128" s="20" t="s">
        <v>422</v>
      </c>
      <c r="C128" s="21">
        <v>24.3</v>
      </c>
      <c r="D128" s="21">
        <v>138.762</v>
      </c>
      <c r="E128" s="21">
        <v>7.7641</v>
      </c>
      <c r="F128" s="21">
        <v>9.0218</v>
      </c>
      <c r="G128" s="21">
        <v>69.5481</v>
      </c>
      <c r="H128" s="21">
        <v>102.972</v>
      </c>
      <c r="I128" s="21">
        <v>46.7253</v>
      </c>
      <c r="J128" s="21">
        <v>5.3476</v>
      </c>
      <c r="K128" s="21">
        <v>0.0</v>
      </c>
      <c r="L128" s="21">
        <v>0.0</v>
      </c>
      <c r="M128" s="21">
        <v>19.7505</v>
      </c>
      <c r="N128" s="21">
        <v>10.5056</v>
      </c>
      <c r="O128" s="21">
        <v>148.959</v>
      </c>
    </row>
    <row r="129">
      <c r="A129" s="18" t="s">
        <v>665</v>
      </c>
      <c r="B129" s="20"/>
      <c r="C129" s="21">
        <v>27.54</v>
      </c>
      <c r="D129" s="21">
        <v>161.335</v>
      </c>
      <c r="E129" s="21">
        <v>8.7171</v>
      </c>
      <c r="F129" s="21">
        <v>10.5532</v>
      </c>
      <c r="G129" s="21">
        <v>84.7759</v>
      </c>
      <c r="H129" s="21">
        <v>128.188</v>
      </c>
      <c r="I129" s="21">
        <v>59.0767</v>
      </c>
      <c r="J129" s="21">
        <v>5.9909</v>
      </c>
      <c r="K129" s="21">
        <v>0.0</v>
      </c>
      <c r="L129" s="21">
        <v>0.0</v>
      </c>
      <c r="M129" s="21">
        <v>23.6086</v>
      </c>
      <c r="N129" s="21">
        <v>11.9066</v>
      </c>
      <c r="O129" s="21">
        <v>170.03</v>
      </c>
    </row>
    <row r="130">
      <c r="A130" s="18" t="s">
        <v>666</v>
      </c>
      <c r="B130" s="20" t="s">
        <v>424</v>
      </c>
      <c r="C130" s="21">
        <v>25.92</v>
      </c>
      <c r="D130" s="21">
        <v>151.222</v>
      </c>
      <c r="E130" s="21">
        <v>7.9928</v>
      </c>
      <c r="F130" s="21">
        <v>10.1167</v>
      </c>
      <c r="G130" s="21">
        <v>79.3877</v>
      </c>
      <c r="H130" s="21">
        <v>107.089</v>
      </c>
      <c r="I130" s="21">
        <v>57.7128</v>
      </c>
      <c r="J130" s="21">
        <v>6.4567</v>
      </c>
      <c r="K130" s="21">
        <v>0.0</v>
      </c>
      <c r="L130" s="21">
        <v>0.0</v>
      </c>
      <c r="M130" s="21">
        <v>19.4237</v>
      </c>
      <c r="N130" s="21">
        <v>11.1177</v>
      </c>
      <c r="O130" s="21">
        <v>165.779</v>
      </c>
    </row>
    <row r="131">
      <c r="A131" s="18" t="s">
        <v>667</v>
      </c>
      <c r="B131" s="20" t="s">
        <v>428</v>
      </c>
      <c r="C131" s="21">
        <v>0.0</v>
      </c>
      <c r="D131" s="21">
        <v>68.0</v>
      </c>
      <c r="E131" s="21">
        <v>3.6656</v>
      </c>
      <c r="F131" s="21">
        <v>2.9999</v>
      </c>
      <c r="G131" s="21">
        <v>22.3122</v>
      </c>
      <c r="H131" s="21">
        <v>94.0225</v>
      </c>
      <c r="I131" s="21">
        <v>25.7736</v>
      </c>
      <c r="J131" s="21">
        <v>2.8961</v>
      </c>
      <c r="K131" s="21">
        <v>18.155</v>
      </c>
      <c r="L131" s="21">
        <v>6.8998</v>
      </c>
      <c r="M131" s="21">
        <v>6.732</v>
      </c>
      <c r="N131" s="21">
        <v>0.0</v>
      </c>
      <c r="O131" s="21">
        <v>48.7993</v>
      </c>
    </row>
    <row r="132">
      <c r="A132" s="18" t="s">
        <v>668</v>
      </c>
      <c r="B132" s="20" t="s">
        <v>407</v>
      </c>
      <c r="C132" s="21">
        <v>14.58</v>
      </c>
      <c r="D132" s="21">
        <v>112.427</v>
      </c>
      <c r="E132" s="21">
        <v>6.9515</v>
      </c>
      <c r="F132" s="21">
        <v>6.0626</v>
      </c>
      <c r="G132" s="21">
        <v>53.1393</v>
      </c>
      <c r="H132" s="21">
        <v>129.358</v>
      </c>
      <c r="I132" s="21">
        <v>47.668</v>
      </c>
      <c r="J132" s="21">
        <v>5.2409</v>
      </c>
      <c r="K132" s="21">
        <v>0.0</v>
      </c>
      <c r="L132" s="21">
        <v>0.6518</v>
      </c>
      <c r="M132" s="21">
        <v>17.6135</v>
      </c>
      <c r="N132" s="21">
        <v>5.893</v>
      </c>
      <c r="O132" s="21">
        <v>98.473</v>
      </c>
    </row>
    <row r="133">
      <c r="A133" s="18" t="s">
        <v>669</v>
      </c>
      <c r="B133" s="20" t="s">
        <v>417</v>
      </c>
      <c r="C133" s="21">
        <v>16.2</v>
      </c>
      <c r="D133" s="21">
        <v>119.051</v>
      </c>
      <c r="E133" s="21">
        <v>6.4804</v>
      </c>
      <c r="F133" s="21">
        <v>7.4555</v>
      </c>
      <c r="G133" s="21">
        <v>61.3991</v>
      </c>
      <c r="H133" s="21">
        <v>108.066</v>
      </c>
      <c r="I133" s="21">
        <v>46.6866</v>
      </c>
      <c r="J133" s="21">
        <v>4.8845</v>
      </c>
      <c r="K133" s="21">
        <v>0.0</v>
      </c>
      <c r="L133" s="21">
        <v>0.58</v>
      </c>
      <c r="M133" s="21">
        <v>17.99</v>
      </c>
      <c r="N133" s="21">
        <v>5.8748</v>
      </c>
      <c r="O133" s="21">
        <v>121.802</v>
      </c>
    </row>
    <row r="134">
      <c r="A134" s="18" t="s">
        <v>670</v>
      </c>
      <c r="B134" s="20" t="s">
        <v>416</v>
      </c>
      <c r="C134" s="21">
        <v>30.78</v>
      </c>
      <c r="D134" s="21">
        <v>173.046</v>
      </c>
      <c r="E134" s="21">
        <v>10.0593</v>
      </c>
      <c r="F134" s="21">
        <v>11.0303</v>
      </c>
      <c r="G134" s="21">
        <v>87.1505</v>
      </c>
      <c r="H134" s="21">
        <v>149.351</v>
      </c>
      <c r="I134" s="21">
        <v>55.3785</v>
      </c>
      <c r="J134" s="21">
        <v>6.9882</v>
      </c>
      <c r="K134" s="21">
        <v>0.0</v>
      </c>
      <c r="L134" s="21">
        <v>0.0</v>
      </c>
      <c r="M134" s="21">
        <v>27.3413</v>
      </c>
      <c r="N134" s="21">
        <v>12.7911</v>
      </c>
      <c r="O134" s="21">
        <v>175.826</v>
      </c>
    </row>
    <row r="135">
      <c r="A135" s="18" t="s">
        <v>671</v>
      </c>
      <c r="B135" s="20" t="s">
        <v>396</v>
      </c>
      <c r="C135" s="21">
        <v>24.3</v>
      </c>
      <c r="D135" s="21">
        <v>137.916</v>
      </c>
      <c r="E135" s="21">
        <v>8.721</v>
      </c>
      <c r="F135" s="21">
        <v>7.9698</v>
      </c>
      <c r="G135" s="21">
        <v>71.9063</v>
      </c>
      <c r="H135" s="21">
        <v>107.729</v>
      </c>
      <c r="I135" s="21">
        <v>50.4737</v>
      </c>
      <c r="J135" s="21">
        <v>6.5257</v>
      </c>
      <c r="K135" s="21">
        <v>0.0</v>
      </c>
      <c r="L135" s="21">
        <v>0.0</v>
      </c>
      <c r="M135" s="21">
        <v>17.8524</v>
      </c>
      <c r="N135" s="21">
        <v>9.8826</v>
      </c>
      <c r="O135" s="21">
        <v>150.406</v>
      </c>
    </row>
    <row r="136">
      <c r="A136" s="18" t="s">
        <v>672</v>
      </c>
      <c r="B136" s="20" t="s">
        <v>419</v>
      </c>
      <c r="C136" s="21">
        <v>22.68</v>
      </c>
      <c r="D136" s="21">
        <v>120.93</v>
      </c>
      <c r="E136" s="21">
        <v>5.9758</v>
      </c>
      <c r="F136" s="21">
        <v>9.2391</v>
      </c>
      <c r="G136" s="21">
        <v>72.84</v>
      </c>
      <c r="H136" s="21">
        <v>104.074</v>
      </c>
      <c r="I136" s="21">
        <v>51.6552</v>
      </c>
      <c r="J136" s="21">
        <v>5.2483</v>
      </c>
      <c r="K136" s="21">
        <v>0.0</v>
      </c>
      <c r="L136" s="21">
        <v>0.0</v>
      </c>
      <c r="M136" s="21">
        <v>20.8268</v>
      </c>
      <c r="N136" s="21">
        <v>6.1391</v>
      </c>
      <c r="O136" s="21">
        <v>131.03</v>
      </c>
    </row>
    <row r="137">
      <c r="A137" s="18" t="s">
        <v>673</v>
      </c>
      <c r="B137" s="20" t="s">
        <v>423</v>
      </c>
      <c r="C137" s="21">
        <v>21.06</v>
      </c>
      <c r="D137" s="21">
        <v>123.696</v>
      </c>
      <c r="E137" s="21">
        <v>7.0805</v>
      </c>
      <c r="F137" s="21">
        <v>7.9005</v>
      </c>
      <c r="G137" s="21">
        <v>59.9216</v>
      </c>
      <c r="H137" s="21">
        <v>103.872</v>
      </c>
      <c r="I137" s="21">
        <v>42.5932</v>
      </c>
      <c r="J137" s="21">
        <v>4.9815</v>
      </c>
      <c r="K137" s="21">
        <v>0.0</v>
      </c>
      <c r="L137" s="21">
        <v>0.6147</v>
      </c>
      <c r="M137" s="21">
        <v>17.4411</v>
      </c>
      <c r="N137" s="21">
        <v>8.9732</v>
      </c>
      <c r="O137" s="21">
        <v>125.52</v>
      </c>
    </row>
    <row r="138">
      <c r="A138" s="18" t="s">
        <v>674</v>
      </c>
      <c r="B138" s="20" t="s">
        <v>401</v>
      </c>
      <c r="C138" s="21">
        <v>0.0</v>
      </c>
      <c r="D138" s="21">
        <v>74.0</v>
      </c>
      <c r="E138" s="21">
        <v>4.2032</v>
      </c>
      <c r="F138" s="21">
        <v>3.0471</v>
      </c>
      <c r="G138" s="21">
        <v>24.9128</v>
      </c>
      <c r="H138" s="21">
        <v>96.7941</v>
      </c>
      <c r="I138" s="21">
        <v>35.5818</v>
      </c>
      <c r="J138" s="21">
        <v>3.5263</v>
      </c>
      <c r="K138" s="21">
        <v>21.567</v>
      </c>
      <c r="L138" s="21">
        <v>6.0167</v>
      </c>
      <c r="M138" s="21">
        <v>6.37222</v>
      </c>
      <c r="N138" s="21">
        <v>0.0</v>
      </c>
      <c r="O138" s="21">
        <v>55.7137</v>
      </c>
    </row>
    <row r="139">
      <c r="A139" s="18" t="s">
        <v>675</v>
      </c>
      <c r="B139" s="20" t="s">
        <v>416</v>
      </c>
      <c r="C139" s="21">
        <v>22.68</v>
      </c>
      <c r="D139" s="21">
        <v>145.739</v>
      </c>
      <c r="E139" s="21">
        <v>8.3694</v>
      </c>
      <c r="F139" s="21">
        <v>8.9063</v>
      </c>
      <c r="G139" s="21">
        <v>72.026</v>
      </c>
      <c r="H139" s="21">
        <v>118.128</v>
      </c>
      <c r="I139" s="21">
        <v>34.3978</v>
      </c>
      <c r="J139" s="21">
        <v>6.38</v>
      </c>
      <c r="K139" s="21">
        <v>0.0</v>
      </c>
      <c r="L139" s="21">
        <v>0.6332</v>
      </c>
      <c r="M139" s="21">
        <v>25.0509</v>
      </c>
      <c r="N139" s="21">
        <v>9.6802</v>
      </c>
      <c r="O139" s="21">
        <v>149.218</v>
      </c>
    </row>
    <row r="140">
      <c r="A140" s="18" t="s">
        <v>676</v>
      </c>
      <c r="B140" s="20" t="s">
        <v>562</v>
      </c>
      <c r="C140" s="21">
        <v>22.68</v>
      </c>
      <c r="D140" s="21">
        <v>126.169</v>
      </c>
      <c r="E140" s="21">
        <v>7.0569</v>
      </c>
      <c r="F140" s="21">
        <v>8.4196</v>
      </c>
      <c r="G140" s="21">
        <v>63.9128</v>
      </c>
      <c r="H140" s="21">
        <v>105.864</v>
      </c>
      <c r="I140" s="21">
        <v>51.685</v>
      </c>
      <c r="J140" s="21">
        <v>7.6348</v>
      </c>
      <c r="K140" s="21">
        <v>0.0</v>
      </c>
      <c r="L140" s="21">
        <v>0.0</v>
      </c>
      <c r="M140" s="21">
        <v>17.5234</v>
      </c>
      <c r="N140" s="21">
        <v>9.1412</v>
      </c>
      <c r="O140" s="21">
        <v>125.936</v>
      </c>
    </row>
    <row r="141">
      <c r="A141" s="18" t="s">
        <v>677</v>
      </c>
      <c r="B141" s="20" t="s">
        <v>428</v>
      </c>
      <c r="C141" s="21">
        <v>24.3</v>
      </c>
      <c r="D141" s="21">
        <v>139.333</v>
      </c>
      <c r="E141" s="21">
        <v>7.453</v>
      </c>
      <c r="F141" s="21">
        <v>9.7889</v>
      </c>
      <c r="G141" s="21">
        <v>68.1187</v>
      </c>
      <c r="H141" s="21">
        <v>108.459</v>
      </c>
      <c r="I141" s="21">
        <v>36.1493</v>
      </c>
      <c r="J141" s="21">
        <v>4.5518</v>
      </c>
      <c r="K141" s="21">
        <v>0.0</v>
      </c>
      <c r="L141" s="21">
        <v>0.5768</v>
      </c>
      <c r="M141" s="21">
        <v>20.9</v>
      </c>
      <c r="N141" s="21">
        <v>9.1448</v>
      </c>
      <c r="O141" s="21">
        <v>145.18</v>
      </c>
    </row>
    <row r="142">
      <c r="A142" s="18" t="s">
        <v>678</v>
      </c>
      <c r="B142" s="20"/>
      <c r="C142" s="21">
        <v>22.68</v>
      </c>
      <c r="D142" s="21">
        <v>122.091</v>
      </c>
      <c r="E142" s="21">
        <v>7.0742</v>
      </c>
      <c r="F142" s="21">
        <v>8.1586</v>
      </c>
      <c r="G142" s="21">
        <v>62.6633</v>
      </c>
      <c r="H142" s="21">
        <v>85.0877</v>
      </c>
      <c r="I142" s="21">
        <v>24.9177</v>
      </c>
      <c r="J142" s="21">
        <v>3.9262</v>
      </c>
      <c r="K142" s="21">
        <v>0.0</v>
      </c>
      <c r="L142" s="21">
        <v>0.0</v>
      </c>
      <c r="M142" s="21">
        <v>19.6702</v>
      </c>
      <c r="N142" s="21">
        <v>8.3279</v>
      </c>
      <c r="O142" s="21">
        <v>137.11</v>
      </c>
    </row>
    <row r="143">
      <c r="A143" s="18" t="s">
        <v>679</v>
      </c>
      <c r="B143" s="20" t="s">
        <v>403</v>
      </c>
      <c r="C143" s="21">
        <v>11.34</v>
      </c>
      <c r="D143" s="21">
        <v>88.0453</v>
      </c>
      <c r="E143" s="21">
        <v>5.6328</v>
      </c>
      <c r="F143" s="21">
        <v>4.6433</v>
      </c>
      <c r="G143" s="21">
        <v>34.1721</v>
      </c>
      <c r="H143" s="21">
        <v>93.4048</v>
      </c>
      <c r="I143" s="21">
        <v>35.146</v>
      </c>
      <c r="J143" s="21">
        <v>4.1806</v>
      </c>
      <c r="K143" s="21">
        <v>0.0</v>
      </c>
      <c r="L143" s="21">
        <v>0.6178</v>
      </c>
      <c r="M143" s="21">
        <v>9.37193</v>
      </c>
      <c r="N143" s="21">
        <v>5.1487</v>
      </c>
      <c r="O143" s="21">
        <v>78.6897</v>
      </c>
    </row>
    <row r="144">
      <c r="A144" s="18" t="s">
        <v>680</v>
      </c>
      <c r="B144" s="20" t="s">
        <v>547</v>
      </c>
      <c r="C144" s="21">
        <v>0.0</v>
      </c>
      <c r="D144" s="21">
        <v>66.0</v>
      </c>
      <c r="E144" s="21">
        <v>3.7436</v>
      </c>
      <c r="F144" s="21">
        <v>2.723</v>
      </c>
      <c r="G144" s="21">
        <v>21.9601</v>
      </c>
      <c r="H144" s="21">
        <v>89.5528</v>
      </c>
      <c r="I144" s="21">
        <v>25.5774</v>
      </c>
      <c r="J144" s="21">
        <v>2.7963</v>
      </c>
      <c r="K144" s="21">
        <v>29.832</v>
      </c>
      <c r="L144" s="21">
        <v>3.3123</v>
      </c>
      <c r="M144" s="21">
        <v>6.072</v>
      </c>
      <c r="N144" s="21">
        <v>0.0</v>
      </c>
      <c r="O144" s="21">
        <v>48.579</v>
      </c>
    </row>
    <row r="145">
      <c r="A145" s="18" t="s">
        <v>681</v>
      </c>
      <c r="B145" s="11"/>
      <c r="C145" s="21">
        <v>17.82</v>
      </c>
      <c r="D145" s="21">
        <v>98.5134</v>
      </c>
      <c r="E145" s="21">
        <v>5.7663</v>
      </c>
      <c r="F145" s="21">
        <v>6.3466</v>
      </c>
      <c r="G145" s="21">
        <v>49.2948</v>
      </c>
      <c r="H145" s="21">
        <v>89.7272</v>
      </c>
      <c r="I145" s="21">
        <v>31.4929</v>
      </c>
      <c r="J145" s="21">
        <v>4.4509</v>
      </c>
      <c r="K145" s="21">
        <v>0.0</v>
      </c>
      <c r="L145" s="21">
        <v>0.0</v>
      </c>
      <c r="M145" s="21">
        <v>15.4338</v>
      </c>
      <c r="N145" s="21">
        <v>7.1907</v>
      </c>
      <c r="O145" s="21">
        <v>98.2297</v>
      </c>
    </row>
    <row r="146">
      <c r="A146" s="18" t="s">
        <v>682</v>
      </c>
      <c r="B146" s="20" t="s">
        <v>593</v>
      </c>
      <c r="C146" s="21">
        <v>30.78</v>
      </c>
      <c r="D146" s="21">
        <v>177.095</v>
      </c>
      <c r="E146" s="21">
        <v>7.9851</v>
      </c>
      <c r="F146" s="21">
        <v>13.4425</v>
      </c>
      <c r="G146" s="21">
        <v>102.763</v>
      </c>
      <c r="H146" s="21">
        <v>161.045</v>
      </c>
      <c r="I146" s="21">
        <v>80.2745</v>
      </c>
      <c r="J146" s="21">
        <v>8.4861</v>
      </c>
      <c r="K146" s="21">
        <v>0.0</v>
      </c>
      <c r="L146" s="21">
        <v>0.0</v>
      </c>
      <c r="M146" s="21">
        <v>32.2313</v>
      </c>
      <c r="N146" s="21">
        <v>11.114</v>
      </c>
      <c r="O146" s="21">
        <v>178.374</v>
      </c>
    </row>
    <row r="147">
      <c r="A147" s="18" t="s">
        <v>683</v>
      </c>
      <c r="B147" s="20" t="s">
        <v>418</v>
      </c>
      <c r="C147" s="21">
        <v>29.16</v>
      </c>
      <c r="D147" s="21">
        <v>166.418</v>
      </c>
      <c r="E147" s="21">
        <v>8.8792</v>
      </c>
      <c r="F147" s="21">
        <v>11.2785</v>
      </c>
      <c r="G147" s="21">
        <v>91.5003</v>
      </c>
      <c r="H147" s="21">
        <v>130.038</v>
      </c>
      <c r="I147" s="21">
        <v>59.543</v>
      </c>
      <c r="J147" s="21">
        <v>7.1475</v>
      </c>
      <c r="K147" s="21">
        <v>0.0</v>
      </c>
      <c r="L147" s="21">
        <v>0.0</v>
      </c>
      <c r="M147" s="21">
        <v>28.8088</v>
      </c>
      <c r="N147" s="21">
        <v>11.1874</v>
      </c>
      <c r="O147" s="21">
        <v>175.011</v>
      </c>
    </row>
    <row r="148">
      <c r="A148" s="18" t="s">
        <v>684</v>
      </c>
      <c r="B148" s="20" t="s">
        <v>434</v>
      </c>
      <c r="C148" s="21">
        <v>21.06</v>
      </c>
      <c r="D148" s="21">
        <v>117.495</v>
      </c>
      <c r="E148" s="21">
        <v>6.3516</v>
      </c>
      <c r="F148" s="21">
        <v>8.0491</v>
      </c>
      <c r="G148" s="21">
        <v>60.3601</v>
      </c>
      <c r="H148" s="21">
        <v>95.3333</v>
      </c>
      <c r="I148" s="21">
        <v>35.06</v>
      </c>
      <c r="J148" s="21">
        <v>6.5966</v>
      </c>
      <c r="K148" s="21">
        <v>0.0</v>
      </c>
      <c r="L148" s="21">
        <v>0.0</v>
      </c>
      <c r="M148" s="21">
        <v>16.8932</v>
      </c>
      <c r="N148" s="21">
        <v>8.3941</v>
      </c>
      <c r="O148" s="21">
        <v>124.133</v>
      </c>
    </row>
    <row r="149">
      <c r="A149" s="18" t="s">
        <v>685</v>
      </c>
      <c r="B149" s="20" t="s">
        <v>593</v>
      </c>
      <c r="C149" s="21">
        <v>22.68</v>
      </c>
      <c r="D149" s="21">
        <v>123.68</v>
      </c>
      <c r="E149" s="21">
        <v>6.102</v>
      </c>
      <c r="F149" s="21">
        <v>9.2708</v>
      </c>
      <c r="G149" s="21">
        <v>68.3308</v>
      </c>
      <c r="H149" s="21">
        <v>100.197</v>
      </c>
      <c r="I149" s="21">
        <v>48.6357</v>
      </c>
      <c r="J149" s="21">
        <v>6.8508</v>
      </c>
      <c r="K149" s="21">
        <v>0.0</v>
      </c>
      <c r="L149" s="21">
        <v>0.0</v>
      </c>
      <c r="M149" s="21">
        <v>19.5139</v>
      </c>
      <c r="N149" s="21">
        <v>7.7056</v>
      </c>
      <c r="O149" s="21">
        <v>129.04</v>
      </c>
    </row>
    <row r="150">
      <c r="A150" s="18" t="s">
        <v>686</v>
      </c>
      <c r="B150" s="20" t="s">
        <v>406</v>
      </c>
      <c r="C150" s="21">
        <v>12.96</v>
      </c>
      <c r="D150" s="21">
        <v>91.3081</v>
      </c>
      <c r="E150" s="21">
        <v>5.7813</v>
      </c>
      <c r="F150" s="21">
        <v>4.8224</v>
      </c>
      <c r="G150" s="21">
        <v>41.2157</v>
      </c>
      <c r="H150" s="21">
        <v>89.0069</v>
      </c>
      <c r="I150" s="21">
        <v>35.2324</v>
      </c>
      <c r="J150" s="21">
        <v>4.5883</v>
      </c>
      <c r="K150" s="21">
        <v>0.0</v>
      </c>
      <c r="L150" s="21">
        <v>0.652</v>
      </c>
      <c r="M150" s="21">
        <v>10.8657</v>
      </c>
      <c r="N150" s="21">
        <v>6.1145</v>
      </c>
      <c r="O150" s="21">
        <v>87.0175</v>
      </c>
    </row>
    <row r="151">
      <c r="A151" s="18" t="s">
        <v>687</v>
      </c>
      <c r="B151" s="20" t="s">
        <v>414</v>
      </c>
      <c r="C151" s="21">
        <v>17.82</v>
      </c>
      <c r="D151" s="21">
        <v>125.849</v>
      </c>
      <c r="E151" s="21">
        <v>6.9936</v>
      </c>
      <c r="F151" s="21">
        <v>7.8343</v>
      </c>
      <c r="G151" s="21">
        <v>62.4225</v>
      </c>
      <c r="H151" s="21">
        <v>103.77</v>
      </c>
      <c r="I151" s="21">
        <v>32.6488</v>
      </c>
      <c r="J151" s="21">
        <v>4.8697</v>
      </c>
      <c r="K151" s="21">
        <v>0.0</v>
      </c>
      <c r="L151" s="21">
        <v>0.6142</v>
      </c>
      <c r="M151" s="21">
        <v>18.6397</v>
      </c>
      <c r="N151" s="21">
        <v>6.8414</v>
      </c>
      <c r="O151" s="21">
        <v>132.004</v>
      </c>
    </row>
    <row r="152">
      <c r="A152" s="18" t="s">
        <v>688</v>
      </c>
      <c r="B152" s="20" t="s">
        <v>424</v>
      </c>
      <c r="C152" s="21">
        <v>14.58</v>
      </c>
      <c r="D152" s="21">
        <v>100.405</v>
      </c>
      <c r="E152" s="21">
        <v>5.5214</v>
      </c>
      <c r="F152" s="21">
        <v>6.3071</v>
      </c>
      <c r="G152" s="21">
        <v>49.2429</v>
      </c>
      <c r="H152" s="21">
        <v>80.1493</v>
      </c>
      <c r="I152" s="21">
        <v>41.0352</v>
      </c>
      <c r="J152" s="21">
        <v>4.8343</v>
      </c>
      <c r="K152" s="21">
        <v>0.0</v>
      </c>
      <c r="L152" s="21">
        <v>0.6112</v>
      </c>
      <c r="M152" s="21">
        <v>11.4685</v>
      </c>
      <c r="N152" s="21">
        <v>5.9613</v>
      </c>
      <c r="O152" s="21">
        <v>102.94</v>
      </c>
    </row>
    <row r="153">
      <c r="A153" s="18" t="s">
        <v>689</v>
      </c>
      <c r="B153" s="20" t="s">
        <v>419</v>
      </c>
      <c r="C153" s="21">
        <v>29.16</v>
      </c>
      <c r="D153" s="21">
        <v>169.68</v>
      </c>
      <c r="E153" s="21">
        <v>7.1628</v>
      </c>
      <c r="F153" s="21">
        <v>13.2693</v>
      </c>
      <c r="G153" s="21">
        <v>109.061</v>
      </c>
      <c r="H153" s="21">
        <v>111.538</v>
      </c>
      <c r="I153" s="21">
        <v>51.3908</v>
      </c>
      <c r="J153" s="21">
        <v>7.671</v>
      </c>
      <c r="K153" s="21">
        <v>0.0</v>
      </c>
      <c r="L153" s="21">
        <v>0.0</v>
      </c>
      <c r="M153" s="21">
        <v>31.9564</v>
      </c>
      <c r="N153" s="21">
        <v>9.0353</v>
      </c>
      <c r="O153" s="21">
        <v>208.703</v>
      </c>
    </row>
    <row r="154">
      <c r="A154" s="18" t="s">
        <v>690</v>
      </c>
      <c r="B154" s="20" t="s">
        <v>419</v>
      </c>
      <c r="C154" s="21">
        <v>27.54</v>
      </c>
      <c r="D154" s="21">
        <v>151.734</v>
      </c>
      <c r="E154" s="21">
        <v>6.8909</v>
      </c>
      <c r="F154" s="21">
        <v>11.8926</v>
      </c>
      <c r="G154" s="21">
        <v>95.7782</v>
      </c>
      <c r="H154" s="21">
        <v>105.233</v>
      </c>
      <c r="I154" s="21">
        <v>51.0835</v>
      </c>
      <c r="J154" s="21">
        <v>5.3536</v>
      </c>
      <c r="K154" s="21">
        <v>0.0</v>
      </c>
      <c r="L154" s="21">
        <v>0.0</v>
      </c>
      <c r="M154" s="21">
        <v>28.5597</v>
      </c>
      <c r="N154" s="21">
        <v>7.4622</v>
      </c>
      <c r="O154" s="21">
        <v>181.265</v>
      </c>
    </row>
    <row r="155">
      <c r="A155" s="18" t="s">
        <v>691</v>
      </c>
      <c r="B155" s="20" t="s">
        <v>424</v>
      </c>
      <c r="C155" s="21">
        <v>0.0</v>
      </c>
      <c r="D155" s="21">
        <v>62.0</v>
      </c>
      <c r="E155" s="21">
        <v>3.5138</v>
      </c>
      <c r="F155" s="21">
        <v>2.5609</v>
      </c>
      <c r="G155" s="21">
        <v>20.1698</v>
      </c>
      <c r="H155" s="21">
        <v>91.918</v>
      </c>
      <c r="I155" s="21">
        <v>34.1091</v>
      </c>
      <c r="J155" s="21">
        <v>2.4331</v>
      </c>
      <c r="K155" s="21">
        <v>4.542</v>
      </c>
      <c r="L155" s="21">
        <v>10.9133</v>
      </c>
      <c r="M155" s="21">
        <v>5.29756</v>
      </c>
      <c r="N155" s="21">
        <v>0.0</v>
      </c>
      <c r="O155" s="21">
        <v>41.3757</v>
      </c>
    </row>
    <row r="156">
      <c r="A156" s="18" t="s">
        <v>692</v>
      </c>
      <c r="B156" s="20" t="s">
        <v>415</v>
      </c>
      <c r="C156" s="21">
        <v>0.0</v>
      </c>
      <c r="D156" s="21">
        <v>65.0</v>
      </c>
      <c r="E156" s="21">
        <v>3.6697</v>
      </c>
      <c r="F156" s="21">
        <v>2.6992</v>
      </c>
      <c r="G156" s="21">
        <v>23.1714</v>
      </c>
      <c r="H156" s="21">
        <v>84.979</v>
      </c>
      <c r="I156" s="21">
        <v>27.5075</v>
      </c>
      <c r="J156" s="21">
        <v>2.3298</v>
      </c>
      <c r="K156" s="21">
        <v>29.198</v>
      </c>
      <c r="L156" s="21">
        <v>3.7646</v>
      </c>
      <c r="M156" s="21">
        <v>6.83944</v>
      </c>
      <c r="N156" s="21">
        <v>0.0</v>
      </c>
      <c r="O156" s="21">
        <v>48.8417</v>
      </c>
    </row>
    <row r="157">
      <c r="A157" s="18" t="s">
        <v>693</v>
      </c>
      <c r="B157" s="20" t="s">
        <v>434</v>
      </c>
      <c r="C157" s="21">
        <v>22.68</v>
      </c>
      <c r="D157" s="21">
        <v>124.252</v>
      </c>
      <c r="E157" s="21">
        <v>6.5824</v>
      </c>
      <c r="F157" s="21">
        <v>8.8021</v>
      </c>
      <c r="G157" s="21">
        <v>66.283</v>
      </c>
      <c r="H157" s="21">
        <v>93.5858</v>
      </c>
      <c r="I157" s="21">
        <v>42.5281</v>
      </c>
      <c r="J157" s="21">
        <v>5.2373</v>
      </c>
      <c r="K157" s="21">
        <v>0.0</v>
      </c>
      <c r="L157" s="21">
        <v>0.0</v>
      </c>
      <c r="M157" s="21">
        <v>18.5688</v>
      </c>
      <c r="N157" s="21">
        <v>8.2258</v>
      </c>
      <c r="O157" s="21">
        <v>132.085</v>
      </c>
    </row>
    <row r="158">
      <c r="A158" s="18" t="s">
        <v>694</v>
      </c>
      <c r="B158" s="20" t="s">
        <v>405</v>
      </c>
      <c r="C158" s="21">
        <v>3.24</v>
      </c>
      <c r="D158" s="21">
        <v>85.7853</v>
      </c>
      <c r="E158" s="21">
        <v>4.662</v>
      </c>
      <c r="F158" s="21">
        <v>4.1977</v>
      </c>
      <c r="G158" s="21">
        <v>37.1588</v>
      </c>
      <c r="H158" s="21">
        <v>86.7292</v>
      </c>
      <c r="I158" s="21">
        <v>20.1941</v>
      </c>
      <c r="J158" s="21">
        <v>3.335</v>
      </c>
      <c r="K158" s="21">
        <v>1.117</v>
      </c>
      <c r="L158" s="21">
        <v>13.3975</v>
      </c>
      <c r="M158" s="21">
        <v>11.2474</v>
      </c>
      <c r="N158" s="21">
        <v>1.3062</v>
      </c>
      <c r="O158" s="21">
        <v>83.0671</v>
      </c>
    </row>
    <row r="159">
      <c r="A159" s="18" t="s">
        <v>695</v>
      </c>
      <c r="B159" s="20" t="s">
        <v>400</v>
      </c>
      <c r="C159" s="21">
        <v>0.0</v>
      </c>
      <c r="D159" s="21">
        <v>64.0</v>
      </c>
      <c r="E159" s="21">
        <v>3.6316</v>
      </c>
      <c r="F159" s="21">
        <v>2.639</v>
      </c>
      <c r="G159" s="21">
        <v>20.5192</v>
      </c>
      <c r="H159" s="21">
        <v>84.4913</v>
      </c>
      <c r="I159" s="21">
        <v>23.9651</v>
      </c>
      <c r="J159" s="21">
        <v>3.1219</v>
      </c>
      <c r="K159" s="21">
        <v>25.168</v>
      </c>
      <c r="L159" s="21">
        <v>4.7377</v>
      </c>
      <c r="M159" s="21">
        <v>5.55378</v>
      </c>
      <c r="N159" s="21">
        <v>0.0</v>
      </c>
      <c r="O159" s="21">
        <v>48.1783</v>
      </c>
    </row>
    <row r="160">
      <c r="A160" s="18" t="s">
        <v>696</v>
      </c>
      <c r="B160" s="20" t="s">
        <v>421</v>
      </c>
      <c r="C160" s="21">
        <v>0.0</v>
      </c>
      <c r="D160" s="21">
        <v>66.0</v>
      </c>
      <c r="E160" s="21">
        <v>3.6287</v>
      </c>
      <c r="F160" s="21">
        <v>2.8397</v>
      </c>
      <c r="G160" s="21">
        <v>22.3225</v>
      </c>
      <c r="H160" s="21">
        <v>85.9879</v>
      </c>
      <c r="I160" s="21">
        <v>29.7813</v>
      </c>
      <c r="J160" s="21">
        <v>3.3744</v>
      </c>
      <c r="K160" s="21">
        <v>27.824</v>
      </c>
      <c r="L160" s="21">
        <v>3.7028</v>
      </c>
      <c r="M160" s="21">
        <v>5.37533</v>
      </c>
      <c r="N160" s="21">
        <v>0.0</v>
      </c>
      <c r="O160" s="21">
        <v>50.827</v>
      </c>
    </row>
    <row r="161">
      <c r="A161" s="18" t="s">
        <v>697</v>
      </c>
      <c r="B161" s="20" t="s">
        <v>422</v>
      </c>
      <c r="C161" s="21">
        <v>0.0</v>
      </c>
      <c r="D161" s="21">
        <v>66.0</v>
      </c>
      <c r="E161" s="21">
        <v>3.6527</v>
      </c>
      <c r="F161" s="21">
        <v>2.8153</v>
      </c>
      <c r="G161" s="21">
        <v>22.763</v>
      </c>
      <c r="H161" s="21">
        <v>89.3468</v>
      </c>
      <c r="I161" s="21">
        <v>30.4137</v>
      </c>
      <c r="J161" s="21">
        <v>2.6518</v>
      </c>
      <c r="K161" s="21">
        <v>28.803</v>
      </c>
      <c r="L161" s="21">
        <v>1.3543</v>
      </c>
      <c r="M161" s="21">
        <v>6.21867</v>
      </c>
      <c r="N161" s="21">
        <v>0.0</v>
      </c>
      <c r="O161" s="21">
        <v>48.6589</v>
      </c>
    </row>
    <row r="162">
      <c r="A162" s="18" t="s">
        <v>698</v>
      </c>
      <c r="B162" s="20" t="s">
        <v>428</v>
      </c>
      <c r="C162" s="21">
        <v>24.3</v>
      </c>
      <c r="D162" s="21">
        <v>136.277</v>
      </c>
      <c r="E162" s="21">
        <v>7.2343</v>
      </c>
      <c r="F162" s="21">
        <v>9.6728</v>
      </c>
      <c r="G162" s="21">
        <v>67.1059</v>
      </c>
      <c r="H162" s="21">
        <v>108.982</v>
      </c>
      <c r="I162" s="21">
        <v>50.1326</v>
      </c>
      <c r="J162" s="21">
        <v>9.1822</v>
      </c>
      <c r="K162" s="21">
        <v>0.0</v>
      </c>
      <c r="L162" s="21">
        <v>0.5768</v>
      </c>
      <c r="M162" s="21">
        <v>17.8826</v>
      </c>
      <c r="N162" s="21">
        <v>9.2585</v>
      </c>
      <c r="O162" s="21">
        <v>138.76</v>
      </c>
    </row>
    <row r="163">
      <c r="A163" s="18" t="s">
        <v>699</v>
      </c>
      <c r="B163" s="20" t="s">
        <v>422</v>
      </c>
      <c r="C163" s="21">
        <v>19.44</v>
      </c>
      <c r="D163" s="21">
        <v>122.808</v>
      </c>
      <c r="E163" s="21">
        <v>6.8506</v>
      </c>
      <c r="F163" s="21">
        <v>7.7414</v>
      </c>
      <c r="G163" s="21">
        <v>60.9983</v>
      </c>
      <c r="H163" s="21">
        <v>111.951</v>
      </c>
      <c r="I163" s="21">
        <v>42.3456</v>
      </c>
      <c r="J163" s="21">
        <v>7.3111</v>
      </c>
      <c r="K163" s="21">
        <v>0.0</v>
      </c>
      <c r="L163" s="21">
        <v>0.5928</v>
      </c>
      <c r="M163" s="21">
        <v>20.1951</v>
      </c>
      <c r="N163" s="21">
        <v>8.3054</v>
      </c>
      <c r="O163" s="21">
        <v>118.961</v>
      </c>
    </row>
    <row r="164">
      <c r="A164" s="18" t="s">
        <v>700</v>
      </c>
      <c r="B164" s="20" t="s">
        <v>574</v>
      </c>
      <c r="C164" s="21">
        <v>16.2</v>
      </c>
      <c r="D164" s="21">
        <v>99.8032</v>
      </c>
      <c r="E164" s="21">
        <v>5.412</v>
      </c>
      <c r="F164" s="21">
        <v>6.6509</v>
      </c>
      <c r="G164" s="21">
        <v>52.5188</v>
      </c>
      <c r="H164" s="21">
        <v>78.7892</v>
      </c>
      <c r="I164" s="21">
        <v>34.3232</v>
      </c>
      <c r="J164" s="21">
        <v>4.0025</v>
      </c>
      <c r="K164" s="21">
        <v>0.0</v>
      </c>
      <c r="L164" s="21">
        <v>0.6282</v>
      </c>
      <c r="M164" s="21">
        <v>14.6932</v>
      </c>
      <c r="N164" s="21">
        <v>5.8614</v>
      </c>
      <c r="O164" s="21">
        <v>105.345</v>
      </c>
    </row>
    <row r="165">
      <c r="A165" s="18" t="s">
        <v>701</v>
      </c>
      <c r="B165" s="20" t="s">
        <v>407</v>
      </c>
      <c r="C165" s="21">
        <v>0.0</v>
      </c>
      <c r="D165" s="21">
        <v>61.0</v>
      </c>
      <c r="E165" s="21">
        <v>3.5427</v>
      </c>
      <c r="F165" s="21">
        <v>2.4326</v>
      </c>
      <c r="G165" s="21">
        <v>21.1526</v>
      </c>
      <c r="H165" s="21">
        <v>77.893</v>
      </c>
      <c r="I165" s="21">
        <v>26.0628</v>
      </c>
      <c r="J165" s="21">
        <v>2.9282</v>
      </c>
      <c r="K165" s="21">
        <v>2.529</v>
      </c>
      <c r="L165" s="21">
        <v>12.2309</v>
      </c>
      <c r="M165" s="21">
        <v>5.34089</v>
      </c>
      <c r="N165" s="21">
        <v>0.0</v>
      </c>
      <c r="O165" s="21">
        <v>48.4448</v>
      </c>
    </row>
    <row r="166">
      <c r="A166" s="18" t="s">
        <v>702</v>
      </c>
      <c r="B166" s="20" t="s">
        <v>422</v>
      </c>
      <c r="C166" s="21">
        <v>0.0</v>
      </c>
      <c r="D166" s="21">
        <v>63.0</v>
      </c>
      <c r="E166" s="21">
        <v>3.3485</v>
      </c>
      <c r="F166" s="21">
        <v>2.8275</v>
      </c>
      <c r="G166" s="21">
        <v>24.187</v>
      </c>
      <c r="H166" s="21">
        <v>79.7485</v>
      </c>
      <c r="I166" s="21">
        <v>24.7092</v>
      </c>
      <c r="J166" s="21">
        <v>2.5643</v>
      </c>
      <c r="K166" s="21">
        <v>0.96</v>
      </c>
      <c r="L166" s="21">
        <v>14.1609</v>
      </c>
      <c r="M166" s="21">
        <v>7.245</v>
      </c>
      <c r="N166" s="21">
        <v>0.0</v>
      </c>
      <c r="O166" s="21">
        <v>50.0431</v>
      </c>
    </row>
    <row r="167">
      <c r="A167" s="18" t="s">
        <v>703</v>
      </c>
      <c r="B167" s="20" t="s">
        <v>403</v>
      </c>
      <c r="C167" s="21">
        <v>22.68</v>
      </c>
      <c r="D167" s="21">
        <v>135.685</v>
      </c>
      <c r="E167" s="21">
        <v>7.6921</v>
      </c>
      <c r="F167" s="21">
        <v>8.8933</v>
      </c>
      <c r="G167" s="21">
        <v>69.2257</v>
      </c>
      <c r="H167" s="21">
        <v>100.958</v>
      </c>
      <c r="I167" s="21">
        <v>50.2539</v>
      </c>
      <c r="J167" s="21">
        <v>5.1694</v>
      </c>
      <c r="K167" s="21">
        <v>0.0</v>
      </c>
      <c r="L167" s="21">
        <v>0.6178</v>
      </c>
      <c r="M167" s="21">
        <v>18.016</v>
      </c>
      <c r="N167" s="21">
        <v>8.1599</v>
      </c>
      <c r="O167" s="21">
        <v>144.953</v>
      </c>
    </row>
    <row r="168">
      <c r="A168" s="18" t="s">
        <v>704</v>
      </c>
      <c r="B168" s="20" t="s">
        <v>424</v>
      </c>
      <c r="C168" s="21">
        <v>0.0</v>
      </c>
      <c r="D168" s="21">
        <v>68.0</v>
      </c>
      <c r="E168" s="21">
        <v>3.55</v>
      </c>
      <c r="F168" s="21">
        <v>3.117</v>
      </c>
      <c r="G168" s="21">
        <v>27.1677</v>
      </c>
      <c r="H168" s="21">
        <v>78.3564</v>
      </c>
      <c r="I168" s="21">
        <v>24.0544</v>
      </c>
      <c r="J168" s="21">
        <v>2.6406</v>
      </c>
      <c r="K168" s="21">
        <v>31.037</v>
      </c>
      <c r="L168" s="21">
        <v>2.8773</v>
      </c>
      <c r="M168" s="21">
        <v>7.86533</v>
      </c>
      <c r="N168" s="21">
        <v>0.0</v>
      </c>
      <c r="O168" s="21">
        <v>58.0059</v>
      </c>
    </row>
    <row r="169">
      <c r="A169" s="18" t="s">
        <v>705</v>
      </c>
      <c r="B169" s="20" t="s">
        <v>404</v>
      </c>
      <c r="C169" s="21">
        <v>0.0</v>
      </c>
      <c r="D169" s="21">
        <v>66.0</v>
      </c>
      <c r="E169" s="21">
        <v>3.5924</v>
      </c>
      <c r="F169" s="21">
        <v>2.8766</v>
      </c>
      <c r="G169" s="21">
        <v>23.1288</v>
      </c>
      <c r="H169" s="21">
        <v>68.4514</v>
      </c>
      <c r="I169" s="21">
        <v>17.9663</v>
      </c>
      <c r="J169" s="21">
        <v>2.1992</v>
      </c>
      <c r="K169" s="21">
        <v>32.987</v>
      </c>
      <c r="L169" s="21">
        <v>2.0144</v>
      </c>
      <c r="M169" s="21">
        <v>5.66867</v>
      </c>
      <c r="N169" s="21">
        <v>0.0</v>
      </c>
      <c r="O169" s="21">
        <v>59.3131</v>
      </c>
    </row>
    <row r="170">
      <c r="A170" s="18" t="s">
        <v>706</v>
      </c>
      <c r="B170" s="20" t="s">
        <v>408</v>
      </c>
      <c r="C170" s="21">
        <v>21.06</v>
      </c>
      <c r="D170" s="21">
        <v>116.976</v>
      </c>
      <c r="E170" s="21">
        <v>6.6758</v>
      </c>
      <c r="F170" s="21">
        <v>7.6787</v>
      </c>
      <c r="G170" s="21">
        <v>61.1365</v>
      </c>
      <c r="H170" s="21">
        <v>106.666</v>
      </c>
      <c r="I170" s="21">
        <v>48.2466</v>
      </c>
      <c r="J170" s="21">
        <v>8.6688</v>
      </c>
      <c r="K170" s="21">
        <v>0.0</v>
      </c>
      <c r="L170" s="21">
        <v>0.0</v>
      </c>
      <c r="M170" s="21">
        <v>18.0013</v>
      </c>
      <c r="N170" s="21">
        <v>8.1237</v>
      </c>
      <c r="O170" s="21">
        <v>113.593</v>
      </c>
    </row>
    <row r="171">
      <c r="A171" s="18" t="s">
        <v>707</v>
      </c>
      <c r="B171" s="20" t="s">
        <v>424</v>
      </c>
      <c r="C171" s="21">
        <v>14.58</v>
      </c>
      <c r="D171" s="21">
        <v>115.254</v>
      </c>
      <c r="E171" s="21">
        <v>6.1628</v>
      </c>
      <c r="F171" s="21">
        <v>7.2944</v>
      </c>
      <c r="G171" s="21">
        <v>58.9977</v>
      </c>
      <c r="H171" s="21">
        <v>90.341</v>
      </c>
      <c r="I171" s="21">
        <v>32.1388</v>
      </c>
      <c r="J171" s="21">
        <v>4.5255</v>
      </c>
      <c r="K171" s="21">
        <v>0.0</v>
      </c>
      <c r="L171" s="21">
        <v>0.6112</v>
      </c>
      <c r="M171" s="21">
        <v>18.8504</v>
      </c>
      <c r="N171" s="21">
        <v>4.829</v>
      </c>
      <c r="O171" s="21">
        <v>120.703</v>
      </c>
    </row>
    <row r="172">
      <c r="A172" s="18" t="s">
        <v>708</v>
      </c>
      <c r="B172" s="20" t="s">
        <v>547</v>
      </c>
      <c r="C172" s="21">
        <v>22.68</v>
      </c>
      <c r="D172" s="21">
        <v>133.624</v>
      </c>
      <c r="E172" s="21">
        <v>7.729</v>
      </c>
      <c r="F172" s="21">
        <v>8.4057</v>
      </c>
      <c r="G172" s="21">
        <v>66.3286</v>
      </c>
      <c r="H172" s="21">
        <v>132.405</v>
      </c>
      <c r="I172" s="21">
        <v>52.5795</v>
      </c>
      <c r="J172" s="21">
        <v>7.3024</v>
      </c>
      <c r="K172" s="21">
        <v>0.0</v>
      </c>
      <c r="L172" s="21">
        <v>0.6214</v>
      </c>
      <c r="M172" s="21">
        <v>20.6375</v>
      </c>
      <c r="N172" s="21">
        <v>9.5236</v>
      </c>
      <c r="O172" s="21">
        <v>125.695</v>
      </c>
    </row>
    <row r="173">
      <c r="A173" s="18" t="s">
        <v>709</v>
      </c>
      <c r="B173" s="20" t="s">
        <v>424</v>
      </c>
      <c r="C173" s="21">
        <v>24.3</v>
      </c>
      <c r="D173" s="21">
        <v>139.02</v>
      </c>
      <c r="E173" s="21">
        <v>7.2789</v>
      </c>
      <c r="F173" s="21">
        <v>9.5449</v>
      </c>
      <c r="G173" s="21">
        <v>75.2834</v>
      </c>
      <c r="H173" s="21">
        <v>91.9752</v>
      </c>
      <c r="I173" s="21">
        <v>42.0378</v>
      </c>
      <c r="J173" s="21">
        <v>5.5712</v>
      </c>
      <c r="K173" s="21">
        <v>0.0</v>
      </c>
      <c r="L173" s="21">
        <v>0.0</v>
      </c>
      <c r="M173" s="21">
        <v>21.5173</v>
      </c>
      <c r="N173" s="21">
        <v>9.5773</v>
      </c>
      <c r="O173" s="21">
        <v>154.562</v>
      </c>
    </row>
    <row r="174">
      <c r="A174" s="18" t="s">
        <v>710</v>
      </c>
      <c r="B174" s="20" t="s">
        <v>406</v>
      </c>
      <c r="C174" s="21">
        <v>0.0</v>
      </c>
      <c r="D174" s="21">
        <v>67.0</v>
      </c>
      <c r="E174" s="21">
        <v>3.8325</v>
      </c>
      <c r="F174" s="21">
        <v>2.7315</v>
      </c>
      <c r="G174" s="21">
        <v>24.1946</v>
      </c>
      <c r="H174" s="21">
        <v>89.0441</v>
      </c>
      <c r="I174" s="21">
        <v>29.3477</v>
      </c>
      <c r="J174" s="21">
        <v>3.2082</v>
      </c>
      <c r="K174" s="21">
        <v>2.202</v>
      </c>
      <c r="L174" s="21">
        <v>16.0511</v>
      </c>
      <c r="M174" s="21">
        <v>6.67022</v>
      </c>
      <c r="N174" s="21">
        <v>0.0</v>
      </c>
      <c r="O174" s="21">
        <v>50.7132</v>
      </c>
    </row>
    <row r="175">
      <c r="A175" s="18" t="s">
        <v>711</v>
      </c>
      <c r="B175" s="20" t="s">
        <v>396</v>
      </c>
      <c r="C175" s="21">
        <v>0.0</v>
      </c>
      <c r="D175" s="21">
        <v>64.0</v>
      </c>
      <c r="E175" s="21">
        <v>3.6816</v>
      </c>
      <c r="F175" s="21">
        <v>2.5881</v>
      </c>
      <c r="G175" s="21">
        <v>24.4155</v>
      </c>
      <c r="H175" s="21">
        <v>78.318</v>
      </c>
      <c r="I175" s="21">
        <v>21.7666</v>
      </c>
      <c r="J175" s="21">
        <v>2.3514</v>
      </c>
      <c r="K175" s="21">
        <v>3.392</v>
      </c>
      <c r="L175" s="21">
        <v>12.2881</v>
      </c>
      <c r="M175" s="21">
        <v>7.50222</v>
      </c>
      <c r="N175" s="21">
        <v>0.0</v>
      </c>
      <c r="O175" s="21">
        <v>53.3519</v>
      </c>
    </row>
    <row r="176">
      <c r="A176" s="18" t="s">
        <v>712</v>
      </c>
      <c r="B176" s="20" t="s">
        <v>567</v>
      </c>
      <c r="C176" s="21">
        <v>6.48</v>
      </c>
      <c r="D176" s="21">
        <v>87.936</v>
      </c>
      <c r="E176" s="21">
        <v>4.5879</v>
      </c>
      <c r="F176" s="21">
        <v>4.8867</v>
      </c>
      <c r="G176" s="21">
        <v>38.0138</v>
      </c>
      <c r="H176" s="21">
        <v>99.1482</v>
      </c>
      <c r="I176" s="21">
        <v>42.5601</v>
      </c>
      <c r="J176" s="21">
        <v>3.8267</v>
      </c>
      <c r="K176" s="21">
        <v>0.0</v>
      </c>
      <c r="L176" s="21">
        <v>4.0135</v>
      </c>
      <c r="M176" s="21">
        <v>11.1972</v>
      </c>
      <c r="N176" s="21">
        <v>3.0037</v>
      </c>
      <c r="O176" s="21">
        <v>74.3812</v>
      </c>
    </row>
    <row r="177">
      <c r="A177" s="18" t="s">
        <v>713</v>
      </c>
      <c r="B177" s="20" t="s">
        <v>396</v>
      </c>
      <c r="C177" s="21">
        <v>6.48</v>
      </c>
      <c r="D177" s="21">
        <v>71.3503</v>
      </c>
      <c r="E177" s="21">
        <v>4.4319</v>
      </c>
      <c r="F177" s="21">
        <v>3.4163</v>
      </c>
      <c r="G177" s="21">
        <v>31.5726</v>
      </c>
      <c r="H177" s="21">
        <v>76.5663</v>
      </c>
      <c r="I177" s="21">
        <v>25.304</v>
      </c>
      <c r="J177" s="21">
        <v>3.0002</v>
      </c>
      <c r="K177" s="21">
        <v>0.0</v>
      </c>
      <c r="L177" s="21">
        <v>0.6379</v>
      </c>
      <c r="M177" s="21">
        <v>8.84744</v>
      </c>
      <c r="N177" s="21">
        <v>2.8427</v>
      </c>
      <c r="O177" s="21">
        <v>66.7281</v>
      </c>
    </row>
    <row r="178">
      <c r="A178" s="18" t="s">
        <v>714</v>
      </c>
      <c r="B178" s="20" t="s">
        <v>406</v>
      </c>
      <c r="C178" s="21">
        <v>0.0</v>
      </c>
      <c r="D178" s="21">
        <v>63.0</v>
      </c>
      <c r="E178" s="21">
        <v>3.5875</v>
      </c>
      <c r="F178" s="21">
        <v>2.5849</v>
      </c>
      <c r="G178" s="21">
        <v>23.2939</v>
      </c>
      <c r="H178" s="21">
        <v>89.0618</v>
      </c>
      <c r="I178" s="21">
        <v>27.8881</v>
      </c>
      <c r="J178" s="21">
        <v>2.9885</v>
      </c>
      <c r="K178" s="21">
        <v>31.193</v>
      </c>
      <c r="L178" s="21">
        <v>2.3697</v>
      </c>
      <c r="M178" s="21">
        <v>7.679</v>
      </c>
      <c r="N178" s="21">
        <v>0.0</v>
      </c>
      <c r="O178" s="21">
        <v>45.5845</v>
      </c>
    </row>
    <row r="179">
      <c r="A179" s="18" t="s">
        <v>715</v>
      </c>
      <c r="B179" s="20" t="s">
        <v>422</v>
      </c>
      <c r="C179" s="21">
        <v>12.96</v>
      </c>
      <c r="D179" s="21">
        <v>101.488</v>
      </c>
      <c r="E179" s="21">
        <v>5.5047</v>
      </c>
      <c r="F179" s="21">
        <v>6.1643</v>
      </c>
      <c r="G179" s="21">
        <v>49.7135</v>
      </c>
      <c r="H179" s="21">
        <v>91.7702</v>
      </c>
      <c r="I179" s="21">
        <v>32.7878</v>
      </c>
      <c r="J179" s="21">
        <v>5.105</v>
      </c>
      <c r="K179" s="21">
        <v>0.0</v>
      </c>
      <c r="L179" s="21">
        <v>0.5928</v>
      </c>
      <c r="M179" s="21">
        <v>15.4713</v>
      </c>
      <c r="N179" s="21">
        <v>5.4201</v>
      </c>
      <c r="O179" s="21">
        <v>100.698</v>
      </c>
    </row>
    <row r="180">
      <c r="A180" s="18" t="s">
        <v>716</v>
      </c>
      <c r="B180" s="20" t="s">
        <v>401</v>
      </c>
      <c r="C180" s="21">
        <v>0.0</v>
      </c>
      <c r="D180" s="21">
        <v>68.0</v>
      </c>
      <c r="E180" s="21">
        <v>3.6579</v>
      </c>
      <c r="F180" s="21">
        <v>3.0077</v>
      </c>
      <c r="G180" s="21">
        <v>26.7962</v>
      </c>
      <c r="H180" s="21">
        <v>79.4436</v>
      </c>
      <c r="I180" s="21">
        <v>20.9215</v>
      </c>
      <c r="J180" s="21">
        <v>3.3094</v>
      </c>
      <c r="K180" s="21">
        <v>2.121</v>
      </c>
      <c r="L180" s="21">
        <v>10.7792</v>
      </c>
      <c r="M180" s="21">
        <v>9.14978</v>
      </c>
      <c r="N180" s="21">
        <v>0.0</v>
      </c>
      <c r="O180" s="21">
        <v>57.16</v>
      </c>
    </row>
    <row r="181">
      <c r="A181" s="18" t="s">
        <v>717</v>
      </c>
      <c r="B181" s="20" t="s">
        <v>547</v>
      </c>
      <c r="C181" s="21">
        <v>6.48</v>
      </c>
      <c r="D181" s="21">
        <v>56.7816</v>
      </c>
      <c r="E181" s="21">
        <v>3.4999</v>
      </c>
      <c r="F181" s="21">
        <v>2.949</v>
      </c>
      <c r="G181" s="21">
        <v>22.5986</v>
      </c>
      <c r="H181" s="21">
        <v>57.8076</v>
      </c>
      <c r="I181" s="21">
        <v>15.1903</v>
      </c>
      <c r="J181" s="21">
        <v>1.9418</v>
      </c>
      <c r="K181" s="21">
        <v>0.0</v>
      </c>
      <c r="L181" s="21">
        <v>0.6214</v>
      </c>
      <c r="M181" s="21">
        <v>6.4037</v>
      </c>
      <c r="N181" s="21">
        <v>3.0972</v>
      </c>
      <c r="O181" s="21">
        <v>52.3757</v>
      </c>
    </row>
    <row r="182">
      <c r="A182" s="18" t="s">
        <v>718</v>
      </c>
      <c r="B182" s="20" t="s">
        <v>406</v>
      </c>
      <c r="C182" s="21">
        <v>0.0</v>
      </c>
      <c r="D182" s="21">
        <v>66.0</v>
      </c>
      <c r="E182" s="21">
        <v>3.7041</v>
      </c>
      <c r="F182" s="21">
        <v>2.7631</v>
      </c>
      <c r="G182" s="21">
        <v>24.8017</v>
      </c>
      <c r="H182" s="21">
        <v>74.3746</v>
      </c>
      <c r="I182" s="21">
        <v>19.8842</v>
      </c>
      <c r="J182" s="21">
        <v>2.3787</v>
      </c>
      <c r="K182" s="21">
        <v>3.303</v>
      </c>
      <c r="L182" s="21">
        <v>12.952</v>
      </c>
      <c r="M182" s="21">
        <v>6.90067</v>
      </c>
      <c r="N182" s="21">
        <v>0.0</v>
      </c>
      <c r="O182" s="21">
        <v>58.3064</v>
      </c>
    </row>
    <row r="183">
      <c r="A183" s="18" t="s">
        <v>719</v>
      </c>
      <c r="B183" s="20" t="s">
        <v>419</v>
      </c>
      <c r="C183" s="21">
        <v>27.54</v>
      </c>
      <c r="D183" s="21">
        <v>159.792</v>
      </c>
      <c r="E183" s="21">
        <v>6.4766</v>
      </c>
      <c r="F183" s="21">
        <v>12.8063</v>
      </c>
      <c r="G183" s="21">
        <v>105.702</v>
      </c>
      <c r="H183" s="21">
        <v>102.074</v>
      </c>
      <c r="I183" s="21">
        <v>53.9246</v>
      </c>
      <c r="J183" s="21">
        <v>8.8694</v>
      </c>
      <c r="K183" s="21">
        <v>0.0</v>
      </c>
      <c r="L183" s="21">
        <v>0.0</v>
      </c>
      <c r="M183" s="21">
        <v>30.0941</v>
      </c>
      <c r="N183" s="21">
        <v>7.9468</v>
      </c>
      <c r="O183" s="21">
        <v>195.02</v>
      </c>
    </row>
    <row r="184">
      <c r="A184" s="18" t="s">
        <v>720</v>
      </c>
      <c r="B184" s="20" t="s">
        <v>421</v>
      </c>
      <c r="C184" s="21">
        <v>0.0</v>
      </c>
      <c r="D184" s="21">
        <v>63.0</v>
      </c>
      <c r="E184" s="21">
        <v>3.2644</v>
      </c>
      <c r="F184" s="21">
        <v>2.9126</v>
      </c>
      <c r="G184" s="21">
        <v>24.7486</v>
      </c>
      <c r="H184" s="21">
        <v>71.1492</v>
      </c>
      <c r="I184" s="21">
        <v>21.318</v>
      </c>
      <c r="J184" s="21">
        <v>3.2786</v>
      </c>
      <c r="K184" s="21">
        <v>2.197</v>
      </c>
      <c r="L184" s="21">
        <v>14.07</v>
      </c>
      <c r="M184" s="21">
        <v>7.049</v>
      </c>
      <c r="N184" s="21">
        <v>0.0</v>
      </c>
      <c r="O184" s="21">
        <v>54.497</v>
      </c>
    </row>
    <row r="185">
      <c r="A185" s="18" t="s">
        <v>721</v>
      </c>
      <c r="B185" s="20" t="s">
        <v>400</v>
      </c>
      <c r="C185" s="21">
        <v>0.0</v>
      </c>
      <c r="D185" s="21">
        <v>63.0</v>
      </c>
      <c r="E185" s="21">
        <v>3.5139</v>
      </c>
      <c r="F185" s="21">
        <v>2.6597</v>
      </c>
      <c r="G185" s="21">
        <v>21.1394</v>
      </c>
      <c r="H185" s="21">
        <v>82.0068</v>
      </c>
      <c r="I185" s="21">
        <v>26.7997</v>
      </c>
      <c r="J185" s="21">
        <v>2.8265</v>
      </c>
      <c r="K185" s="21">
        <v>6.472</v>
      </c>
      <c r="L185" s="21">
        <v>10.9628</v>
      </c>
      <c r="M185" s="21">
        <v>5.754</v>
      </c>
      <c r="N185" s="21">
        <v>0.0</v>
      </c>
      <c r="O185" s="21">
        <v>47.6171</v>
      </c>
    </row>
    <row r="186">
      <c r="A186" s="18" t="s">
        <v>722</v>
      </c>
      <c r="B186" s="20" t="s">
        <v>593</v>
      </c>
      <c r="C186" s="21">
        <v>0.0</v>
      </c>
      <c r="D186" s="21">
        <v>64.0</v>
      </c>
      <c r="E186" s="21">
        <v>3.1627</v>
      </c>
      <c r="F186" s="21">
        <v>3.114</v>
      </c>
      <c r="G186" s="21">
        <v>26.3871</v>
      </c>
      <c r="H186" s="21">
        <v>70.1427</v>
      </c>
      <c r="I186" s="21">
        <v>20.9834</v>
      </c>
      <c r="J186" s="21">
        <v>2.434</v>
      </c>
      <c r="K186" s="21">
        <v>12.745</v>
      </c>
      <c r="L186" s="21">
        <v>8.4308</v>
      </c>
      <c r="M186" s="21">
        <v>7.63022</v>
      </c>
      <c r="N186" s="21">
        <v>0.0</v>
      </c>
      <c r="O186" s="21">
        <v>56.5739</v>
      </c>
    </row>
    <row r="187">
      <c r="A187" s="18" t="s">
        <v>723</v>
      </c>
      <c r="B187" s="20" t="s">
        <v>414</v>
      </c>
      <c r="C187" s="21">
        <v>0.0</v>
      </c>
      <c r="D187" s="21">
        <v>63.0</v>
      </c>
      <c r="E187" s="21">
        <v>3.3778</v>
      </c>
      <c r="F187" s="21">
        <v>2.7978</v>
      </c>
      <c r="G187" s="21">
        <v>24.014</v>
      </c>
      <c r="H187" s="21">
        <v>79.4069</v>
      </c>
      <c r="I187" s="21">
        <v>23.7791</v>
      </c>
      <c r="J187" s="21">
        <v>2.8337</v>
      </c>
      <c r="K187" s="21">
        <v>1.946</v>
      </c>
      <c r="L187" s="21">
        <v>14.2183</v>
      </c>
      <c r="M187" s="21">
        <v>7.063</v>
      </c>
      <c r="N187" s="21">
        <v>0.0</v>
      </c>
      <c r="O187" s="21">
        <v>50.9975</v>
      </c>
    </row>
    <row r="188">
      <c r="A188" s="18" t="s">
        <v>724</v>
      </c>
      <c r="B188" s="20" t="s">
        <v>409</v>
      </c>
      <c r="C188" s="21">
        <v>8.1</v>
      </c>
      <c r="D188" s="21">
        <v>58.9099</v>
      </c>
      <c r="E188" s="21">
        <v>3.5075</v>
      </c>
      <c r="F188" s="21">
        <v>3.3721</v>
      </c>
      <c r="G188" s="21">
        <v>27.7878</v>
      </c>
      <c r="H188" s="21">
        <v>60.6751</v>
      </c>
      <c r="I188" s="21">
        <v>19.0384</v>
      </c>
      <c r="J188" s="21">
        <v>2.4414</v>
      </c>
      <c r="K188" s="21">
        <v>0.0</v>
      </c>
      <c r="L188" s="21">
        <v>0.6047</v>
      </c>
      <c r="M188" s="21">
        <v>9.17031</v>
      </c>
      <c r="N188" s="21">
        <v>3.3566</v>
      </c>
      <c r="O188" s="21">
        <v>55.8057</v>
      </c>
    </row>
    <row r="189">
      <c r="A189" s="18" t="s">
        <v>725</v>
      </c>
      <c r="B189" s="20" t="s">
        <v>538</v>
      </c>
      <c r="C189" s="21">
        <v>0.0</v>
      </c>
      <c r="D189" s="21">
        <v>66.0</v>
      </c>
      <c r="E189" s="21">
        <v>3.4947</v>
      </c>
      <c r="F189" s="21">
        <v>2.9756</v>
      </c>
      <c r="G189" s="21">
        <v>24.0273</v>
      </c>
      <c r="H189" s="21">
        <v>79.0622</v>
      </c>
      <c r="I189" s="21">
        <v>27.4093</v>
      </c>
      <c r="J189" s="21">
        <v>3.5987</v>
      </c>
      <c r="K189" s="21">
        <v>34.936</v>
      </c>
      <c r="L189" s="21">
        <v>2.3214</v>
      </c>
      <c r="M189" s="21">
        <v>5.63933</v>
      </c>
      <c r="N189" s="21">
        <v>0.0</v>
      </c>
      <c r="O189" s="21">
        <v>54.2154</v>
      </c>
    </row>
    <row r="190">
      <c r="A190" s="18" t="s">
        <v>726</v>
      </c>
      <c r="B190" s="20" t="s">
        <v>428</v>
      </c>
      <c r="C190" s="21">
        <v>17.82</v>
      </c>
      <c r="D190" s="21">
        <v>118.118</v>
      </c>
      <c r="E190" s="21">
        <v>6.0965</v>
      </c>
      <c r="F190" s="21">
        <v>7.8621</v>
      </c>
      <c r="G190" s="21">
        <v>56.2755</v>
      </c>
      <c r="H190" s="21">
        <v>129.99</v>
      </c>
      <c r="I190" s="21">
        <v>74.7393</v>
      </c>
      <c r="J190" s="21">
        <v>5.8379</v>
      </c>
      <c r="K190" s="21">
        <v>0.0</v>
      </c>
      <c r="L190" s="21">
        <v>0.5768</v>
      </c>
      <c r="M190" s="21">
        <v>13.5835</v>
      </c>
      <c r="N190" s="21">
        <v>7.8235</v>
      </c>
      <c r="O190" s="21">
        <v>100.464</v>
      </c>
    </row>
    <row r="191">
      <c r="A191" s="18" t="s">
        <v>727</v>
      </c>
      <c r="B191" s="20" t="s">
        <v>562</v>
      </c>
      <c r="C191" s="21">
        <v>0.0</v>
      </c>
      <c r="D191" s="21">
        <v>64.0</v>
      </c>
      <c r="E191" s="21">
        <v>3.4328</v>
      </c>
      <c r="F191" s="21">
        <v>2.8408</v>
      </c>
      <c r="G191" s="21">
        <v>23.6946</v>
      </c>
      <c r="H191" s="21">
        <v>80.3579</v>
      </c>
      <c r="I191" s="21">
        <v>26.8093</v>
      </c>
      <c r="J191" s="21">
        <v>2.2557</v>
      </c>
      <c r="K191" s="21">
        <v>7.342</v>
      </c>
      <c r="L191" s="21">
        <v>9.8177</v>
      </c>
      <c r="M191" s="21">
        <v>7.18933</v>
      </c>
      <c r="N191" s="21">
        <v>0.0</v>
      </c>
      <c r="O191" s="21">
        <v>50.9433</v>
      </c>
    </row>
    <row r="192">
      <c r="A192" s="18" t="s">
        <v>728</v>
      </c>
      <c r="B192" s="20" t="s">
        <v>423</v>
      </c>
      <c r="C192" s="21">
        <v>0.0</v>
      </c>
      <c r="D192" s="21">
        <v>67.0</v>
      </c>
      <c r="E192" s="21">
        <v>3.4662</v>
      </c>
      <c r="F192" s="21">
        <v>3.1032</v>
      </c>
      <c r="G192" s="21">
        <v>26.9756</v>
      </c>
      <c r="H192" s="21">
        <v>73.0439</v>
      </c>
      <c r="I192" s="21">
        <v>19.1146</v>
      </c>
      <c r="J192" s="21">
        <v>3.2866</v>
      </c>
      <c r="K192" s="21">
        <v>28.194</v>
      </c>
      <c r="L192" s="21">
        <v>4.2768</v>
      </c>
      <c r="M192" s="21">
        <v>8.308</v>
      </c>
      <c r="N192" s="21">
        <v>0.0</v>
      </c>
      <c r="O192" s="21">
        <v>59.7394</v>
      </c>
    </row>
    <row r="193">
      <c r="A193" s="18" t="s">
        <v>729</v>
      </c>
      <c r="B193" s="20" t="s">
        <v>428</v>
      </c>
      <c r="C193" s="21">
        <v>22.68</v>
      </c>
      <c r="D193" s="21">
        <v>123.479</v>
      </c>
      <c r="E193" s="21">
        <v>6.3469</v>
      </c>
      <c r="F193" s="21">
        <v>9.0025</v>
      </c>
      <c r="G193" s="21">
        <v>63.0038</v>
      </c>
      <c r="H193" s="21">
        <v>110.666</v>
      </c>
      <c r="I193" s="21">
        <v>65.2048</v>
      </c>
      <c r="J193" s="21">
        <v>6.7457</v>
      </c>
      <c r="K193" s="21">
        <v>0.0</v>
      </c>
      <c r="L193" s="21">
        <v>0.0</v>
      </c>
      <c r="M193" s="21">
        <v>15.2565</v>
      </c>
      <c r="N193" s="21">
        <v>8.6213</v>
      </c>
      <c r="O193" s="21">
        <v>118.417</v>
      </c>
    </row>
    <row r="194">
      <c r="A194" s="18" t="s">
        <v>730</v>
      </c>
      <c r="B194" s="20" t="s">
        <v>562</v>
      </c>
      <c r="C194" s="21">
        <v>9.72</v>
      </c>
      <c r="D194" s="21">
        <v>55.404</v>
      </c>
      <c r="E194" s="21">
        <v>3.3167</v>
      </c>
      <c r="F194" s="21">
        <v>3.3818</v>
      </c>
      <c r="G194" s="21">
        <v>25.3583</v>
      </c>
      <c r="H194" s="21">
        <v>50.9117</v>
      </c>
      <c r="I194" s="21">
        <v>18.9653</v>
      </c>
      <c r="J194" s="21">
        <v>1.9532</v>
      </c>
      <c r="K194" s="21">
        <v>0.0</v>
      </c>
      <c r="L194" s="21">
        <v>0.0</v>
      </c>
      <c r="M194" s="21">
        <v>7.49801</v>
      </c>
      <c r="N194" s="21">
        <v>4.6044</v>
      </c>
      <c r="O194" s="21">
        <v>53.1372</v>
      </c>
    </row>
    <row r="195">
      <c r="A195" s="18" t="s">
        <v>731</v>
      </c>
      <c r="B195" s="20" t="s">
        <v>398</v>
      </c>
      <c r="C195" s="21">
        <v>0.0</v>
      </c>
      <c r="D195" s="21">
        <v>62.0</v>
      </c>
      <c r="E195" s="21">
        <v>3.4691</v>
      </c>
      <c r="F195" s="21">
        <v>2.6063</v>
      </c>
      <c r="G195" s="21">
        <v>23.0375</v>
      </c>
      <c r="H195" s="21">
        <v>72.6197</v>
      </c>
      <c r="I195" s="21">
        <v>24.1826</v>
      </c>
      <c r="J195" s="21">
        <v>3.33</v>
      </c>
      <c r="K195" s="21">
        <v>1.125</v>
      </c>
      <c r="L195" s="21">
        <v>12.8806</v>
      </c>
      <c r="M195" s="21">
        <v>6.65467</v>
      </c>
      <c r="N195" s="21">
        <v>0.0</v>
      </c>
      <c r="O195" s="21">
        <v>51.0532</v>
      </c>
    </row>
    <row r="196">
      <c r="A196" s="18" t="s">
        <v>732</v>
      </c>
      <c r="B196" s="20" t="s">
        <v>398</v>
      </c>
      <c r="C196" s="21">
        <v>0.0</v>
      </c>
      <c r="D196" s="21">
        <v>66.0</v>
      </c>
      <c r="E196" s="21">
        <v>3.7093</v>
      </c>
      <c r="F196" s="21">
        <v>2.7579</v>
      </c>
      <c r="G196" s="21">
        <v>23.7526</v>
      </c>
      <c r="H196" s="21">
        <v>68.4301</v>
      </c>
      <c r="I196" s="21">
        <v>24.5433</v>
      </c>
      <c r="J196" s="21">
        <v>3.6282</v>
      </c>
      <c r="K196" s="21">
        <v>30.762</v>
      </c>
      <c r="L196" s="21">
        <v>2.9902</v>
      </c>
      <c r="M196" s="21">
        <v>5.15533</v>
      </c>
      <c r="N196" s="21">
        <v>0.0</v>
      </c>
      <c r="O196" s="21">
        <v>58.8376</v>
      </c>
    </row>
    <row r="197">
      <c r="A197" s="18" t="s">
        <v>733</v>
      </c>
      <c r="B197" s="20" t="s">
        <v>423</v>
      </c>
      <c r="C197" s="21">
        <v>0.0</v>
      </c>
      <c r="D197" s="21">
        <v>63.0</v>
      </c>
      <c r="E197" s="21">
        <v>3.2904</v>
      </c>
      <c r="F197" s="21">
        <v>2.8864</v>
      </c>
      <c r="G197" s="21">
        <v>24.7637</v>
      </c>
      <c r="H197" s="21">
        <v>76.1254</v>
      </c>
      <c r="I197" s="21">
        <v>25.7976</v>
      </c>
      <c r="J197" s="21">
        <v>2.5118</v>
      </c>
      <c r="K197" s="21">
        <v>2.317</v>
      </c>
      <c r="L197" s="21">
        <v>14.2298</v>
      </c>
      <c r="M197" s="21">
        <v>7.021</v>
      </c>
      <c r="N197" s="21">
        <v>0.0</v>
      </c>
      <c r="O197" s="21">
        <v>52.3379</v>
      </c>
    </row>
    <row r="198">
      <c r="A198" s="18" t="s">
        <v>734</v>
      </c>
      <c r="B198" s="20" t="s">
        <v>414</v>
      </c>
      <c r="C198" s="21">
        <v>0.0</v>
      </c>
      <c r="D198" s="21">
        <v>62.0</v>
      </c>
      <c r="E198" s="21">
        <v>3.269</v>
      </c>
      <c r="F198" s="21">
        <v>2.8093</v>
      </c>
      <c r="G198" s="21">
        <v>24.6865</v>
      </c>
      <c r="H198" s="21">
        <v>72.7853</v>
      </c>
      <c r="I198" s="21">
        <v>21.0787</v>
      </c>
      <c r="J198" s="21">
        <v>2.1748</v>
      </c>
      <c r="K198" s="21">
        <v>0.973</v>
      </c>
      <c r="L198" s="21">
        <v>12.0886</v>
      </c>
      <c r="M198" s="21">
        <v>7.86022</v>
      </c>
      <c r="N198" s="21">
        <v>0.0</v>
      </c>
      <c r="O198" s="21">
        <v>52.1992</v>
      </c>
    </row>
    <row r="199">
      <c r="A199" s="18" t="s">
        <v>735</v>
      </c>
      <c r="B199" s="20" t="s">
        <v>415</v>
      </c>
      <c r="C199" s="21">
        <v>0.0</v>
      </c>
      <c r="D199" s="21">
        <v>64.0</v>
      </c>
      <c r="E199" s="21">
        <v>3.5511</v>
      </c>
      <c r="F199" s="21">
        <v>2.7209</v>
      </c>
      <c r="G199" s="21">
        <v>23.3502</v>
      </c>
      <c r="H199" s="21">
        <v>69.1869</v>
      </c>
      <c r="I199" s="21">
        <v>24.5378</v>
      </c>
      <c r="J199" s="21">
        <v>2.6862</v>
      </c>
      <c r="K199" s="21">
        <v>3.458</v>
      </c>
      <c r="L199" s="21">
        <v>14.2844</v>
      </c>
      <c r="M199" s="21">
        <v>6.23644</v>
      </c>
      <c r="N199" s="21">
        <v>0.0</v>
      </c>
      <c r="O199" s="21">
        <v>55.2471</v>
      </c>
    </row>
    <row r="200">
      <c r="A200" s="18" t="s">
        <v>736</v>
      </c>
      <c r="B200" s="20" t="s">
        <v>396</v>
      </c>
      <c r="C200" s="21">
        <v>0.0</v>
      </c>
      <c r="D200" s="21">
        <v>58.0</v>
      </c>
      <c r="E200" s="21">
        <v>3.3858</v>
      </c>
      <c r="F200" s="21">
        <v>2.2953</v>
      </c>
      <c r="G200" s="21">
        <v>20.679</v>
      </c>
      <c r="H200" s="21">
        <v>67.5429</v>
      </c>
      <c r="I200" s="21">
        <v>26.2746</v>
      </c>
      <c r="J200" s="21">
        <v>2.8752</v>
      </c>
      <c r="K200" s="21">
        <v>0.0</v>
      </c>
      <c r="L200" s="21">
        <v>10.1742</v>
      </c>
      <c r="M200" s="21">
        <v>4.16311</v>
      </c>
      <c r="N200" s="21">
        <v>0.0</v>
      </c>
      <c r="O200" s="21">
        <v>49.1024</v>
      </c>
    </row>
    <row r="201">
      <c r="A201" s="18" t="s">
        <v>737</v>
      </c>
      <c r="B201" s="20" t="s">
        <v>407</v>
      </c>
      <c r="C201" s="21">
        <v>0.0</v>
      </c>
      <c r="D201" s="21">
        <v>66.0</v>
      </c>
      <c r="E201" s="21">
        <v>3.6333</v>
      </c>
      <c r="F201" s="21">
        <v>2.835</v>
      </c>
      <c r="G201" s="21">
        <v>26.5574</v>
      </c>
      <c r="H201" s="21">
        <v>75.7772</v>
      </c>
      <c r="I201" s="21">
        <v>21.9316</v>
      </c>
      <c r="J201" s="21">
        <v>3.0306</v>
      </c>
      <c r="K201" s="21">
        <v>29.506</v>
      </c>
      <c r="L201" s="21">
        <v>4.9634</v>
      </c>
      <c r="M201" s="21">
        <v>8.13267</v>
      </c>
      <c r="N201" s="21">
        <v>0.0</v>
      </c>
      <c r="O201" s="21">
        <v>57.7652</v>
      </c>
    </row>
    <row r="202">
      <c r="A202" s="18" t="s">
        <v>738</v>
      </c>
      <c r="B202" s="20" t="s">
        <v>423</v>
      </c>
      <c r="C202" s="21">
        <v>12.96</v>
      </c>
      <c r="D202" s="21">
        <v>108.001</v>
      </c>
      <c r="E202" s="21">
        <v>5.5927</v>
      </c>
      <c r="F202" s="21">
        <v>6.7852</v>
      </c>
      <c r="G202" s="21">
        <v>54.9808</v>
      </c>
      <c r="H202" s="21">
        <v>88.9607</v>
      </c>
      <c r="I202" s="21">
        <v>41.226</v>
      </c>
      <c r="J202" s="21">
        <v>5.0066</v>
      </c>
      <c r="K202" s="21">
        <v>0.0</v>
      </c>
      <c r="L202" s="21">
        <v>0.6147</v>
      </c>
      <c r="M202" s="21">
        <v>15.2881</v>
      </c>
      <c r="N202" s="21">
        <v>4.8411</v>
      </c>
      <c r="O202" s="21">
        <v>110.603</v>
      </c>
    </row>
    <row r="203">
      <c r="A203" s="18" t="s">
        <v>739</v>
      </c>
      <c r="B203" s="20" t="s">
        <v>405</v>
      </c>
      <c r="C203" s="21">
        <v>0.0</v>
      </c>
      <c r="D203" s="21">
        <v>66.0</v>
      </c>
      <c r="E203" s="21">
        <v>3.4558</v>
      </c>
      <c r="F203" s="21">
        <v>3.015</v>
      </c>
      <c r="G203" s="21">
        <v>27.59</v>
      </c>
      <c r="H203" s="21">
        <v>64.56</v>
      </c>
      <c r="I203" s="21">
        <v>15.6082</v>
      </c>
      <c r="J203" s="21">
        <v>2.5357</v>
      </c>
      <c r="K203" s="21">
        <v>2.234</v>
      </c>
      <c r="L203" s="21">
        <v>12.7359</v>
      </c>
      <c r="M203" s="21">
        <v>7.51667</v>
      </c>
      <c r="N203" s="21">
        <v>0.0</v>
      </c>
      <c r="O203" s="21">
        <v>64.8245</v>
      </c>
    </row>
    <row r="204">
      <c r="A204" s="18" t="s">
        <v>740</v>
      </c>
      <c r="B204" s="20" t="s">
        <v>396</v>
      </c>
      <c r="C204" s="21">
        <v>0.0</v>
      </c>
      <c r="D204" s="21">
        <v>63.0</v>
      </c>
      <c r="E204" s="21">
        <v>3.5784</v>
      </c>
      <c r="F204" s="21">
        <v>2.5942</v>
      </c>
      <c r="G204" s="21">
        <v>24.7592</v>
      </c>
      <c r="H204" s="21">
        <v>80.6951</v>
      </c>
      <c r="I204" s="21">
        <v>25.6855</v>
      </c>
      <c r="J204" s="21">
        <v>2.1346</v>
      </c>
      <c r="K204" s="21">
        <v>1.131</v>
      </c>
      <c r="L204" s="21">
        <v>12.7573</v>
      </c>
      <c r="M204" s="21">
        <v>7.441</v>
      </c>
      <c r="N204" s="21">
        <v>0.0</v>
      </c>
      <c r="O204" s="21">
        <v>52.1054</v>
      </c>
    </row>
    <row r="205">
      <c r="A205" s="18" t="s">
        <v>741</v>
      </c>
      <c r="B205" s="20" t="s">
        <v>567</v>
      </c>
      <c r="C205" s="21">
        <v>25.92</v>
      </c>
      <c r="D205" s="21">
        <v>146.447</v>
      </c>
      <c r="E205" s="21">
        <v>6.7499</v>
      </c>
      <c r="F205" s="21">
        <v>11.1331</v>
      </c>
      <c r="G205" s="21">
        <v>83.5446</v>
      </c>
      <c r="H205" s="21">
        <v>107.106</v>
      </c>
      <c r="I205" s="21">
        <v>56.676</v>
      </c>
      <c r="J205" s="21">
        <v>5.1072</v>
      </c>
      <c r="K205" s="21">
        <v>0.0</v>
      </c>
      <c r="L205" s="21">
        <v>0.0</v>
      </c>
      <c r="M205" s="21">
        <v>25.7584</v>
      </c>
      <c r="N205" s="21">
        <v>9.1736</v>
      </c>
      <c r="O205" s="21">
        <v>158.747</v>
      </c>
    </row>
    <row r="206">
      <c r="A206" s="18" t="s">
        <v>742</v>
      </c>
      <c r="B206" s="20" t="s">
        <v>396</v>
      </c>
      <c r="C206" s="21">
        <v>0.0</v>
      </c>
      <c r="D206" s="21">
        <v>66.0</v>
      </c>
      <c r="E206" s="21">
        <v>3.7251</v>
      </c>
      <c r="F206" s="21">
        <v>2.7418</v>
      </c>
      <c r="G206" s="21">
        <v>26.4224</v>
      </c>
      <c r="H206" s="21">
        <v>76.939</v>
      </c>
      <c r="I206" s="21">
        <v>19.2619</v>
      </c>
      <c r="J206" s="21">
        <v>2.3857</v>
      </c>
      <c r="K206" s="21">
        <v>30.905</v>
      </c>
      <c r="L206" s="21">
        <v>2.9146</v>
      </c>
      <c r="M206" s="21">
        <v>8.55067</v>
      </c>
      <c r="N206" s="21">
        <v>0.0</v>
      </c>
      <c r="O206" s="21">
        <v>57.9653</v>
      </c>
    </row>
    <row r="207">
      <c r="A207" s="18" t="s">
        <v>743</v>
      </c>
      <c r="B207" s="20" t="s">
        <v>538</v>
      </c>
      <c r="C207" s="21">
        <v>19.44</v>
      </c>
      <c r="D207" s="21">
        <v>122.502</v>
      </c>
      <c r="E207" s="21">
        <v>6.4141</v>
      </c>
      <c r="F207" s="21">
        <v>8.2604</v>
      </c>
      <c r="G207" s="21">
        <v>63.1298</v>
      </c>
      <c r="H207" s="21">
        <v>96.7367</v>
      </c>
      <c r="I207" s="21">
        <v>41.3444</v>
      </c>
      <c r="J207" s="21">
        <v>5.4743</v>
      </c>
      <c r="K207" s="21">
        <v>0.0</v>
      </c>
      <c r="L207" s="21">
        <v>0.6097</v>
      </c>
      <c r="M207" s="21">
        <v>17.7356</v>
      </c>
      <c r="N207" s="21">
        <v>7.5687</v>
      </c>
      <c r="O207" s="21">
        <v>128.305</v>
      </c>
    </row>
    <row r="208">
      <c r="A208" s="18" t="s">
        <v>744</v>
      </c>
      <c r="B208" s="20" t="s">
        <v>396</v>
      </c>
      <c r="C208" s="21">
        <v>0.0</v>
      </c>
      <c r="D208" s="21">
        <v>67.0</v>
      </c>
      <c r="E208" s="21">
        <v>3.7323</v>
      </c>
      <c r="F208" s="21">
        <v>2.8334</v>
      </c>
      <c r="G208" s="21">
        <v>27.7052</v>
      </c>
      <c r="H208" s="21">
        <v>78.3751</v>
      </c>
      <c r="I208" s="21">
        <v>24.1177</v>
      </c>
      <c r="J208" s="21">
        <v>2.2422</v>
      </c>
      <c r="K208" s="21">
        <v>2.261</v>
      </c>
      <c r="L208" s="21">
        <v>15.7042</v>
      </c>
      <c r="M208" s="21">
        <v>8.35267</v>
      </c>
      <c r="N208" s="21">
        <v>0.0</v>
      </c>
      <c r="O208" s="21">
        <v>58.1195</v>
      </c>
    </row>
    <row r="209">
      <c r="A209" s="18" t="s">
        <v>745</v>
      </c>
      <c r="B209" s="20" t="s">
        <v>408</v>
      </c>
      <c r="C209" s="21">
        <v>0.0</v>
      </c>
      <c r="D209" s="21">
        <v>66.0</v>
      </c>
      <c r="E209" s="21">
        <v>3.4703</v>
      </c>
      <c r="F209" s="21">
        <v>3.0003</v>
      </c>
      <c r="G209" s="21">
        <v>26.8971</v>
      </c>
      <c r="H209" s="21">
        <v>75.814</v>
      </c>
      <c r="I209" s="21">
        <v>25.2556</v>
      </c>
      <c r="J209" s="21">
        <v>2.6991</v>
      </c>
      <c r="K209" s="21">
        <v>31.768</v>
      </c>
      <c r="L209" s="21">
        <v>1.4867</v>
      </c>
      <c r="M209" s="21">
        <v>8.10333</v>
      </c>
      <c r="N209" s="21">
        <v>0.0</v>
      </c>
      <c r="O209" s="21">
        <v>55.4638</v>
      </c>
    </row>
    <row r="210">
      <c r="A210" s="18" t="s">
        <v>746</v>
      </c>
      <c r="B210" s="20" t="s">
        <v>401</v>
      </c>
      <c r="C210" s="21">
        <v>0.0</v>
      </c>
      <c r="D210" s="21">
        <v>73.0</v>
      </c>
      <c r="E210" s="21">
        <v>3.7746</v>
      </c>
      <c r="F210" s="21">
        <v>3.3831</v>
      </c>
      <c r="G210" s="21">
        <v>31.4298</v>
      </c>
      <c r="H210" s="21">
        <v>85.4509</v>
      </c>
      <c r="I210" s="21">
        <v>31.3813</v>
      </c>
      <c r="J210" s="21">
        <v>3.3344</v>
      </c>
      <c r="K210" s="21">
        <v>2.121</v>
      </c>
      <c r="L210" s="21">
        <v>12.3029</v>
      </c>
      <c r="M210" s="21">
        <v>9.84689</v>
      </c>
      <c r="N210" s="21">
        <v>0.0</v>
      </c>
      <c r="O210" s="21">
        <v>61.4209</v>
      </c>
    </row>
    <row r="211">
      <c r="A211" s="18" t="s">
        <v>747</v>
      </c>
      <c r="B211" s="20" t="s">
        <v>401</v>
      </c>
      <c r="C211" s="21">
        <v>0.0</v>
      </c>
      <c r="D211" s="21">
        <v>70.0</v>
      </c>
      <c r="E211" s="21">
        <v>3.7116</v>
      </c>
      <c r="F211" s="21">
        <v>3.1507</v>
      </c>
      <c r="G211" s="21">
        <v>28.1038</v>
      </c>
      <c r="H211" s="21">
        <v>79.9447</v>
      </c>
      <c r="I211" s="21">
        <v>32.2501</v>
      </c>
      <c r="J211" s="21">
        <v>3.2947</v>
      </c>
      <c r="K211" s="21">
        <v>3.182</v>
      </c>
      <c r="L211" s="21">
        <v>13.4974</v>
      </c>
      <c r="M211" s="21">
        <v>7.53667</v>
      </c>
      <c r="N211" s="21">
        <v>0.0</v>
      </c>
      <c r="O211" s="21">
        <v>58.6609</v>
      </c>
    </row>
    <row r="212">
      <c r="A212" s="18" t="s">
        <v>748</v>
      </c>
      <c r="B212" s="20" t="s">
        <v>424</v>
      </c>
      <c r="C212" s="21">
        <v>14.58</v>
      </c>
      <c r="D212" s="21">
        <v>83.106</v>
      </c>
      <c r="E212" s="21">
        <v>4.472</v>
      </c>
      <c r="F212" s="21">
        <v>5.5992</v>
      </c>
      <c r="G212" s="21">
        <v>43.8489</v>
      </c>
      <c r="H212" s="21">
        <v>70.4145</v>
      </c>
      <c r="I212" s="21">
        <v>33.8113</v>
      </c>
      <c r="J212" s="21">
        <v>4.7604</v>
      </c>
      <c r="K212" s="21">
        <v>0.0</v>
      </c>
      <c r="L212" s="21">
        <v>0.0</v>
      </c>
      <c r="M212" s="21">
        <v>12.1704</v>
      </c>
      <c r="N212" s="21">
        <v>5.8974</v>
      </c>
      <c r="O212" s="21">
        <v>83.7028</v>
      </c>
    </row>
    <row r="213">
      <c r="A213" s="18" t="s">
        <v>749</v>
      </c>
      <c r="B213" s="20" t="s">
        <v>409</v>
      </c>
      <c r="C213" s="21">
        <v>0.0</v>
      </c>
      <c r="D213" s="21">
        <v>64.0</v>
      </c>
      <c r="E213" s="21">
        <v>3.3617</v>
      </c>
      <c r="F213" s="21">
        <v>2.9129</v>
      </c>
      <c r="G213" s="21">
        <v>26.8665</v>
      </c>
      <c r="H213" s="21">
        <v>74.8477</v>
      </c>
      <c r="I213" s="21">
        <v>25.8133</v>
      </c>
      <c r="J213" s="21">
        <v>2.1662</v>
      </c>
      <c r="K213" s="21">
        <v>1.964</v>
      </c>
      <c r="L213" s="21">
        <v>14.2213</v>
      </c>
      <c r="M213" s="21">
        <v>8.10667</v>
      </c>
      <c r="N213" s="21">
        <v>0.0</v>
      </c>
      <c r="O213" s="21">
        <v>55.1126</v>
      </c>
    </row>
    <row r="214">
      <c r="A214" s="18" t="s">
        <v>750</v>
      </c>
      <c r="B214" s="20" t="s">
        <v>419</v>
      </c>
      <c r="C214" s="21">
        <v>22.68</v>
      </c>
      <c r="D214" s="21">
        <v>136.029</v>
      </c>
      <c r="E214" s="21">
        <v>5.859</v>
      </c>
      <c r="F214" s="21">
        <v>10.6667</v>
      </c>
      <c r="G214" s="21">
        <v>87.1393</v>
      </c>
      <c r="H214" s="21">
        <v>77.7887</v>
      </c>
      <c r="I214" s="21">
        <v>55.4675</v>
      </c>
      <c r="J214" s="21">
        <v>7.4023</v>
      </c>
      <c r="K214" s="21">
        <v>0.0</v>
      </c>
      <c r="L214" s="21">
        <v>0.5574</v>
      </c>
      <c r="M214" s="21">
        <v>20.238</v>
      </c>
      <c r="N214" s="21">
        <v>5.9737</v>
      </c>
      <c r="O214" s="21">
        <v>169.225</v>
      </c>
    </row>
    <row r="215">
      <c r="A215" s="18" t="s">
        <v>751</v>
      </c>
      <c r="B215" s="20"/>
      <c r="C215" s="21">
        <v>12.96</v>
      </c>
      <c r="D215" s="21">
        <v>101.128</v>
      </c>
      <c r="E215" s="21">
        <v>5.52</v>
      </c>
      <c r="F215" s="21">
        <v>6.3306</v>
      </c>
      <c r="G215" s="21">
        <v>49.5908</v>
      </c>
      <c r="H215" s="21">
        <v>86.0934</v>
      </c>
      <c r="I215" s="21">
        <v>32.1669</v>
      </c>
      <c r="J215" s="21">
        <v>4.5042</v>
      </c>
      <c r="K215" s="21">
        <v>0.0</v>
      </c>
      <c r="L215" s="21">
        <v>0.6613</v>
      </c>
      <c r="M215" s="21">
        <v>14.7422</v>
      </c>
      <c r="N215" s="21">
        <v>4.4576</v>
      </c>
      <c r="O215" s="21">
        <v>103.751</v>
      </c>
    </row>
    <row r="216">
      <c r="A216" s="18" t="s">
        <v>752</v>
      </c>
      <c r="B216" s="20" t="s">
        <v>562</v>
      </c>
      <c r="C216" s="21">
        <v>17.82</v>
      </c>
      <c r="D216" s="21">
        <v>110.123</v>
      </c>
      <c r="E216" s="21">
        <v>6.0263</v>
      </c>
      <c r="F216" s="21">
        <v>7.2558</v>
      </c>
      <c r="G216" s="21">
        <v>55.8908</v>
      </c>
      <c r="H216" s="21">
        <v>92.9794</v>
      </c>
      <c r="I216" s="21">
        <v>48.1404</v>
      </c>
      <c r="J216" s="21">
        <v>5.8598</v>
      </c>
      <c r="K216" s="21">
        <v>0.0</v>
      </c>
      <c r="L216" s="21">
        <v>0.5871</v>
      </c>
      <c r="M216" s="21">
        <v>14.7932</v>
      </c>
      <c r="N216" s="21">
        <v>6.8575</v>
      </c>
      <c r="O216" s="21">
        <v>110.013</v>
      </c>
    </row>
    <row r="217">
      <c r="A217" s="18" t="s">
        <v>753</v>
      </c>
      <c r="B217" s="20" t="s">
        <v>407</v>
      </c>
      <c r="C217" s="21">
        <v>0.0</v>
      </c>
      <c r="D217" s="21">
        <v>64.0</v>
      </c>
      <c r="E217" s="21">
        <v>3.4827</v>
      </c>
      <c r="F217" s="21">
        <v>2.7903</v>
      </c>
      <c r="G217" s="21">
        <v>26.0452</v>
      </c>
      <c r="H217" s="21">
        <v>57.9246</v>
      </c>
      <c r="I217" s="21">
        <v>18.7072</v>
      </c>
      <c r="J217" s="21">
        <v>3.3561</v>
      </c>
      <c r="K217" s="21">
        <v>7.587</v>
      </c>
      <c r="L217" s="21">
        <v>11.3139</v>
      </c>
      <c r="M217" s="21">
        <v>6.50667</v>
      </c>
      <c r="N217" s="21">
        <v>0.0</v>
      </c>
      <c r="O217" s="21">
        <v>62.6695</v>
      </c>
    </row>
    <row r="218">
      <c r="A218" s="18" t="s">
        <v>754</v>
      </c>
      <c r="B218" s="20" t="s">
        <v>407</v>
      </c>
      <c r="C218" s="21">
        <v>0.0</v>
      </c>
      <c r="D218" s="21">
        <v>60.0</v>
      </c>
      <c r="E218" s="21">
        <v>3.2638</v>
      </c>
      <c r="F218" s="21">
        <v>2.6171</v>
      </c>
      <c r="G218" s="21">
        <v>25.1849</v>
      </c>
      <c r="H218" s="21">
        <v>75.6119</v>
      </c>
      <c r="I218" s="21">
        <v>25.4864</v>
      </c>
      <c r="J218" s="21">
        <v>2.4816</v>
      </c>
      <c r="K218" s="21">
        <v>1.265</v>
      </c>
      <c r="L218" s="21">
        <v>11.8013</v>
      </c>
      <c r="M218" s="21">
        <v>8.64667</v>
      </c>
      <c r="N218" s="21">
        <v>0.0</v>
      </c>
      <c r="O218" s="21">
        <v>48.3549</v>
      </c>
    </row>
    <row r="219">
      <c r="A219" s="18" t="s">
        <v>755</v>
      </c>
      <c r="B219" s="20" t="s">
        <v>434</v>
      </c>
      <c r="C219" s="21">
        <v>6.48</v>
      </c>
      <c r="D219" s="21">
        <v>64.5236</v>
      </c>
      <c r="E219" s="21">
        <v>3.4853</v>
      </c>
      <c r="F219" s="21">
        <v>3.7081</v>
      </c>
      <c r="G219" s="21">
        <v>29.1193</v>
      </c>
      <c r="H219" s="21">
        <v>59.9352</v>
      </c>
      <c r="I219" s="21">
        <v>18.1367</v>
      </c>
      <c r="J219" s="21">
        <v>2.8883</v>
      </c>
      <c r="K219" s="21">
        <v>0.0</v>
      </c>
      <c r="L219" s="21">
        <v>0.6193</v>
      </c>
      <c r="M219" s="21">
        <v>8.30921</v>
      </c>
      <c r="N219" s="21">
        <v>2.839</v>
      </c>
      <c r="O219" s="21">
        <v>63.1379</v>
      </c>
    </row>
    <row r="220">
      <c r="A220" s="18" t="s">
        <v>756</v>
      </c>
      <c r="B220" s="20"/>
      <c r="C220" s="21">
        <v>19.44</v>
      </c>
      <c r="D220" s="21">
        <v>105.745</v>
      </c>
      <c r="E220" s="21">
        <v>5.4543</v>
      </c>
      <c r="F220" s="21">
        <v>7.6961</v>
      </c>
      <c r="G220" s="21">
        <v>61.4056</v>
      </c>
      <c r="H220" s="21">
        <v>70.7326</v>
      </c>
      <c r="I220" s="21">
        <v>26.0879</v>
      </c>
      <c r="J220" s="21">
        <v>5.4384</v>
      </c>
      <c r="K220" s="21">
        <v>0.0</v>
      </c>
      <c r="L220" s="21">
        <v>0.0</v>
      </c>
      <c r="M220" s="21">
        <v>18.2822</v>
      </c>
      <c r="N220" s="21">
        <v>6.0184</v>
      </c>
      <c r="O220" s="21">
        <v>119.624</v>
      </c>
    </row>
    <row r="221">
      <c r="A221" s="18" t="s">
        <v>757</v>
      </c>
      <c r="B221" s="20" t="s">
        <v>404</v>
      </c>
      <c r="C221" s="21">
        <v>0.0</v>
      </c>
      <c r="D221" s="21">
        <v>62.0</v>
      </c>
      <c r="E221" s="21">
        <v>3.2897</v>
      </c>
      <c r="F221" s="21">
        <v>2.7883</v>
      </c>
      <c r="G221" s="21">
        <v>23.1682</v>
      </c>
      <c r="H221" s="21">
        <v>67.2954</v>
      </c>
      <c r="I221" s="21">
        <v>22.6186</v>
      </c>
      <c r="J221" s="21">
        <v>2.1837</v>
      </c>
      <c r="K221" s="21">
        <v>1.125</v>
      </c>
      <c r="L221" s="21">
        <v>13.016</v>
      </c>
      <c r="M221" s="21">
        <v>5.83489</v>
      </c>
      <c r="N221" s="21">
        <v>0.0</v>
      </c>
      <c r="O221" s="21">
        <v>54.3325</v>
      </c>
    </row>
    <row r="222">
      <c r="A222" s="18" t="s">
        <v>758</v>
      </c>
      <c r="B222" s="20" t="s">
        <v>547</v>
      </c>
      <c r="C222" s="21">
        <v>24.3</v>
      </c>
      <c r="D222" s="21">
        <v>154.144</v>
      </c>
      <c r="E222" s="21">
        <v>8.4001</v>
      </c>
      <c r="F222" s="21">
        <v>9.9662</v>
      </c>
      <c r="G222" s="21">
        <v>80.2902</v>
      </c>
      <c r="H222" s="21">
        <v>124.353</v>
      </c>
      <c r="I222" s="21">
        <v>46.2531</v>
      </c>
      <c r="J222" s="21">
        <v>6.2752</v>
      </c>
      <c r="K222" s="21">
        <v>0.0</v>
      </c>
      <c r="L222" s="21">
        <v>0.6214</v>
      </c>
      <c r="M222" s="21">
        <v>24.9713</v>
      </c>
      <c r="N222" s="21">
        <v>9.5753</v>
      </c>
      <c r="O222" s="21">
        <v>162.082</v>
      </c>
    </row>
    <row r="223">
      <c r="A223" s="18" t="s">
        <v>759</v>
      </c>
      <c r="B223" s="20" t="s">
        <v>422</v>
      </c>
      <c r="C223" s="21">
        <v>0.0</v>
      </c>
      <c r="D223" s="21">
        <v>60.0</v>
      </c>
      <c r="E223" s="21">
        <v>3.1785</v>
      </c>
      <c r="F223" s="21">
        <v>2.7036</v>
      </c>
      <c r="G223" s="21">
        <v>22.9203</v>
      </c>
      <c r="H223" s="21">
        <v>77.6968</v>
      </c>
      <c r="I223" s="21">
        <v>32.354</v>
      </c>
      <c r="J223" s="21">
        <v>2.6798</v>
      </c>
      <c r="K223" s="21">
        <v>0.0</v>
      </c>
      <c r="L223" s="21">
        <v>9.7811</v>
      </c>
      <c r="M223" s="21">
        <v>5.76</v>
      </c>
      <c r="N223" s="21">
        <v>0.0</v>
      </c>
      <c r="O223" s="21">
        <v>46.5642</v>
      </c>
    </row>
    <row r="224">
      <c r="A224" s="18" t="s">
        <v>760</v>
      </c>
      <c r="B224" s="20" t="s">
        <v>538</v>
      </c>
      <c r="C224" s="21">
        <v>6.48</v>
      </c>
      <c r="D224" s="21">
        <v>74.936</v>
      </c>
      <c r="E224" s="21">
        <v>3.9855</v>
      </c>
      <c r="F224" s="21">
        <v>4.2135</v>
      </c>
      <c r="G224" s="21">
        <v>33.3489</v>
      </c>
      <c r="H224" s="21">
        <v>73.8599</v>
      </c>
      <c r="I224" s="21">
        <v>26.3337</v>
      </c>
      <c r="J224" s="21">
        <v>3.9446</v>
      </c>
      <c r="K224" s="21">
        <v>0.0</v>
      </c>
      <c r="L224" s="21">
        <v>0.6097</v>
      </c>
      <c r="M224" s="21">
        <v>9.13387</v>
      </c>
      <c r="N224" s="21">
        <v>2.8975</v>
      </c>
      <c r="O224" s="21">
        <v>70.2177</v>
      </c>
    </row>
    <row r="225">
      <c r="A225" s="18" t="s">
        <v>761</v>
      </c>
      <c r="B225" s="20" t="s">
        <v>567</v>
      </c>
      <c r="C225" s="21">
        <v>24.3</v>
      </c>
      <c r="D225" s="21">
        <v>138.54</v>
      </c>
      <c r="E225" s="21">
        <v>6.6515</v>
      </c>
      <c r="F225" s="21">
        <v>10.5797</v>
      </c>
      <c r="G225" s="21">
        <v>79.4603</v>
      </c>
      <c r="H225" s="21">
        <v>135.965</v>
      </c>
      <c r="I225" s="21">
        <v>75.2497</v>
      </c>
      <c r="J225" s="21">
        <v>6.7225</v>
      </c>
      <c r="K225" s="21">
        <v>0.0</v>
      </c>
      <c r="L225" s="21">
        <v>0.5902</v>
      </c>
      <c r="M225" s="21">
        <v>24.2908</v>
      </c>
      <c r="N225" s="21">
        <v>6.9321</v>
      </c>
      <c r="O225" s="21">
        <v>130.768</v>
      </c>
    </row>
    <row r="226">
      <c r="A226" s="18" t="s">
        <v>762</v>
      </c>
      <c r="B226" s="20" t="s">
        <v>538</v>
      </c>
      <c r="C226" s="21">
        <v>0.0</v>
      </c>
      <c r="D226" s="21">
        <v>63.0</v>
      </c>
      <c r="E226" s="21">
        <v>3.2494</v>
      </c>
      <c r="F226" s="21">
        <v>2.9278</v>
      </c>
      <c r="G226" s="21">
        <v>24.5572</v>
      </c>
      <c r="H226" s="21">
        <v>72.626</v>
      </c>
      <c r="I226" s="21">
        <v>23.2858</v>
      </c>
      <c r="J226" s="21">
        <v>3.4493</v>
      </c>
      <c r="K226" s="21">
        <v>2.466</v>
      </c>
      <c r="L226" s="21">
        <v>14.1135</v>
      </c>
      <c r="M226" s="21">
        <v>6.713</v>
      </c>
      <c r="N226" s="21">
        <v>0.0</v>
      </c>
      <c r="O226" s="21">
        <v>54.1914</v>
      </c>
    </row>
    <row r="227">
      <c r="A227" s="18" t="s">
        <v>763</v>
      </c>
      <c r="B227" s="20" t="s">
        <v>415</v>
      </c>
      <c r="C227" s="21">
        <v>6.48</v>
      </c>
      <c r="D227" s="21">
        <v>68.6982</v>
      </c>
      <c r="E227" s="21">
        <v>3.9824</v>
      </c>
      <c r="F227" s="21">
        <v>3.6845</v>
      </c>
      <c r="G227" s="21">
        <v>30.8274</v>
      </c>
      <c r="H227" s="21">
        <v>61.9984</v>
      </c>
      <c r="I227" s="21">
        <v>25.632</v>
      </c>
      <c r="J227" s="21">
        <v>3.43</v>
      </c>
      <c r="K227" s="21">
        <v>0.0</v>
      </c>
      <c r="L227" s="21">
        <v>0.6274</v>
      </c>
      <c r="M227" s="21">
        <v>8.57201</v>
      </c>
      <c r="N227" s="21">
        <v>2.5244</v>
      </c>
      <c r="O227" s="21">
        <v>65.4365</v>
      </c>
    </row>
    <row r="228">
      <c r="A228" s="18" t="s">
        <v>764</v>
      </c>
      <c r="B228" s="20" t="s">
        <v>547</v>
      </c>
      <c r="C228" s="21">
        <v>0.0</v>
      </c>
      <c r="D228" s="21">
        <v>64.0</v>
      </c>
      <c r="E228" s="21">
        <v>3.3814</v>
      </c>
      <c r="F228" s="21">
        <v>2.8929</v>
      </c>
      <c r="G228" s="21">
        <v>25.4318</v>
      </c>
      <c r="H228" s="21">
        <v>75.8795</v>
      </c>
      <c r="I228" s="21">
        <v>23.2696</v>
      </c>
      <c r="J228" s="21">
        <v>4.1711</v>
      </c>
      <c r="K228" s="21">
        <v>3.399</v>
      </c>
      <c r="L228" s="21">
        <v>11.9697</v>
      </c>
      <c r="M228" s="21">
        <v>7.44533</v>
      </c>
      <c r="N228" s="21">
        <v>0.0</v>
      </c>
      <c r="O228" s="21">
        <v>52.4095</v>
      </c>
    </row>
    <row r="229">
      <c r="A229" s="18" t="s">
        <v>765</v>
      </c>
      <c r="B229" s="20" t="s">
        <v>401</v>
      </c>
      <c r="C229" s="21">
        <v>0.0</v>
      </c>
      <c r="D229" s="21">
        <v>70.0</v>
      </c>
      <c r="E229" s="21">
        <v>3.5712</v>
      </c>
      <c r="F229" s="21">
        <v>3.2928</v>
      </c>
      <c r="G229" s="21">
        <v>30.7619</v>
      </c>
      <c r="H229" s="21">
        <v>74.3076</v>
      </c>
      <c r="I229" s="21">
        <v>29.6457</v>
      </c>
      <c r="J229" s="21">
        <v>3.5885</v>
      </c>
      <c r="K229" s="21">
        <v>2.121</v>
      </c>
      <c r="L229" s="21">
        <v>11.6726</v>
      </c>
      <c r="M229" s="21">
        <v>8.64111</v>
      </c>
      <c r="N229" s="21">
        <v>0.0</v>
      </c>
      <c r="O229" s="21">
        <v>62.1216</v>
      </c>
    </row>
    <row r="230">
      <c r="A230" s="18" t="s">
        <v>766</v>
      </c>
      <c r="B230" s="20" t="s">
        <v>402</v>
      </c>
      <c r="C230" s="21">
        <v>0.0</v>
      </c>
      <c r="D230" s="21">
        <v>64.0</v>
      </c>
      <c r="E230" s="21">
        <v>3.3422</v>
      </c>
      <c r="F230" s="21">
        <v>2.9326</v>
      </c>
      <c r="G230" s="21">
        <v>26.4965</v>
      </c>
      <c r="H230" s="21">
        <v>69.277</v>
      </c>
      <c r="I230" s="21">
        <v>25.1486</v>
      </c>
      <c r="J230" s="21">
        <v>2.5105</v>
      </c>
      <c r="K230" s="21">
        <v>6.805</v>
      </c>
      <c r="L230" s="21">
        <v>10.5479</v>
      </c>
      <c r="M230" s="21">
        <v>6.61333</v>
      </c>
      <c r="N230" s="21">
        <v>0.0</v>
      </c>
      <c r="O230" s="21">
        <v>57.0742</v>
      </c>
    </row>
    <row r="231">
      <c r="A231" s="18" t="s">
        <v>767</v>
      </c>
      <c r="B231" s="20" t="s">
        <v>408</v>
      </c>
      <c r="C231" s="21">
        <v>6.48</v>
      </c>
      <c r="D231" s="21">
        <v>44.936</v>
      </c>
      <c r="E231" s="21">
        <v>2.7715</v>
      </c>
      <c r="F231" s="21">
        <v>2.4724</v>
      </c>
      <c r="G231" s="21">
        <v>19.4307</v>
      </c>
      <c r="H231" s="21">
        <v>47.7411</v>
      </c>
      <c r="I231" s="21">
        <v>18.9498</v>
      </c>
      <c r="J231" s="21">
        <v>2.2442</v>
      </c>
      <c r="K231" s="21">
        <v>0.0</v>
      </c>
      <c r="L231" s="21">
        <v>0.6507</v>
      </c>
      <c r="M231" s="21">
        <v>5.64696</v>
      </c>
      <c r="N231" s="21">
        <v>3.1507</v>
      </c>
      <c r="O231" s="21">
        <v>39.9373</v>
      </c>
    </row>
    <row r="232">
      <c r="A232" s="18" t="s">
        <v>768</v>
      </c>
      <c r="B232" s="20" t="s">
        <v>401</v>
      </c>
      <c r="C232" s="21">
        <v>0.0</v>
      </c>
      <c r="D232" s="21">
        <v>64.0</v>
      </c>
      <c r="E232" s="21">
        <v>3.348</v>
      </c>
      <c r="F232" s="21">
        <v>2.9267</v>
      </c>
      <c r="G232" s="21">
        <v>26.5916</v>
      </c>
      <c r="H232" s="21">
        <v>70.8348</v>
      </c>
      <c r="I232" s="21">
        <v>25.1836</v>
      </c>
      <c r="J232" s="21">
        <v>2.6491</v>
      </c>
      <c r="K232" s="21">
        <v>4.243</v>
      </c>
      <c r="L232" s="21">
        <v>8.3952</v>
      </c>
      <c r="M232" s="21">
        <v>7.75822</v>
      </c>
      <c r="N232" s="21">
        <v>0.0</v>
      </c>
      <c r="O232" s="21">
        <v>55.4152</v>
      </c>
    </row>
    <row r="233">
      <c r="A233" s="18" t="s">
        <v>769</v>
      </c>
      <c r="B233" s="20" t="s">
        <v>408</v>
      </c>
      <c r="C233" s="21">
        <v>0.0</v>
      </c>
      <c r="D233" s="21">
        <v>62.0</v>
      </c>
      <c r="E233" s="21">
        <v>3.3279</v>
      </c>
      <c r="F233" s="21">
        <v>2.7497</v>
      </c>
      <c r="G233" s="21">
        <v>23.5778</v>
      </c>
      <c r="H233" s="21">
        <v>60.842</v>
      </c>
      <c r="I233" s="21">
        <v>20.4511</v>
      </c>
      <c r="J233" s="21">
        <v>2.3384</v>
      </c>
      <c r="K233" s="21">
        <v>0.0</v>
      </c>
      <c r="L233" s="21">
        <v>13.2042</v>
      </c>
      <c r="M233" s="21">
        <v>6.11733</v>
      </c>
      <c r="N233" s="21">
        <v>0.0</v>
      </c>
      <c r="O233" s="21">
        <v>57.4267</v>
      </c>
    </row>
    <row r="234">
      <c r="A234" s="18" t="s">
        <v>770</v>
      </c>
      <c r="B234" s="20" t="s">
        <v>418</v>
      </c>
      <c r="C234" s="21">
        <v>0.0</v>
      </c>
      <c r="D234" s="21">
        <v>63.0</v>
      </c>
      <c r="E234" s="21">
        <v>3.211</v>
      </c>
      <c r="F234" s="21">
        <v>2.9666</v>
      </c>
      <c r="G234" s="21">
        <v>27.5774</v>
      </c>
      <c r="H234" s="21">
        <v>74.6256</v>
      </c>
      <c r="I234" s="21">
        <v>23.324</v>
      </c>
      <c r="J234" s="21">
        <v>2.2945</v>
      </c>
      <c r="K234" s="21">
        <v>10.541</v>
      </c>
      <c r="L234" s="21">
        <v>9.5173</v>
      </c>
      <c r="M234" s="21">
        <v>9.275</v>
      </c>
      <c r="N234" s="21">
        <v>0.0</v>
      </c>
      <c r="O234" s="21">
        <v>54.0744</v>
      </c>
    </row>
    <row r="235">
      <c r="A235" s="18" t="s">
        <v>771</v>
      </c>
      <c r="B235" s="20"/>
      <c r="C235" s="21">
        <v>14.58</v>
      </c>
      <c r="D235" s="21">
        <v>77.2191</v>
      </c>
      <c r="E235" s="21">
        <v>4.4185</v>
      </c>
      <c r="F235" s="21">
        <v>5.3045</v>
      </c>
      <c r="G235" s="21">
        <v>40.9343</v>
      </c>
      <c r="H235" s="21">
        <v>64.2896</v>
      </c>
      <c r="I235" s="21">
        <v>28.3213</v>
      </c>
      <c r="J235" s="21">
        <v>3.8731</v>
      </c>
      <c r="K235" s="21">
        <v>0.0</v>
      </c>
      <c r="L235" s="21">
        <v>0.0</v>
      </c>
      <c r="M235" s="21">
        <v>12.0033</v>
      </c>
      <c r="N235" s="21">
        <v>4.9044</v>
      </c>
      <c r="O235" s="21">
        <v>79.5014</v>
      </c>
    </row>
    <row r="236">
      <c r="A236" s="18" t="s">
        <v>772</v>
      </c>
      <c r="B236" s="20" t="s">
        <v>421</v>
      </c>
      <c r="C236" s="21">
        <v>1.62</v>
      </c>
      <c r="D236" s="21">
        <v>44.234</v>
      </c>
      <c r="E236" s="21">
        <v>2.3655</v>
      </c>
      <c r="F236" s="21">
        <v>2.1824</v>
      </c>
      <c r="G236" s="21">
        <v>17.8753</v>
      </c>
      <c r="H236" s="21">
        <v>47.5103</v>
      </c>
      <c r="I236" s="21">
        <v>15.0324</v>
      </c>
      <c r="J236" s="21">
        <v>2.0778</v>
      </c>
      <c r="K236" s="21">
        <v>0.0</v>
      </c>
      <c r="L236" s="21">
        <v>0.6078</v>
      </c>
      <c r="M236" s="21">
        <v>4.71338</v>
      </c>
      <c r="N236" s="21">
        <v>0.7891</v>
      </c>
      <c r="O236" s="21">
        <v>39.8808</v>
      </c>
    </row>
    <row r="237">
      <c r="A237" s="18" t="s">
        <v>773</v>
      </c>
      <c r="B237" s="20" t="s">
        <v>423</v>
      </c>
      <c r="C237" s="21">
        <v>1.62</v>
      </c>
      <c r="D237" s="21">
        <v>68.6082</v>
      </c>
      <c r="E237" s="21">
        <v>3.4738</v>
      </c>
      <c r="F237" s="21">
        <v>3.4927</v>
      </c>
      <c r="G237" s="21">
        <v>30.9451</v>
      </c>
      <c r="H237" s="21">
        <v>69.8166</v>
      </c>
      <c r="I237" s="21">
        <v>20.343</v>
      </c>
      <c r="J237" s="21">
        <v>2.7074</v>
      </c>
      <c r="K237" s="21">
        <v>1.159</v>
      </c>
      <c r="L237" s="21">
        <v>11.13</v>
      </c>
      <c r="M237" s="21">
        <v>10.4589</v>
      </c>
      <c r="N237" s="21">
        <v>0.5583</v>
      </c>
      <c r="O237" s="21">
        <v>64.3042</v>
      </c>
    </row>
    <row r="238">
      <c r="A238" s="18" t="s">
        <v>774</v>
      </c>
      <c r="B238" s="20" t="s">
        <v>593</v>
      </c>
      <c r="C238" s="21">
        <v>19.44</v>
      </c>
      <c r="D238" s="21">
        <v>120.572</v>
      </c>
      <c r="E238" s="21">
        <v>5.669</v>
      </c>
      <c r="F238" s="21">
        <v>9.1265</v>
      </c>
      <c r="G238" s="21">
        <v>69.7894</v>
      </c>
      <c r="H238" s="21">
        <v>89.1934</v>
      </c>
      <c r="I238" s="21">
        <v>39.8609</v>
      </c>
      <c r="J238" s="21">
        <v>5.2108</v>
      </c>
      <c r="K238" s="21">
        <v>0.0</v>
      </c>
      <c r="L238" s="21">
        <v>0.5944</v>
      </c>
      <c r="M238" s="21">
        <v>21.7966</v>
      </c>
      <c r="N238" s="21">
        <v>5.1088</v>
      </c>
      <c r="O238" s="21">
        <v>133.349</v>
      </c>
    </row>
    <row r="239">
      <c r="A239" s="18" t="s">
        <v>775</v>
      </c>
      <c r="B239" s="20" t="s">
        <v>562</v>
      </c>
      <c r="C239" s="21">
        <v>9.72</v>
      </c>
      <c r="D239" s="21">
        <v>87.4725</v>
      </c>
      <c r="E239" s="21">
        <v>4.7317</v>
      </c>
      <c r="F239" s="21">
        <v>5.2805</v>
      </c>
      <c r="G239" s="21">
        <v>42.0928</v>
      </c>
      <c r="H239" s="21">
        <v>70.6625</v>
      </c>
      <c r="I239" s="21">
        <v>28.6278</v>
      </c>
      <c r="J239" s="21">
        <v>3.7878</v>
      </c>
      <c r="K239" s="21">
        <v>0.0</v>
      </c>
      <c r="L239" s="21">
        <v>0.5871</v>
      </c>
      <c r="M239" s="21">
        <v>12.1101</v>
      </c>
      <c r="N239" s="21">
        <v>3.4641</v>
      </c>
      <c r="O239" s="21">
        <v>88.5451</v>
      </c>
    </row>
    <row r="240">
      <c r="A240" s="18" t="s">
        <v>776</v>
      </c>
      <c r="B240" s="20" t="s">
        <v>405</v>
      </c>
      <c r="C240" s="21">
        <v>0.0</v>
      </c>
      <c r="D240" s="21">
        <v>64.0</v>
      </c>
      <c r="E240" s="21">
        <v>3.2391</v>
      </c>
      <c r="F240" s="21">
        <v>3.0369</v>
      </c>
      <c r="G240" s="21">
        <v>29.4534</v>
      </c>
      <c r="H240" s="21">
        <v>75.6869</v>
      </c>
      <c r="I240" s="21">
        <v>26.2909</v>
      </c>
      <c r="J240" s="21">
        <v>2.7173</v>
      </c>
      <c r="K240" s="21">
        <v>31.652</v>
      </c>
      <c r="L240" s="21">
        <v>2.2916</v>
      </c>
      <c r="M240" s="21">
        <v>8.81067</v>
      </c>
      <c r="N240" s="21">
        <v>0.0</v>
      </c>
      <c r="O240" s="21">
        <v>54.6878</v>
      </c>
    </row>
    <row r="241">
      <c r="A241" s="18" t="s">
        <v>777</v>
      </c>
      <c r="B241" s="20" t="s">
        <v>593</v>
      </c>
      <c r="C241" s="21">
        <v>8.1</v>
      </c>
      <c r="D241" s="21">
        <v>81.6244</v>
      </c>
      <c r="E241" s="21">
        <v>3.9495</v>
      </c>
      <c r="F241" s="21">
        <v>5.2357</v>
      </c>
      <c r="G241" s="21">
        <v>41.4705</v>
      </c>
      <c r="H241" s="21">
        <v>69.4884</v>
      </c>
      <c r="I241" s="21">
        <v>33.8371</v>
      </c>
      <c r="J241" s="21">
        <v>4.0165</v>
      </c>
      <c r="K241" s="21">
        <v>0.0</v>
      </c>
      <c r="L241" s="21">
        <v>0.5944</v>
      </c>
      <c r="M241" s="21">
        <v>10.8107</v>
      </c>
      <c r="N241" s="21">
        <v>2.7012</v>
      </c>
      <c r="O241" s="21">
        <v>82.6363</v>
      </c>
    </row>
    <row r="242">
      <c r="A242" s="18" t="s">
        <v>778</v>
      </c>
      <c r="B242" s="20" t="s">
        <v>562</v>
      </c>
      <c r="C242" s="21">
        <v>14.58</v>
      </c>
      <c r="D242" s="21">
        <v>82.3035</v>
      </c>
      <c r="E242" s="21">
        <v>4.2929</v>
      </c>
      <c r="F242" s="21">
        <v>5.7389</v>
      </c>
      <c r="G242" s="21">
        <v>44.8181</v>
      </c>
      <c r="H242" s="21">
        <v>60.7416</v>
      </c>
      <c r="I242" s="21">
        <v>26.7182</v>
      </c>
      <c r="J242" s="21">
        <v>4.0152</v>
      </c>
      <c r="K242" s="21">
        <v>0.0</v>
      </c>
      <c r="L242" s="21">
        <v>0.0</v>
      </c>
      <c r="M242" s="21">
        <v>13.827</v>
      </c>
      <c r="N242" s="21">
        <v>5.5226</v>
      </c>
      <c r="O242" s="21">
        <v>87.1725</v>
      </c>
    </row>
    <row r="243">
      <c r="A243" s="18" t="s">
        <v>779</v>
      </c>
      <c r="B243" s="20" t="s">
        <v>406</v>
      </c>
      <c r="C243" s="21">
        <v>14.58</v>
      </c>
      <c r="D243" s="21">
        <v>112.839</v>
      </c>
      <c r="E243" s="21">
        <v>6.3015</v>
      </c>
      <c r="F243" s="21">
        <v>6.7632</v>
      </c>
      <c r="G243" s="21">
        <v>60.8047</v>
      </c>
      <c r="H243" s="21">
        <v>92.5704</v>
      </c>
      <c r="I243" s="21">
        <v>31.4687</v>
      </c>
      <c r="J243" s="21">
        <v>4.4313</v>
      </c>
      <c r="K243" s="21">
        <v>0.0</v>
      </c>
      <c r="L243" s="21">
        <v>0.652</v>
      </c>
      <c r="M243" s="21">
        <v>20.2984</v>
      </c>
      <c r="N243" s="21">
        <v>5.0331</v>
      </c>
      <c r="O243" s="21">
        <v>117.599</v>
      </c>
    </row>
    <row r="244">
      <c r="A244" s="18" t="s">
        <v>780</v>
      </c>
      <c r="B244" s="20" t="s">
        <v>593</v>
      </c>
      <c r="C244" s="21">
        <v>0.0</v>
      </c>
      <c r="D244" s="21">
        <v>66.0</v>
      </c>
      <c r="E244" s="21">
        <v>3.1331</v>
      </c>
      <c r="F244" s="21">
        <v>3.3408</v>
      </c>
      <c r="G244" s="21">
        <v>29.4197</v>
      </c>
      <c r="H244" s="21">
        <v>65.7797</v>
      </c>
      <c r="I244" s="21">
        <v>25.6297</v>
      </c>
      <c r="J244" s="21">
        <v>2.2716</v>
      </c>
      <c r="K244" s="21">
        <v>21.242</v>
      </c>
      <c r="L244" s="21">
        <v>6.79</v>
      </c>
      <c r="M244" s="21">
        <v>8.00067</v>
      </c>
      <c r="N244" s="21">
        <v>0.0</v>
      </c>
      <c r="O244" s="21">
        <v>61.2227</v>
      </c>
    </row>
    <row r="245">
      <c r="A245" s="18" t="s">
        <v>781</v>
      </c>
      <c r="B245" s="20" t="s">
        <v>434</v>
      </c>
      <c r="C245" s="21">
        <v>0.0</v>
      </c>
      <c r="D245" s="21">
        <v>62.0</v>
      </c>
      <c r="E245" s="21">
        <v>3.1373</v>
      </c>
      <c r="F245" s="21">
        <v>2.9425</v>
      </c>
      <c r="G245" s="21">
        <v>25.2564</v>
      </c>
      <c r="H245" s="21">
        <v>64.8119</v>
      </c>
      <c r="I245" s="21">
        <v>22.5103</v>
      </c>
      <c r="J245" s="21">
        <v>2.5181</v>
      </c>
      <c r="K245" s="21">
        <v>0.987</v>
      </c>
      <c r="L245" s="21">
        <v>14.5598</v>
      </c>
      <c r="M245" s="21">
        <v>6.36533</v>
      </c>
      <c r="N245" s="21">
        <v>0.0</v>
      </c>
      <c r="O245" s="21">
        <v>56.5921</v>
      </c>
    </row>
    <row r="246">
      <c r="A246" s="18" t="s">
        <v>782</v>
      </c>
      <c r="B246" s="20"/>
      <c r="C246" s="21">
        <v>21.06</v>
      </c>
      <c r="D246" s="21">
        <v>118.711</v>
      </c>
      <c r="E246" s="21">
        <v>6.1858</v>
      </c>
      <c r="F246" s="21">
        <v>8.295</v>
      </c>
      <c r="G246" s="21">
        <v>66.7073</v>
      </c>
      <c r="H246" s="21">
        <v>82.8326</v>
      </c>
      <c r="I246" s="21">
        <v>33.365</v>
      </c>
      <c r="J246" s="21">
        <v>5.3906</v>
      </c>
      <c r="K246" s="21">
        <v>0.0</v>
      </c>
      <c r="L246" s="21">
        <v>0.0</v>
      </c>
      <c r="M246" s="21">
        <v>21.2888</v>
      </c>
      <c r="N246" s="21">
        <v>7.5866</v>
      </c>
      <c r="O246" s="21">
        <v>132.792</v>
      </c>
    </row>
    <row r="247">
      <c r="A247" s="18" t="s">
        <v>783</v>
      </c>
      <c r="B247" s="20" t="s">
        <v>421</v>
      </c>
      <c r="C247" s="21">
        <v>0.0</v>
      </c>
      <c r="D247" s="21">
        <v>64.0</v>
      </c>
      <c r="E247" s="21">
        <v>3.2425</v>
      </c>
      <c r="F247" s="21">
        <v>3.0334</v>
      </c>
      <c r="G247" s="21">
        <v>26.4735</v>
      </c>
      <c r="H247" s="21">
        <v>73.8652</v>
      </c>
      <c r="I247" s="21">
        <v>27.8632</v>
      </c>
      <c r="J247" s="21">
        <v>3.0885</v>
      </c>
      <c r="K247" s="21">
        <v>2.197</v>
      </c>
      <c r="L247" s="21">
        <v>12.0944</v>
      </c>
      <c r="M247" s="21">
        <v>7.45956</v>
      </c>
      <c r="N247" s="21">
        <v>0.0</v>
      </c>
      <c r="O247" s="21">
        <v>54.4987</v>
      </c>
    </row>
    <row r="248">
      <c r="A248" s="18" t="s">
        <v>784</v>
      </c>
      <c r="B248" s="20" t="s">
        <v>417</v>
      </c>
      <c r="C248" s="21">
        <v>0.0</v>
      </c>
      <c r="D248" s="21">
        <v>52.0</v>
      </c>
      <c r="E248" s="21">
        <v>2.6598</v>
      </c>
      <c r="F248" s="21">
        <v>2.4391</v>
      </c>
      <c r="G248" s="21">
        <v>22.8452</v>
      </c>
      <c r="H248" s="21">
        <v>64.2014</v>
      </c>
      <c r="I248" s="21">
        <v>21.9048</v>
      </c>
      <c r="J248" s="21">
        <v>2.2874</v>
      </c>
      <c r="K248" s="21">
        <v>0.0</v>
      </c>
      <c r="L248" s="21">
        <v>0.58</v>
      </c>
      <c r="M248" s="21">
        <v>7.47644</v>
      </c>
      <c r="N248" s="21">
        <v>0.0</v>
      </c>
      <c r="O248" s="21">
        <v>43.5244</v>
      </c>
    </row>
    <row r="249">
      <c r="A249" s="18" t="s">
        <v>785</v>
      </c>
      <c r="B249" s="20" t="s">
        <v>402</v>
      </c>
      <c r="C249" s="21">
        <v>19.44</v>
      </c>
      <c r="D249" s="21">
        <v>120.562</v>
      </c>
      <c r="E249" s="21">
        <v>6.4848</v>
      </c>
      <c r="F249" s="21">
        <v>8.0713</v>
      </c>
      <c r="G249" s="21">
        <v>66.3079</v>
      </c>
      <c r="H249" s="21">
        <v>88.4633</v>
      </c>
      <c r="I249" s="21">
        <v>40.4432</v>
      </c>
      <c r="J249" s="21">
        <v>4.3595</v>
      </c>
      <c r="K249" s="21">
        <v>0.0</v>
      </c>
      <c r="L249" s="21">
        <v>0.6076</v>
      </c>
      <c r="M249" s="21">
        <v>19.6917</v>
      </c>
      <c r="N249" s="21">
        <v>6.5579</v>
      </c>
      <c r="O249" s="21">
        <v>128.998</v>
      </c>
    </row>
    <row r="250">
      <c r="A250" s="18" t="s">
        <v>786</v>
      </c>
      <c r="B250" s="20" t="s">
        <v>424</v>
      </c>
      <c r="C250" s="21">
        <v>0.0</v>
      </c>
      <c r="D250" s="21">
        <v>64.0</v>
      </c>
      <c r="E250" s="21">
        <v>3.2435</v>
      </c>
      <c r="F250" s="21">
        <v>3.0324</v>
      </c>
      <c r="G250" s="21">
        <v>26.9764</v>
      </c>
      <c r="H250" s="21">
        <v>64.9081</v>
      </c>
      <c r="I250" s="21">
        <v>25.7412</v>
      </c>
      <c r="J250" s="21">
        <v>2.9814</v>
      </c>
      <c r="K250" s="21">
        <v>1.135</v>
      </c>
      <c r="L250" s="21">
        <v>12.5501</v>
      </c>
      <c r="M250" s="21">
        <v>6.55644</v>
      </c>
      <c r="N250" s="21">
        <v>0.0</v>
      </c>
      <c r="O250" s="21">
        <v>58.5169</v>
      </c>
    </row>
    <row r="251">
      <c r="A251" s="18" t="s">
        <v>787</v>
      </c>
      <c r="B251" s="20" t="s">
        <v>402</v>
      </c>
      <c r="C251" s="21">
        <v>0.0</v>
      </c>
      <c r="D251" s="21">
        <v>60.0</v>
      </c>
      <c r="E251" s="21">
        <v>3.117</v>
      </c>
      <c r="F251" s="21">
        <v>2.7659</v>
      </c>
      <c r="G251" s="21">
        <v>25.0915</v>
      </c>
      <c r="H251" s="21">
        <v>64.1309</v>
      </c>
      <c r="I251" s="21">
        <v>23.7966</v>
      </c>
      <c r="J251" s="21">
        <v>2.4456</v>
      </c>
      <c r="K251" s="21">
        <v>2.268</v>
      </c>
      <c r="L251" s="21">
        <v>10.6621</v>
      </c>
      <c r="M251" s="21">
        <v>6.55333</v>
      </c>
      <c r="N251" s="21">
        <v>0.0</v>
      </c>
      <c r="O251" s="21">
        <v>54.0058</v>
      </c>
    </row>
    <row r="252">
      <c r="A252" s="18" t="s">
        <v>788</v>
      </c>
      <c r="B252" s="20" t="s">
        <v>574</v>
      </c>
      <c r="C252" s="21">
        <v>19.44</v>
      </c>
      <c r="D252" s="21">
        <v>129.449</v>
      </c>
      <c r="E252" s="21">
        <v>6.1512</v>
      </c>
      <c r="F252" s="21">
        <v>9.152</v>
      </c>
      <c r="G252" s="21">
        <v>76.1217</v>
      </c>
      <c r="H252" s="21">
        <v>92.0948</v>
      </c>
      <c r="I252" s="21">
        <v>38.2222</v>
      </c>
      <c r="J252" s="21">
        <v>5.402</v>
      </c>
      <c r="K252" s="21">
        <v>0.0</v>
      </c>
      <c r="L252" s="21">
        <v>0.6282</v>
      </c>
      <c r="M252" s="21">
        <v>23.3728</v>
      </c>
      <c r="N252" s="21">
        <v>6.4016</v>
      </c>
      <c r="O252" s="21">
        <v>145.959</v>
      </c>
    </row>
    <row r="253">
      <c r="A253" s="18" t="s">
        <v>789</v>
      </c>
      <c r="B253" s="20" t="s">
        <v>419</v>
      </c>
      <c r="C253" s="21">
        <v>17.82</v>
      </c>
      <c r="D253" s="21">
        <v>117.761</v>
      </c>
      <c r="E253" s="21">
        <v>5.268</v>
      </c>
      <c r="F253" s="21">
        <v>8.7864</v>
      </c>
      <c r="G253" s="21">
        <v>73.3559</v>
      </c>
      <c r="H253" s="21">
        <v>93.4009</v>
      </c>
      <c r="I253" s="21">
        <v>45.1479</v>
      </c>
      <c r="J253" s="21">
        <v>6.1597</v>
      </c>
      <c r="K253" s="21">
        <v>0.0</v>
      </c>
      <c r="L253" s="21">
        <v>0.5574</v>
      </c>
      <c r="M253" s="21">
        <v>21.8381</v>
      </c>
      <c r="N253" s="21">
        <v>4.8336</v>
      </c>
      <c r="O253" s="21">
        <v>134.938</v>
      </c>
    </row>
    <row r="254">
      <c r="A254" s="18" t="s">
        <v>790</v>
      </c>
      <c r="B254" s="20" t="s">
        <v>405</v>
      </c>
      <c r="C254" s="21">
        <v>1.62</v>
      </c>
      <c r="D254" s="21">
        <v>75.8649</v>
      </c>
      <c r="E254" s="21">
        <v>3.8827</v>
      </c>
      <c r="F254" s="21">
        <v>3.7841</v>
      </c>
      <c r="G254" s="21">
        <v>35.184</v>
      </c>
      <c r="H254" s="21">
        <v>67.7768</v>
      </c>
      <c r="I254" s="21">
        <v>25.6186</v>
      </c>
      <c r="J254" s="21">
        <v>2.8618</v>
      </c>
      <c r="K254" s="21">
        <v>2.234</v>
      </c>
      <c r="L254" s="21">
        <v>15.2796</v>
      </c>
      <c r="M254" s="21">
        <v>9.01949</v>
      </c>
      <c r="N254" s="21">
        <v>0.5922</v>
      </c>
      <c r="O254" s="21">
        <v>76.9816</v>
      </c>
    </row>
    <row r="255">
      <c r="A255" s="18" t="s">
        <v>791</v>
      </c>
      <c r="B255" s="20" t="s">
        <v>406</v>
      </c>
      <c r="C255" s="21">
        <v>14.58</v>
      </c>
      <c r="D255" s="21">
        <v>129.548</v>
      </c>
      <c r="E255" s="21">
        <v>7.2969</v>
      </c>
      <c r="F255" s="21">
        <v>7.2907</v>
      </c>
      <c r="G255" s="21">
        <v>65.8641</v>
      </c>
      <c r="H255" s="21">
        <v>114.316</v>
      </c>
      <c r="I255" s="21">
        <v>47.2694</v>
      </c>
      <c r="J255" s="21">
        <v>4.1005</v>
      </c>
      <c r="K255" s="21">
        <v>0.0</v>
      </c>
      <c r="L255" s="21">
        <v>0.652</v>
      </c>
      <c r="M255" s="21">
        <v>19.9791</v>
      </c>
      <c r="N255" s="21">
        <v>5.8112</v>
      </c>
      <c r="O255" s="21">
        <v>129.206</v>
      </c>
    </row>
    <row r="256">
      <c r="A256" s="18" t="s">
        <v>792</v>
      </c>
      <c r="B256" s="20" t="s">
        <v>418</v>
      </c>
      <c r="C256" s="21">
        <v>0.0</v>
      </c>
      <c r="D256" s="21">
        <v>63.0</v>
      </c>
      <c r="E256" s="21">
        <v>3.2432</v>
      </c>
      <c r="F256" s="21">
        <v>2.9341</v>
      </c>
      <c r="G256" s="21">
        <v>26.4625</v>
      </c>
      <c r="H256" s="21">
        <v>72.8188</v>
      </c>
      <c r="I256" s="21">
        <v>30.9638</v>
      </c>
      <c r="J256" s="21">
        <v>3.622</v>
      </c>
      <c r="K256" s="21">
        <v>0.0</v>
      </c>
      <c r="L256" s="21">
        <v>13.263</v>
      </c>
      <c r="M256" s="21">
        <v>6.748</v>
      </c>
      <c r="N256" s="21">
        <v>0.0</v>
      </c>
      <c r="O256" s="21">
        <v>54.0277</v>
      </c>
    </row>
    <row r="257">
      <c r="A257" s="18" t="s">
        <v>793</v>
      </c>
      <c r="B257" s="20" t="s">
        <v>400</v>
      </c>
      <c r="C257" s="21">
        <v>0.0</v>
      </c>
      <c r="D257" s="21">
        <v>63.0</v>
      </c>
      <c r="E257" s="21">
        <v>3.3528</v>
      </c>
      <c r="F257" s="21">
        <v>2.8232</v>
      </c>
      <c r="G257" s="21">
        <v>23.6339</v>
      </c>
      <c r="H257" s="21">
        <v>67.0698</v>
      </c>
      <c r="I257" s="21">
        <v>19.0537</v>
      </c>
      <c r="J257" s="21">
        <v>2.9819</v>
      </c>
      <c r="K257" s="21">
        <v>0.0</v>
      </c>
      <c r="L257" s="21">
        <v>15.8001</v>
      </c>
      <c r="M257" s="21">
        <v>6.853</v>
      </c>
      <c r="N257" s="21">
        <v>0.0</v>
      </c>
      <c r="O257" s="21">
        <v>56.174</v>
      </c>
    </row>
    <row r="258">
      <c r="A258" s="18" t="s">
        <v>794</v>
      </c>
      <c r="B258" s="20"/>
      <c r="C258" s="21">
        <v>19.44</v>
      </c>
      <c r="D258" s="21">
        <v>101.362</v>
      </c>
      <c r="E258" s="21">
        <v>5.5915</v>
      </c>
      <c r="F258" s="21">
        <v>7.2913</v>
      </c>
      <c r="G258" s="21">
        <v>56.3604</v>
      </c>
      <c r="H258" s="21">
        <v>77.833</v>
      </c>
      <c r="I258" s="21">
        <v>39.7131</v>
      </c>
      <c r="J258" s="21">
        <v>3.4013</v>
      </c>
      <c r="K258" s="21">
        <v>0.0</v>
      </c>
      <c r="L258" s="21">
        <v>0.0</v>
      </c>
      <c r="M258" s="21">
        <v>16.2629</v>
      </c>
      <c r="N258" s="21">
        <v>5.7804</v>
      </c>
      <c r="O258" s="21">
        <v>109.913</v>
      </c>
    </row>
    <row r="259">
      <c r="A259" s="18" t="s">
        <v>795</v>
      </c>
      <c r="B259" s="20" t="s">
        <v>403</v>
      </c>
      <c r="C259" s="21">
        <v>9.72</v>
      </c>
      <c r="D259" s="21">
        <v>88.2019</v>
      </c>
      <c r="E259" s="21">
        <v>4.8827</v>
      </c>
      <c r="F259" s="21">
        <v>5.1676</v>
      </c>
      <c r="G259" s="21">
        <v>42.2536</v>
      </c>
      <c r="H259" s="21">
        <v>80.881</v>
      </c>
      <c r="I259" s="21">
        <v>30.0497</v>
      </c>
      <c r="J259" s="21">
        <v>3.7088</v>
      </c>
      <c r="K259" s="21">
        <v>0.0</v>
      </c>
      <c r="L259" s="21">
        <v>0.6178</v>
      </c>
      <c r="M259" s="21">
        <v>12.7697</v>
      </c>
      <c r="N259" s="21">
        <v>3.56</v>
      </c>
      <c r="O259" s="21">
        <v>86.9054</v>
      </c>
    </row>
    <row r="260">
      <c r="A260" s="18" t="s">
        <v>796</v>
      </c>
      <c r="B260" s="20" t="s">
        <v>424</v>
      </c>
      <c r="C260" s="21">
        <v>17.82</v>
      </c>
      <c r="D260" s="21">
        <v>108.605</v>
      </c>
      <c r="E260" s="21">
        <v>5.6833</v>
      </c>
      <c r="F260" s="21">
        <v>7.5236</v>
      </c>
      <c r="G260" s="21">
        <v>59.0965</v>
      </c>
      <c r="H260" s="21">
        <v>81.585</v>
      </c>
      <c r="I260" s="21">
        <v>47.3499</v>
      </c>
      <c r="J260" s="21">
        <v>4.5593</v>
      </c>
      <c r="K260" s="21">
        <v>0.0</v>
      </c>
      <c r="L260" s="21">
        <v>0.6112</v>
      </c>
      <c r="M260" s="21">
        <v>14.5892</v>
      </c>
      <c r="N260" s="21">
        <v>5.9633</v>
      </c>
      <c r="O260" s="21">
        <v>115.864</v>
      </c>
    </row>
    <row r="261">
      <c r="A261" s="18" t="s">
        <v>797</v>
      </c>
      <c r="B261" s="20" t="s">
        <v>417</v>
      </c>
      <c r="C261" s="21">
        <v>14.58</v>
      </c>
      <c r="D261" s="21">
        <v>95.8431</v>
      </c>
      <c r="E261" s="21">
        <v>4.9276</v>
      </c>
      <c r="F261" s="21">
        <v>6.5334</v>
      </c>
      <c r="G261" s="21">
        <v>54.7099</v>
      </c>
      <c r="H261" s="21">
        <v>82.0823</v>
      </c>
      <c r="I261" s="21">
        <v>39.8642</v>
      </c>
      <c r="J261" s="21">
        <v>4.3692</v>
      </c>
      <c r="K261" s="21">
        <v>0.0</v>
      </c>
      <c r="L261" s="21">
        <v>0.58</v>
      </c>
      <c r="M261" s="21">
        <v>18.1463</v>
      </c>
      <c r="N261" s="21">
        <v>4.5327</v>
      </c>
      <c r="O261" s="21">
        <v>99.7926</v>
      </c>
    </row>
    <row r="262">
      <c r="A262" s="18" t="s">
        <v>798</v>
      </c>
      <c r="B262" s="20" t="s">
        <v>414</v>
      </c>
      <c r="C262" s="21">
        <v>0.0</v>
      </c>
      <c r="D262" s="21">
        <v>64.0</v>
      </c>
      <c r="E262" s="21">
        <v>3.2618</v>
      </c>
      <c r="F262" s="21">
        <v>3.0139</v>
      </c>
      <c r="G262" s="21">
        <v>27.2262</v>
      </c>
      <c r="H262" s="21">
        <v>67.02</v>
      </c>
      <c r="I262" s="21">
        <v>20.9535</v>
      </c>
      <c r="J262" s="21">
        <v>2.8514</v>
      </c>
      <c r="K262" s="21">
        <v>1.946</v>
      </c>
      <c r="L262" s="21">
        <v>12.2219</v>
      </c>
      <c r="M262" s="21">
        <v>7.552</v>
      </c>
      <c r="N262" s="21">
        <v>0.0</v>
      </c>
      <c r="O262" s="21">
        <v>58.7001</v>
      </c>
    </row>
    <row r="263">
      <c r="A263" s="18" t="s">
        <v>799</v>
      </c>
      <c r="B263" s="20" t="s">
        <v>423</v>
      </c>
      <c r="C263" s="21">
        <v>6.48</v>
      </c>
      <c r="D263" s="21">
        <v>67.3545</v>
      </c>
      <c r="E263" s="21">
        <v>3.5913</v>
      </c>
      <c r="F263" s="21">
        <v>3.9288</v>
      </c>
      <c r="G263" s="21">
        <v>31.9538</v>
      </c>
      <c r="H263" s="21">
        <v>62.6212</v>
      </c>
      <c r="I263" s="21">
        <v>22.773</v>
      </c>
      <c r="J263" s="21">
        <v>3.0043</v>
      </c>
      <c r="K263" s="21">
        <v>0.0</v>
      </c>
      <c r="L263" s="21">
        <v>0.6147</v>
      </c>
      <c r="M263" s="21">
        <v>9.71402</v>
      </c>
      <c r="N263" s="21">
        <v>2.4509</v>
      </c>
      <c r="O263" s="21">
        <v>65.2692</v>
      </c>
    </row>
    <row r="264">
      <c r="A264" s="18" t="s">
        <v>800</v>
      </c>
      <c r="B264" s="20" t="s">
        <v>538</v>
      </c>
      <c r="C264" s="21">
        <v>6.48</v>
      </c>
      <c r="D264" s="21">
        <v>43.3024</v>
      </c>
      <c r="E264" s="21">
        <v>2.5206</v>
      </c>
      <c r="F264" s="21">
        <v>2.5554</v>
      </c>
      <c r="G264" s="21">
        <v>19.0707</v>
      </c>
      <c r="H264" s="21">
        <v>47.6378</v>
      </c>
      <c r="I264" s="21">
        <v>14.2861</v>
      </c>
      <c r="J264" s="21">
        <v>1.5827</v>
      </c>
      <c r="K264" s="21">
        <v>0.0</v>
      </c>
      <c r="L264" s="21">
        <v>0.6097</v>
      </c>
      <c r="M264" s="21">
        <v>6.24998</v>
      </c>
      <c r="N264" s="21">
        <v>3.164</v>
      </c>
      <c r="O264" s="21">
        <v>39.0253</v>
      </c>
    </row>
    <row r="265">
      <c r="A265" s="18" t="s">
        <v>801</v>
      </c>
      <c r="B265" s="20" t="s">
        <v>408</v>
      </c>
      <c r="C265" s="21">
        <v>0.0</v>
      </c>
      <c r="D265" s="21">
        <v>63.0</v>
      </c>
      <c r="E265" s="21">
        <v>3.292</v>
      </c>
      <c r="F265" s="21">
        <v>2.8848</v>
      </c>
      <c r="G265" s="21">
        <v>26.0532</v>
      </c>
      <c r="H265" s="21">
        <v>66.0376</v>
      </c>
      <c r="I265" s="21">
        <v>18.9917</v>
      </c>
      <c r="J265" s="21">
        <v>3.0888</v>
      </c>
      <c r="K265" s="21">
        <v>1.059</v>
      </c>
      <c r="L265" s="21">
        <v>15.5452</v>
      </c>
      <c r="M265" s="21">
        <v>8.309</v>
      </c>
      <c r="N265" s="21">
        <v>0.0</v>
      </c>
      <c r="O265" s="21">
        <v>55.8502</v>
      </c>
    </row>
    <row r="266">
      <c r="A266" s="18" t="s">
        <v>802</v>
      </c>
      <c r="B266" s="20" t="s">
        <v>422</v>
      </c>
      <c r="C266" s="21">
        <v>0.0</v>
      </c>
      <c r="D266" s="21">
        <v>64.0</v>
      </c>
      <c r="E266" s="21">
        <v>3.214</v>
      </c>
      <c r="F266" s="21">
        <v>3.0622</v>
      </c>
      <c r="G266" s="21">
        <v>27.7337</v>
      </c>
      <c r="H266" s="21">
        <v>62.2902</v>
      </c>
      <c r="I266" s="21">
        <v>20.2292</v>
      </c>
      <c r="J266" s="21">
        <v>2.8546</v>
      </c>
      <c r="K266" s="21">
        <v>1.92</v>
      </c>
      <c r="L266" s="21">
        <v>11.7961</v>
      </c>
      <c r="M266" s="21">
        <v>8.384</v>
      </c>
      <c r="N266" s="21">
        <v>0.0</v>
      </c>
      <c r="O266" s="21">
        <v>59.7663</v>
      </c>
    </row>
    <row r="267">
      <c r="A267" s="18" t="s">
        <v>803</v>
      </c>
      <c r="B267" s="20"/>
      <c r="C267" s="21">
        <v>14.58</v>
      </c>
      <c r="D267" s="21">
        <v>79.1084</v>
      </c>
      <c r="E267" s="21">
        <v>4.2365</v>
      </c>
      <c r="F267" s="21">
        <v>5.6076</v>
      </c>
      <c r="G267" s="21">
        <v>44.4801</v>
      </c>
      <c r="H267" s="21">
        <v>59.2856</v>
      </c>
      <c r="I267" s="21">
        <v>22.0883</v>
      </c>
      <c r="J267" s="21">
        <v>4.2157</v>
      </c>
      <c r="K267" s="21">
        <v>0.0</v>
      </c>
      <c r="L267" s="21">
        <v>0.0</v>
      </c>
      <c r="M267" s="21">
        <v>14.4241</v>
      </c>
      <c r="N267" s="21">
        <v>4.7473</v>
      </c>
      <c r="O267" s="21">
        <v>86.3931</v>
      </c>
    </row>
    <row r="268">
      <c r="A268" s="18" t="s">
        <v>804</v>
      </c>
      <c r="B268" s="20" t="s">
        <v>416</v>
      </c>
      <c r="C268" s="21">
        <v>0.0</v>
      </c>
      <c r="D268" s="21">
        <v>66.0</v>
      </c>
      <c r="E268" s="21">
        <v>3.4445</v>
      </c>
      <c r="F268" s="21">
        <v>3.0265</v>
      </c>
      <c r="G268" s="21">
        <v>27.3674</v>
      </c>
      <c r="H268" s="21">
        <v>81.1608</v>
      </c>
      <c r="I268" s="21">
        <v>27.2407</v>
      </c>
      <c r="J268" s="21">
        <v>3.305</v>
      </c>
      <c r="K268" s="21">
        <v>26.238</v>
      </c>
      <c r="L268" s="21">
        <v>3.3753</v>
      </c>
      <c r="M268" s="21">
        <v>8.48467</v>
      </c>
      <c r="N268" s="21">
        <v>0.0</v>
      </c>
      <c r="O268" s="21">
        <v>53.7625</v>
      </c>
    </row>
    <row r="269">
      <c r="A269" s="18" t="s">
        <v>805</v>
      </c>
      <c r="B269" s="20" t="s">
        <v>398</v>
      </c>
      <c r="C269" s="21">
        <v>0.0</v>
      </c>
      <c r="D269" s="21">
        <v>60.0</v>
      </c>
      <c r="E269" s="21">
        <v>3.2864</v>
      </c>
      <c r="F269" s="21">
        <v>2.5941</v>
      </c>
      <c r="G269" s="21">
        <v>23.3331</v>
      </c>
      <c r="H269" s="21">
        <v>66.9748</v>
      </c>
      <c r="I269" s="21">
        <v>26.5355</v>
      </c>
      <c r="J269" s="21">
        <v>2.5741</v>
      </c>
      <c r="K269" s="21">
        <v>0.0</v>
      </c>
      <c r="L269" s="21">
        <v>12.216</v>
      </c>
      <c r="M269" s="21">
        <v>6.22667</v>
      </c>
      <c r="N269" s="21">
        <v>0.0</v>
      </c>
      <c r="O269" s="21">
        <v>50.911</v>
      </c>
    </row>
    <row r="270">
      <c r="A270" s="18" t="s">
        <v>806</v>
      </c>
      <c r="B270" s="20" t="s">
        <v>402</v>
      </c>
      <c r="C270" s="21">
        <v>11.34</v>
      </c>
      <c r="D270" s="21">
        <v>82.5736</v>
      </c>
      <c r="E270" s="21">
        <v>4.443</v>
      </c>
      <c r="F270" s="21">
        <v>5.1892</v>
      </c>
      <c r="G270" s="21">
        <v>43.2374</v>
      </c>
      <c r="H270" s="21">
        <v>65.6004</v>
      </c>
      <c r="I270" s="21">
        <v>32.776</v>
      </c>
      <c r="J270" s="21">
        <v>3.4125</v>
      </c>
      <c r="K270" s="21">
        <v>0.0</v>
      </c>
      <c r="L270" s="21">
        <v>0.6076</v>
      </c>
      <c r="M270" s="21">
        <v>11.7897</v>
      </c>
      <c r="N270" s="21">
        <v>4.2451</v>
      </c>
      <c r="O270" s="21">
        <v>85.4031</v>
      </c>
    </row>
    <row r="271">
      <c r="A271" s="18" t="s">
        <v>807</v>
      </c>
      <c r="B271" s="20"/>
      <c r="C271" s="21">
        <v>6.48</v>
      </c>
      <c r="D271" s="21">
        <v>91.936</v>
      </c>
      <c r="E271" s="21">
        <v>4.8427</v>
      </c>
      <c r="F271" s="21">
        <v>5.0233</v>
      </c>
      <c r="G271" s="21">
        <v>43.8543</v>
      </c>
      <c r="H271" s="21">
        <v>94.4508</v>
      </c>
      <c r="I271" s="21">
        <v>40.0152</v>
      </c>
      <c r="J271" s="21">
        <v>4.8651</v>
      </c>
      <c r="K271" s="21">
        <v>0.0</v>
      </c>
      <c r="L271" s="21">
        <v>4.7721</v>
      </c>
      <c r="M271" s="21">
        <v>12.7893</v>
      </c>
      <c r="N271" s="21">
        <v>2.636</v>
      </c>
      <c r="O271" s="21">
        <v>84.5663</v>
      </c>
    </row>
    <row r="272">
      <c r="A272" s="18" t="s">
        <v>808</v>
      </c>
      <c r="B272" s="20" t="s">
        <v>419</v>
      </c>
      <c r="C272" s="21">
        <v>0.0</v>
      </c>
      <c r="D272" s="21">
        <v>58.0</v>
      </c>
      <c r="E272" s="21">
        <v>2.7734</v>
      </c>
      <c r="F272" s="21">
        <v>2.9156</v>
      </c>
      <c r="G272" s="21">
        <v>27.8009</v>
      </c>
      <c r="H272" s="21">
        <v>57.8368</v>
      </c>
      <c r="I272" s="21">
        <v>22.6887</v>
      </c>
      <c r="J272" s="21">
        <v>2.2087</v>
      </c>
      <c r="K272" s="21">
        <v>0.0</v>
      </c>
      <c r="L272" s="21">
        <v>8.8907</v>
      </c>
      <c r="M272" s="21">
        <v>7.46267</v>
      </c>
      <c r="N272" s="21">
        <v>0.0</v>
      </c>
      <c r="O272" s="21">
        <v>57.8874</v>
      </c>
    </row>
    <row r="273">
      <c r="A273" s="18" t="s">
        <v>809</v>
      </c>
      <c r="B273" s="20" t="s">
        <v>434</v>
      </c>
      <c r="C273" s="21">
        <v>0.0</v>
      </c>
      <c r="D273" s="21">
        <v>63.0</v>
      </c>
      <c r="E273" s="21">
        <v>3.1312</v>
      </c>
      <c r="F273" s="21">
        <v>3.0473</v>
      </c>
      <c r="G273" s="21">
        <v>26.4825</v>
      </c>
      <c r="H273" s="21">
        <v>55.3549</v>
      </c>
      <c r="I273" s="21">
        <v>19.7731</v>
      </c>
      <c r="J273" s="21">
        <v>2.7827</v>
      </c>
      <c r="K273" s="21">
        <v>7.898</v>
      </c>
      <c r="L273" s="21">
        <v>9.8083</v>
      </c>
      <c r="M273" s="21">
        <v>5.866</v>
      </c>
      <c r="N273" s="21">
        <v>0.0</v>
      </c>
      <c r="O273" s="21">
        <v>62.7444</v>
      </c>
    </row>
    <row r="274">
      <c r="A274" s="18" t="s">
        <v>810</v>
      </c>
      <c r="B274" s="20" t="s">
        <v>423</v>
      </c>
      <c r="C274" s="21">
        <v>0.0</v>
      </c>
      <c r="D274" s="21">
        <v>70.0</v>
      </c>
      <c r="E274" s="21">
        <v>3.428</v>
      </c>
      <c r="F274" s="21">
        <v>3.4374</v>
      </c>
      <c r="G274" s="21">
        <v>31.9175</v>
      </c>
      <c r="H274" s="21">
        <v>75.1904</v>
      </c>
      <c r="I274" s="21">
        <v>28.3137</v>
      </c>
      <c r="J274" s="21">
        <v>3.3741</v>
      </c>
      <c r="K274" s="21">
        <v>5.793</v>
      </c>
      <c r="L274" s="21">
        <v>12.0975</v>
      </c>
      <c r="M274" s="21">
        <v>9.48889</v>
      </c>
      <c r="N274" s="21">
        <v>0.0</v>
      </c>
      <c r="O274" s="21">
        <v>62.5822</v>
      </c>
    </row>
    <row r="275">
      <c r="A275" s="18" t="s">
        <v>811</v>
      </c>
      <c r="B275" s="20" t="s">
        <v>423</v>
      </c>
      <c r="C275" s="21">
        <v>0.0</v>
      </c>
      <c r="D275" s="21">
        <v>62.0</v>
      </c>
      <c r="E275" s="21">
        <v>3.1163</v>
      </c>
      <c r="F275" s="21">
        <v>2.9638</v>
      </c>
      <c r="G275" s="21">
        <v>26.5011</v>
      </c>
      <c r="H275" s="21">
        <v>65.9224</v>
      </c>
      <c r="I275" s="21">
        <v>21.1624</v>
      </c>
      <c r="J275" s="21">
        <v>3.885</v>
      </c>
      <c r="K275" s="21">
        <v>1.159</v>
      </c>
      <c r="L275" s="21">
        <v>12.0984</v>
      </c>
      <c r="M275" s="21">
        <v>7.46067</v>
      </c>
      <c r="N275" s="21">
        <v>0.0</v>
      </c>
      <c r="O275" s="21">
        <v>56.4508</v>
      </c>
    </row>
    <row r="276">
      <c r="A276" s="18" t="s">
        <v>812</v>
      </c>
      <c r="B276" s="20" t="s">
        <v>398</v>
      </c>
      <c r="C276" s="21">
        <v>6.48</v>
      </c>
      <c r="D276" s="21">
        <v>53.936</v>
      </c>
      <c r="E276" s="21">
        <v>3.1979</v>
      </c>
      <c r="F276" s="21">
        <v>2.9306</v>
      </c>
      <c r="G276" s="21">
        <v>25.035</v>
      </c>
      <c r="H276" s="21">
        <v>46.6456</v>
      </c>
      <c r="I276" s="21">
        <v>19.3037</v>
      </c>
      <c r="J276" s="21">
        <v>2.5134</v>
      </c>
      <c r="K276" s="21">
        <v>0.0</v>
      </c>
      <c r="L276" s="21">
        <v>0.6544</v>
      </c>
      <c r="M276" s="21">
        <v>6.83789</v>
      </c>
      <c r="N276" s="21">
        <v>2.8792</v>
      </c>
      <c r="O276" s="21">
        <v>53.5624</v>
      </c>
    </row>
    <row r="277">
      <c r="A277" s="18" t="s">
        <v>813</v>
      </c>
      <c r="B277" s="20" t="s">
        <v>417</v>
      </c>
      <c r="C277" s="21">
        <v>0.0</v>
      </c>
      <c r="D277" s="21">
        <v>68.0</v>
      </c>
      <c r="E277" s="21">
        <v>3.3435</v>
      </c>
      <c r="F277" s="21">
        <v>3.3256</v>
      </c>
      <c r="G277" s="21">
        <v>32.4775</v>
      </c>
      <c r="H277" s="21">
        <v>80.6753</v>
      </c>
      <c r="I277" s="21">
        <v>34.3562</v>
      </c>
      <c r="J277" s="21">
        <v>4.3306</v>
      </c>
      <c r="K277" s="21">
        <v>30.559</v>
      </c>
      <c r="L277" s="21">
        <v>2.7305</v>
      </c>
      <c r="M277" s="21">
        <v>9.81467</v>
      </c>
      <c r="N277" s="21">
        <v>0.0</v>
      </c>
      <c r="O277" s="21">
        <v>57.9318</v>
      </c>
    </row>
    <row r="278">
      <c r="A278" s="18" t="s">
        <v>814</v>
      </c>
      <c r="B278" s="20" t="s">
        <v>407</v>
      </c>
      <c r="C278" s="21">
        <v>0.0</v>
      </c>
      <c r="D278" s="21">
        <v>62.0</v>
      </c>
      <c r="E278" s="21">
        <v>3.2526</v>
      </c>
      <c r="F278" s="21">
        <v>2.826</v>
      </c>
      <c r="G278" s="21">
        <v>28.0655</v>
      </c>
      <c r="H278" s="21">
        <v>63.6354</v>
      </c>
      <c r="I278" s="21">
        <v>19.914</v>
      </c>
      <c r="J278" s="21">
        <v>2.3892</v>
      </c>
      <c r="K278" s="21">
        <v>1.265</v>
      </c>
      <c r="L278" s="21">
        <v>15.3225</v>
      </c>
      <c r="M278" s="21">
        <v>8.89356</v>
      </c>
      <c r="N278" s="21">
        <v>0.0</v>
      </c>
      <c r="O278" s="21">
        <v>58.1918</v>
      </c>
    </row>
    <row r="279">
      <c r="A279" s="18" t="s">
        <v>815</v>
      </c>
      <c r="B279" s="20" t="s">
        <v>418</v>
      </c>
      <c r="C279" s="21">
        <v>0.0</v>
      </c>
      <c r="D279" s="21">
        <v>61.0</v>
      </c>
      <c r="E279" s="21">
        <v>3.0796</v>
      </c>
      <c r="F279" s="21">
        <v>2.9022</v>
      </c>
      <c r="G279" s="21">
        <v>26.7012</v>
      </c>
      <c r="H279" s="21">
        <v>58.4819</v>
      </c>
      <c r="I279" s="21">
        <v>22.1055</v>
      </c>
      <c r="J279" s="21">
        <v>3.0735</v>
      </c>
      <c r="K279" s="21">
        <v>0.0</v>
      </c>
      <c r="L279" s="21">
        <v>12.2078</v>
      </c>
      <c r="M279" s="21">
        <v>6.75744</v>
      </c>
      <c r="N279" s="21">
        <v>0.0</v>
      </c>
      <c r="O279" s="21">
        <v>57.8998</v>
      </c>
    </row>
    <row r="280">
      <c r="A280" s="18" t="s">
        <v>816</v>
      </c>
      <c r="B280" s="20" t="s">
        <v>538</v>
      </c>
      <c r="C280" s="21">
        <v>0.0</v>
      </c>
      <c r="D280" s="21">
        <v>60.0</v>
      </c>
      <c r="E280" s="21">
        <v>3.0618</v>
      </c>
      <c r="F280" s="21">
        <v>2.8216</v>
      </c>
      <c r="G280" s="21">
        <v>23.8893</v>
      </c>
      <c r="H280" s="21">
        <v>64.8717</v>
      </c>
      <c r="I280" s="21">
        <v>22.6926</v>
      </c>
      <c r="J280" s="21">
        <v>2.7351</v>
      </c>
      <c r="K280" s="21">
        <v>0.0</v>
      </c>
      <c r="L280" s="21">
        <v>11.3804</v>
      </c>
      <c r="M280" s="21">
        <v>6.32</v>
      </c>
      <c r="N280" s="21">
        <v>0.0</v>
      </c>
      <c r="O280" s="21">
        <v>52.6014</v>
      </c>
    </row>
    <row r="281">
      <c r="A281" s="18" t="s">
        <v>817</v>
      </c>
      <c r="B281" s="20" t="s">
        <v>421</v>
      </c>
      <c r="C281" s="21">
        <v>0.0</v>
      </c>
      <c r="D281" s="21">
        <v>58.0</v>
      </c>
      <c r="E281" s="21">
        <v>2.8892</v>
      </c>
      <c r="F281" s="21">
        <v>2.7989</v>
      </c>
      <c r="G281" s="21">
        <v>24.7371</v>
      </c>
      <c r="H281" s="21">
        <v>60.8501</v>
      </c>
      <c r="I281" s="21">
        <v>22.4905</v>
      </c>
      <c r="J281" s="21">
        <v>2.8881</v>
      </c>
      <c r="K281" s="21">
        <v>3.295</v>
      </c>
      <c r="L281" s="21">
        <v>8.8217</v>
      </c>
      <c r="M281" s="21">
        <v>6.41222</v>
      </c>
      <c r="N281" s="21">
        <v>0.0</v>
      </c>
      <c r="O281" s="21">
        <v>53.2676</v>
      </c>
    </row>
    <row r="282">
      <c r="A282" s="18" t="s">
        <v>818</v>
      </c>
      <c r="B282" s="20" t="s">
        <v>428</v>
      </c>
      <c r="C282" s="21">
        <v>0.0</v>
      </c>
      <c r="D282" s="21">
        <v>66.0</v>
      </c>
      <c r="E282" s="21">
        <v>3.2455</v>
      </c>
      <c r="F282" s="21">
        <v>3.2275</v>
      </c>
      <c r="G282" s="21">
        <v>26.2194</v>
      </c>
      <c r="H282" s="21">
        <v>77.682</v>
      </c>
      <c r="I282" s="21">
        <v>32.5027</v>
      </c>
      <c r="J282" s="21">
        <v>3.3666</v>
      </c>
      <c r="K282" s="21">
        <v>6.932</v>
      </c>
      <c r="L282" s="21">
        <v>11.5674</v>
      </c>
      <c r="M282" s="21">
        <v>6.54133</v>
      </c>
      <c r="N282" s="21">
        <v>0.0</v>
      </c>
      <c r="O282" s="21">
        <v>54.0443</v>
      </c>
    </row>
    <row r="283">
      <c r="A283" s="18" t="s">
        <v>819</v>
      </c>
      <c r="B283" s="20" t="s">
        <v>593</v>
      </c>
      <c r="C283" s="21">
        <v>16.2</v>
      </c>
      <c r="D283" s="21">
        <v>97.3091</v>
      </c>
      <c r="E283" s="21">
        <v>4.2522</v>
      </c>
      <c r="F283" s="21">
        <v>7.5109</v>
      </c>
      <c r="G283" s="21">
        <v>57.9352</v>
      </c>
      <c r="H283" s="21">
        <v>69.3228</v>
      </c>
      <c r="I283" s="21">
        <v>40.5422</v>
      </c>
      <c r="J283" s="21">
        <v>6.0203</v>
      </c>
      <c r="K283" s="21">
        <v>0.0</v>
      </c>
      <c r="L283" s="21">
        <v>0.5944</v>
      </c>
      <c r="M283" s="21">
        <v>16.575</v>
      </c>
      <c r="N283" s="21">
        <v>5.2246</v>
      </c>
      <c r="O283" s="21">
        <v>105.171</v>
      </c>
    </row>
    <row r="284">
      <c r="A284" s="18" t="s">
        <v>820</v>
      </c>
      <c r="B284" s="20" t="s">
        <v>421</v>
      </c>
      <c r="C284" s="21">
        <v>0.0</v>
      </c>
      <c r="D284" s="21">
        <v>60.0</v>
      </c>
      <c r="E284" s="21">
        <v>2.9668</v>
      </c>
      <c r="F284" s="21">
        <v>2.9175</v>
      </c>
      <c r="G284" s="21">
        <v>26.4405</v>
      </c>
      <c r="H284" s="21">
        <v>69.7622</v>
      </c>
      <c r="I284" s="21">
        <v>24.9094</v>
      </c>
      <c r="J284" s="21">
        <v>3.2399</v>
      </c>
      <c r="K284" s="21">
        <v>0.0</v>
      </c>
      <c r="L284" s="21">
        <v>11.3453</v>
      </c>
      <c r="M284" s="21">
        <v>8.28</v>
      </c>
      <c r="N284" s="21">
        <v>0.0</v>
      </c>
      <c r="O284" s="21">
        <v>51.2017</v>
      </c>
    </row>
    <row r="285">
      <c r="A285" s="18" t="s">
        <v>821</v>
      </c>
      <c r="B285" s="20" t="s">
        <v>402</v>
      </c>
      <c r="C285" s="21">
        <v>0.0</v>
      </c>
      <c r="D285" s="21">
        <v>66.0</v>
      </c>
      <c r="E285" s="21">
        <v>3.3784</v>
      </c>
      <c r="F285" s="21">
        <v>3.0932</v>
      </c>
      <c r="G285" s="21">
        <v>28.9992</v>
      </c>
      <c r="H285" s="21">
        <v>75.453</v>
      </c>
      <c r="I285" s="21">
        <v>25.3302</v>
      </c>
      <c r="J285" s="21">
        <v>2.886</v>
      </c>
      <c r="K285" s="21">
        <v>27.598</v>
      </c>
      <c r="L285" s="21">
        <v>4.1647</v>
      </c>
      <c r="M285" s="21">
        <v>8.822</v>
      </c>
      <c r="N285" s="21">
        <v>0.0</v>
      </c>
      <c r="O285" s="21">
        <v>57.0634</v>
      </c>
    </row>
    <row r="286">
      <c r="A286" s="18" t="s">
        <v>822</v>
      </c>
      <c r="B286" s="20" t="s">
        <v>415</v>
      </c>
      <c r="C286" s="21">
        <v>0.0</v>
      </c>
      <c r="D286" s="21">
        <v>68.0</v>
      </c>
      <c r="E286" s="21">
        <v>3.5126</v>
      </c>
      <c r="F286" s="21">
        <v>3.1548</v>
      </c>
      <c r="G286" s="21">
        <v>30.0722</v>
      </c>
      <c r="H286" s="21">
        <v>70.9309</v>
      </c>
      <c r="I286" s="21">
        <v>21.1337</v>
      </c>
      <c r="J286" s="21">
        <v>2.5519</v>
      </c>
      <c r="K286" s="21">
        <v>3.458</v>
      </c>
      <c r="L286" s="21">
        <v>12.8422</v>
      </c>
      <c r="M286" s="21">
        <v>10.0187</v>
      </c>
      <c r="N286" s="21">
        <v>0.0</v>
      </c>
      <c r="O286" s="21">
        <v>62.0717</v>
      </c>
    </row>
    <row r="287">
      <c r="A287" s="18" t="s">
        <v>823</v>
      </c>
      <c r="B287" s="20" t="s">
        <v>417</v>
      </c>
      <c r="C287" s="21">
        <v>0.0</v>
      </c>
      <c r="D287" s="21">
        <v>61.0</v>
      </c>
      <c r="E287" s="21">
        <v>3.0736</v>
      </c>
      <c r="F287" s="21">
        <v>2.9083</v>
      </c>
      <c r="G287" s="21">
        <v>27.3064</v>
      </c>
      <c r="H287" s="21">
        <v>64.7285</v>
      </c>
      <c r="I287" s="21">
        <v>28.8037</v>
      </c>
      <c r="J287" s="21">
        <v>3.4431</v>
      </c>
      <c r="K287" s="21">
        <v>0.0</v>
      </c>
      <c r="L287" s="21">
        <v>9.7297</v>
      </c>
      <c r="M287" s="21">
        <v>7.65211</v>
      </c>
      <c r="N287" s="21">
        <v>0.0</v>
      </c>
      <c r="O287" s="21">
        <v>54.9854</v>
      </c>
    </row>
    <row r="288">
      <c r="A288" s="18" t="s">
        <v>824</v>
      </c>
      <c r="B288" s="20" t="s">
        <v>547</v>
      </c>
      <c r="C288" s="21">
        <v>0.0</v>
      </c>
      <c r="D288" s="21">
        <v>58.0</v>
      </c>
      <c r="E288" s="21">
        <v>3.1021</v>
      </c>
      <c r="F288" s="21">
        <v>2.5835</v>
      </c>
      <c r="G288" s="21">
        <v>22.3359</v>
      </c>
      <c r="H288" s="21">
        <v>74.092</v>
      </c>
      <c r="I288" s="21">
        <v>25.8703</v>
      </c>
      <c r="J288" s="21">
        <v>2.7336</v>
      </c>
      <c r="K288" s="21">
        <v>0.0</v>
      </c>
      <c r="L288" s="21">
        <v>9.9106</v>
      </c>
      <c r="M288" s="21">
        <v>6.50244</v>
      </c>
      <c r="N288" s="21">
        <v>0.0</v>
      </c>
      <c r="O288" s="21">
        <v>46.3064</v>
      </c>
    </row>
    <row r="289">
      <c r="A289" s="18" t="s">
        <v>825</v>
      </c>
      <c r="B289" s="20" t="s">
        <v>567</v>
      </c>
      <c r="C289" s="21">
        <v>11.34</v>
      </c>
      <c r="D289" s="21">
        <v>93.6874</v>
      </c>
      <c r="E289" s="21">
        <v>4.6395</v>
      </c>
      <c r="F289" s="21">
        <v>6.2134</v>
      </c>
      <c r="G289" s="21">
        <v>47.5969</v>
      </c>
      <c r="H289" s="21">
        <v>90.8085</v>
      </c>
      <c r="I289" s="21">
        <v>51.3556</v>
      </c>
      <c r="J289" s="21">
        <v>6.4934</v>
      </c>
      <c r="K289" s="21">
        <v>0.0</v>
      </c>
      <c r="L289" s="21">
        <v>0.5902</v>
      </c>
      <c r="M289" s="21">
        <v>12.3876</v>
      </c>
      <c r="N289" s="21">
        <v>3.8261</v>
      </c>
      <c r="O289" s="21">
        <v>88.466</v>
      </c>
    </row>
    <row r="290">
      <c r="A290" s="18" t="s">
        <v>826</v>
      </c>
      <c r="B290" s="20" t="s">
        <v>574</v>
      </c>
      <c r="C290" s="21">
        <v>0.0</v>
      </c>
      <c r="D290" s="21">
        <v>63.0</v>
      </c>
      <c r="E290" s="21">
        <v>3.1063</v>
      </c>
      <c r="F290" s="21">
        <v>3.0724</v>
      </c>
      <c r="G290" s="21">
        <v>28.6609</v>
      </c>
      <c r="H290" s="21">
        <v>73.3724</v>
      </c>
      <c r="I290" s="21">
        <v>35.3728</v>
      </c>
      <c r="J290" s="21">
        <v>2.6855</v>
      </c>
      <c r="K290" s="21">
        <v>5.212</v>
      </c>
      <c r="L290" s="21">
        <v>13.1493</v>
      </c>
      <c r="M290" s="21">
        <v>7.189</v>
      </c>
      <c r="N290" s="21">
        <v>0.0</v>
      </c>
      <c r="O290" s="21">
        <v>53.5917</v>
      </c>
    </row>
    <row r="291">
      <c r="A291" s="18" t="s">
        <v>827</v>
      </c>
      <c r="B291" s="20" t="s">
        <v>423</v>
      </c>
      <c r="C291" s="21">
        <v>3.24</v>
      </c>
      <c r="D291" s="21">
        <v>43.468</v>
      </c>
      <c r="E291" s="21">
        <v>2.3367</v>
      </c>
      <c r="F291" s="21">
        <v>2.3501</v>
      </c>
      <c r="G291" s="21">
        <v>19.2114</v>
      </c>
      <c r="H291" s="21">
        <v>46.5377</v>
      </c>
      <c r="I291" s="21">
        <v>18.2598</v>
      </c>
      <c r="J291" s="21">
        <v>1.8627</v>
      </c>
      <c r="K291" s="21">
        <v>0.0</v>
      </c>
      <c r="L291" s="21">
        <v>0.6147</v>
      </c>
      <c r="M291" s="21">
        <v>5.43833</v>
      </c>
      <c r="N291" s="21">
        <v>1.4285</v>
      </c>
      <c r="O291" s="21">
        <v>38.6998</v>
      </c>
    </row>
    <row r="292">
      <c r="A292" s="18" t="s">
        <v>828</v>
      </c>
      <c r="B292" s="20" t="s">
        <v>415</v>
      </c>
      <c r="C292" s="21">
        <v>4.86</v>
      </c>
      <c r="D292" s="21">
        <v>64.0817</v>
      </c>
      <c r="E292" s="21">
        <v>3.5783</v>
      </c>
      <c r="F292" s="21">
        <v>3.3623</v>
      </c>
      <c r="G292" s="21">
        <v>29.0364</v>
      </c>
      <c r="H292" s="21">
        <v>60.8328</v>
      </c>
      <c r="I292" s="21">
        <v>28.8906</v>
      </c>
      <c r="J292" s="21">
        <v>2.9094</v>
      </c>
      <c r="K292" s="21">
        <v>0.0</v>
      </c>
      <c r="L292" s="21">
        <v>0.6274</v>
      </c>
      <c r="M292" s="21">
        <v>7.73965</v>
      </c>
      <c r="N292" s="21">
        <v>2.021</v>
      </c>
      <c r="O292" s="21">
        <v>59.9489</v>
      </c>
    </row>
    <row r="293">
      <c r="A293" s="18" t="s">
        <v>829</v>
      </c>
      <c r="B293" s="20" t="s">
        <v>407</v>
      </c>
      <c r="C293" s="21">
        <v>1.62</v>
      </c>
      <c r="D293" s="21">
        <v>43.6645</v>
      </c>
      <c r="E293" s="21">
        <v>2.4378</v>
      </c>
      <c r="F293" s="21">
        <v>2.0753</v>
      </c>
      <c r="G293" s="21">
        <v>19.4404</v>
      </c>
      <c r="H293" s="21">
        <v>46.6367</v>
      </c>
      <c r="I293" s="21">
        <v>13.2819</v>
      </c>
      <c r="J293" s="21">
        <v>1.5362</v>
      </c>
      <c r="K293" s="21">
        <v>0.0</v>
      </c>
      <c r="L293" s="21">
        <v>0.6518</v>
      </c>
      <c r="M293" s="21">
        <v>6.49146</v>
      </c>
      <c r="N293" s="21">
        <v>0.5901</v>
      </c>
      <c r="O293" s="21">
        <v>40.2304</v>
      </c>
    </row>
    <row r="294">
      <c r="A294" s="18" t="s">
        <v>830</v>
      </c>
      <c r="B294" s="20" t="s">
        <v>400</v>
      </c>
      <c r="C294" s="21">
        <v>0.0</v>
      </c>
      <c r="D294" s="21">
        <v>61.0</v>
      </c>
      <c r="E294" s="21">
        <v>3.175</v>
      </c>
      <c r="F294" s="21">
        <v>2.8058</v>
      </c>
      <c r="G294" s="21">
        <v>23.9868</v>
      </c>
      <c r="H294" s="21">
        <v>63.8941</v>
      </c>
      <c r="I294" s="21">
        <v>22.7667</v>
      </c>
      <c r="J294" s="21">
        <v>3.1246</v>
      </c>
      <c r="K294" s="21">
        <v>4.315</v>
      </c>
      <c r="L294" s="21">
        <v>11.2711</v>
      </c>
      <c r="M294" s="21">
        <v>6.00511</v>
      </c>
      <c r="N294" s="21">
        <v>0.0</v>
      </c>
      <c r="O294" s="21">
        <v>54.4328</v>
      </c>
    </row>
    <row r="295">
      <c r="A295" s="18" t="s">
        <v>831</v>
      </c>
      <c r="B295" s="20" t="s">
        <v>398</v>
      </c>
      <c r="C295" s="21">
        <v>4.86</v>
      </c>
      <c r="D295" s="21">
        <v>63.4664</v>
      </c>
      <c r="E295" s="21">
        <v>3.5894</v>
      </c>
      <c r="F295" s="21">
        <v>3.3554</v>
      </c>
      <c r="G295" s="21">
        <v>29.7465</v>
      </c>
      <c r="H295" s="21">
        <v>59.9886</v>
      </c>
      <c r="I295" s="21">
        <v>17.3895</v>
      </c>
      <c r="J295" s="21">
        <v>2.4622</v>
      </c>
      <c r="K295" s="21">
        <v>0.0</v>
      </c>
      <c r="L295" s="21">
        <v>0.6544</v>
      </c>
      <c r="M295" s="21">
        <v>10.4014</v>
      </c>
      <c r="N295" s="21">
        <v>1.6394</v>
      </c>
      <c r="O295" s="21">
        <v>62.1033</v>
      </c>
    </row>
    <row r="296">
      <c r="A296" s="18" t="s">
        <v>832</v>
      </c>
      <c r="B296" s="20"/>
      <c r="C296" s="21">
        <v>11.34</v>
      </c>
      <c r="D296" s="21">
        <v>60.4958</v>
      </c>
      <c r="E296" s="21">
        <v>3.4578</v>
      </c>
      <c r="F296" s="21">
        <v>4.1295</v>
      </c>
      <c r="G296" s="21">
        <v>31.3215</v>
      </c>
      <c r="H296" s="21">
        <v>39.057</v>
      </c>
      <c r="I296" s="21">
        <v>23.8842</v>
      </c>
      <c r="J296" s="21">
        <v>2.194</v>
      </c>
      <c r="K296" s="21">
        <v>0.0</v>
      </c>
      <c r="L296" s="21">
        <v>0.0</v>
      </c>
      <c r="M296" s="21">
        <v>7.34688</v>
      </c>
      <c r="N296" s="21">
        <v>4.0242</v>
      </c>
      <c r="O296" s="21">
        <v>67.9472</v>
      </c>
    </row>
    <row r="297">
      <c r="A297" s="18" t="s">
        <v>833</v>
      </c>
      <c r="B297" s="20" t="s">
        <v>547</v>
      </c>
      <c r="C297" s="21">
        <v>0.0</v>
      </c>
      <c r="D297" s="21">
        <v>62.0</v>
      </c>
      <c r="E297" s="21">
        <v>3.1962</v>
      </c>
      <c r="F297" s="21">
        <v>2.883</v>
      </c>
      <c r="G297" s="21">
        <v>26.0373</v>
      </c>
      <c r="H297" s="21">
        <v>64.1</v>
      </c>
      <c r="I297" s="21">
        <v>18.7489</v>
      </c>
      <c r="J297" s="21">
        <v>2.9146</v>
      </c>
      <c r="K297" s="21">
        <v>1.133</v>
      </c>
      <c r="L297" s="21">
        <v>11.6256</v>
      </c>
      <c r="M297" s="21">
        <v>7.812</v>
      </c>
      <c r="N297" s="21">
        <v>0.0</v>
      </c>
      <c r="O297" s="21">
        <v>55.988</v>
      </c>
    </row>
    <row r="298">
      <c r="A298" s="18" t="s">
        <v>834</v>
      </c>
      <c r="B298" s="20"/>
      <c r="C298" s="21">
        <v>11.34</v>
      </c>
      <c r="D298" s="21">
        <v>63.4009</v>
      </c>
      <c r="E298" s="21">
        <v>3.4292</v>
      </c>
      <c r="F298" s="21">
        <v>4.3326</v>
      </c>
      <c r="G298" s="21">
        <v>34.4013</v>
      </c>
      <c r="H298" s="21">
        <v>49.8706</v>
      </c>
      <c r="I298" s="21">
        <v>20.9895</v>
      </c>
      <c r="J298" s="21">
        <v>3.0617</v>
      </c>
      <c r="K298" s="21">
        <v>0.0</v>
      </c>
      <c r="L298" s="21">
        <v>0.0</v>
      </c>
      <c r="M298" s="21">
        <v>10.0455</v>
      </c>
      <c r="N298" s="21">
        <v>4.2175</v>
      </c>
      <c r="O298" s="21">
        <v>67.6519</v>
      </c>
    </row>
    <row r="299">
      <c r="A299" s="18" t="s">
        <v>835</v>
      </c>
      <c r="B299" s="20" t="s">
        <v>409</v>
      </c>
      <c r="C299" s="21">
        <v>0.0</v>
      </c>
      <c r="D299" s="21">
        <v>63.0</v>
      </c>
      <c r="E299" s="21">
        <v>3.1811</v>
      </c>
      <c r="F299" s="21">
        <v>2.9969</v>
      </c>
      <c r="G299" s="21">
        <v>28.8773</v>
      </c>
      <c r="H299" s="21">
        <v>69.3989</v>
      </c>
      <c r="I299" s="21">
        <v>27.5947</v>
      </c>
      <c r="J299" s="21">
        <v>2.7901</v>
      </c>
      <c r="K299" s="21">
        <v>10.802</v>
      </c>
      <c r="L299" s="21">
        <v>8.443</v>
      </c>
      <c r="M299" s="21">
        <v>8.386</v>
      </c>
      <c r="N299" s="21">
        <v>0.0</v>
      </c>
      <c r="O299" s="21">
        <v>56.5727</v>
      </c>
    </row>
    <row r="300">
      <c r="A300" s="18" t="s">
        <v>836</v>
      </c>
      <c r="B300" s="20" t="s">
        <v>424</v>
      </c>
      <c r="C300" s="21">
        <v>4.86</v>
      </c>
      <c r="D300" s="21">
        <v>72.3577</v>
      </c>
      <c r="E300" s="21">
        <v>3.7001</v>
      </c>
      <c r="F300" s="21">
        <v>4.0907</v>
      </c>
      <c r="G300" s="21">
        <v>35.1675</v>
      </c>
      <c r="H300" s="21">
        <v>68.3541</v>
      </c>
      <c r="I300" s="21">
        <v>26.8658</v>
      </c>
      <c r="J300" s="21">
        <v>2.6814</v>
      </c>
      <c r="K300" s="21">
        <v>0.0</v>
      </c>
      <c r="L300" s="21">
        <v>3.7486</v>
      </c>
      <c r="M300" s="21">
        <v>10.2507</v>
      </c>
      <c r="N300" s="21">
        <v>1.6956</v>
      </c>
      <c r="O300" s="21">
        <v>70.1314</v>
      </c>
    </row>
    <row r="301">
      <c r="A301" s="18" t="s">
        <v>837</v>
      </c>
      <c r="B301" s="20" t="s">
        <v>418</v>
      </c>
      <c r="C301" s="21">
        <v>3.24</v>
      </c>
      <c r="D301" s="21">
        <v>57.2933</v>
      </c>
      <c r="E301" s="21">
        <v>2.9718</v>
      </c>
      <c r="F301" s="21">
        <v>3.1197</v>
      </c>
      <c r="G301" s="21">
        <v>27.5243</v>
      </c>
      <c r="H301" s="21">
        <v>53.556</v>
      </c>
      <c r="I301" s="21">
        <v>21.2291</v>
      </c>
      <c r="J301" s="21">
        <v>2.4483</v>
      </c>
      <c r="K301" s="21">
        <v>0.0</v>
      </c>
      <c r="L301" s="21">
        <v>0.6433</v>
      </c>
      <c r="M301" s="21">
        <v>8.68948</v>
      </c>
      <c r="N301" s="21">
        <v>1.0893</v>
      </c>
      <c r="O301" s="21">
        <v>55.4843</v>
      </c>
    </row>
    <row r="302">
      <c r="A302" s="18" t="s">
        <v>838</v>
      </c>
      <c r="B302" s="20" t="s">
        <v>418</v>
      </c>
      <c r="C302" s="21">
        <v>11.34</v>
      </c>
      <c r="D302" s="21">
        <v>81.8122</v>
      </c>
      <c r="E302" s="21">
        <v>4.1362</v>
      </c>
      <c r="F302" s="21">
        <v>5.4633</v>
      </c>
      <c r="G302" s="21">
        <v>45.806</v>
      </c>
      <c r="H302" s="21">
        <v>57.2738</v>
      </c>
      <c r="I302" s="21">
        <v>25.2439</v>
      </c>
      <c r="J302" s="21">
        <v>3.08</v>
      </c>
      <c r="K302" s="21">
        <v>0.0</v>
      </c>
      <c r="L302" s="21">
        <v>0.6433</v>
      </c>
      <c r="M302" s="21">
        <v>14.5171</v>
      </c>
      <c r="N302" s="21">
        <v>3.7224</v>
      </c>
      <c r="O302" s="21">
        <v>91.0388</v>
      </c>
    </row>
    <row r="303">
      <c r="A303" s="18" t="s">
        <v>839</v>
      </c>
      <c r="B303" s="20" t="s">
        <v>416</v>
      </c>
      <c r="C303" s="21">
        <v>0.0</v>
      </c>
      <c r="D303" s="21">
        <v>64.0</v>
      </c>
      <c r="E303" s="21">
        <v>3.3351</v>
      </c>
      <c r="F303" s="21">
        <v>2.9397</v>
      </c>
      <c r="G303" s="21">
        <v>25.9679</v>
      </c>
      <c r="H303" s="21">
        <v>60.5044</v>
      </c>
      <c r="I303" s="21">
        <v>22.7007</v>
      </c>
      <c r="J303" s="21">
        <v>2.6801</v>
      </c>
      <c r="K303" s="21">
        <v>3.986</v>
      </c>
      <c r="L303" s="21">
        <v>11.7952</v>
      </c>
      <c r="M303" s="21">
        <v>6.20089</v>
      </c>
      <c r="N303" s="21">
        <v>0.0</v>
      </c>
      <c r="O303" s="21">
        <v>60.4601</v>
      </c>
    </row>
    <row r="304">
      <c r="A304" s="18" t="s">
        <v>840</v>
      </c>
      <c r="B304" s="20" t="s">
        <v>396</v>
      </c>
      <c r="C304" s="21">
        <v>0.0</v>
      </c>
      <c r="D304" s="21">
        <v>62.0</v>
      </c>
      <c r="E304" s="21">
        <v>3.3769</v>
      </c>
      <c r="F304" s="21">
        <v>2.6999</v>
      </c>
      <c r="G304" s="21">
        <v>27.3151</v>
      </c>
      <c r="H304" s="21">
        <v>74.4986</v>
      </c>
      <c r="I304" s="21">
        <v>21.255</v>
      </c>
      <c r="J304" s="21">
        <v>3.0791</v>
      </c>
      <c r="K304" s="21">
        <v>0.0</v>
      </c>
      <c r="L304" s="21">
        <v>12.304</v>
      </c>
      <c r="M304" s="21">
        <v>8.88667</v>
      </c>
      <c r="N304" s="21">
        <v>0.0</v>
      </c>
      <c r="O304" s="21">
        <v>53.6152</v>
      </c>
    </row>
    <row r="305">
      <c r="A305" s="18" t="s">
        <v>841</v>
      </c>
      <c r="B305" s="20" t="s">
        <v>398</v>
      </c>
      <c r="C305" s="21">
        <v>0.0</v>
      </c>
      <c r="D305" s="21">
        <v>64.0</v>
      </c>
      <c r="E305" s="21">
        <v>3.3893</v>
      </c>
      <c r="F305" s="21">
        <v>2.8849</v>
      </c>
      <c r="G305" s="21">
        <v>26.8971</v>
      </c>
      <c r="H305" s="21">
        <v>56.3222</v>
      </c>
      <c r="I305" s="21">
        <v>20.4863</v>
      </c>
      <c r="J305" s="21">
        <v>2.9326</v>
      </c>
      <c r="K305" s="21">
        <v>3.376</v>
      </c>
      <c r="L305" s="21">
        <v>12.6069</v>
      </c>
      <c r="M305" s="21">
        <v>7.09689</v>
      </c>
      <c r="N305" s="21">
        <v>0.0</v>
      </c>
      <c r="O305" s="21">
        <v>61.9724</v>
      </c>
    </row>
    <row r="306">
      <c r="A306" s="18" t="s">
        <v>842</v>
      </c>
      <c r="B306" s="20" t="s">
        <v>407</v>
      </c>
      <c r="C306" s="21">
        <v>3.24</v>
      </c>
      <c r="D306" s="21">
        <v>41.9181</v>
      </c>
      <c r="E306" s="21">
        <v>2.456</v>
      </c>
      <c r="F306" s="21">
        <v>2.0942</v>
      </c>
      <c r="G306" s="21">
        <v>18.8038</v>
      </c>
      <c r="H306" s="21">
        <v>42.2383</v>
      </c>
      <c r="I306" s="21">
        <v>14.7535</v>
      </c>
      <c r="J306" s="21">
        <v>1.4877</v>
      </c>
      <c r="K306" s="21">
        <v>0.0</v>
      </c>
      <c r="L306" s="21">
        <v>0.6518</v>
      </c>
      <c r="M306" s="21">
        <v>5.6962</v>
      </c>
      <c r="N306" s="21">
        <v>1.329</v>
      </c>
      <c r="O306" s="21">
        <v>39.3604</v>
      </c>
    </row>
    <row r="307">
      <c r="A307" s="18" t="s">
        <v>843</v>
      </c>
      <c r="B307" s="20" t="s">
        <v>562</v>
      </c>
      <c r="C307" s="21">
        <v>0.0</v>
      </c>
      <c r="D307" s="21">
        <v>62.0</v>
      </c>
      <c r="E307" s="21">
        <v>3.1266</v>
      </c>
      <c r="F307" s="21">
        <v>2.9533</v>
      </c>
      <c r="G307" s="21">
        <v>26.4027</v>
      </c>
      <c r="H307" s="21">
        <v>71.713</v>
      </c>
      <c r="I307" s="21">
        <v>28.6515</v>
      </c>
      <c r="J307" s="21">
        <v>2.8159</v>
      </c>
      <c r="K307" s="21">
        <v>2.098</v>
      </c>
      <c r="L307" s="21">
        <v>11.1971</v>
      </c>
      <c r="M307" s="21">
        <v>7.46067</v>
      </c>
      <c r="N307" s="21">
        <v>0.0</v>
      </c>
      <c r="O307" s="21">
        <v>52.5706</v>
      </c>
    </row>
    <row r="308">
      <c r="A308" s="18" t="s">
        <v>844</v>
      </c>
      <c r="B308" s="20" t="s">
        <v>419</v>
      </c>
      <c r="C308" s="21">
        <v>0.0</v>
      </c>
      <c r="D308" s="21">
        <v>66.0</v>
      </c>
      <c r="E308" s="21">
        <v>3.0786</v>
      </c>
      <c r="F308" s="21">
        <v>3.3956</v>
      </c>
      <c r="G308" s="21">
        <v>33.2497</v>
      </c>
      <c r="H308" s="21">
        <v>65.8117</v>
      </c>
      <c r="I308" s="21">
        <v>31.1508</v>
      </c>
      <c r="J308" s="21">
        <v>3.4545</v>
      </c>
      <c r="K308" s="21">
        <v>20.491</v>
      </c>
      <c r="L308" s="21">
        <v>5.0939</v>
      </c>
      <c r="M308" s="21">
        <v>7.99333</v>
      </c>
      <c r="N308" s="21">
        <v>0.0</v>
      </c>
      <c r="O308" s="21">
        <v>65.066</v>
      </c>
    </row>
    <row r="309">
      <c r="A309" s="18" t="s">
        <v>845</v>
      </c>
      <c r="B309" s="20" t="s">
        <v>418</v>
      </c>
      <c r="C309" s="21">
        <v>0.0</v>
      </c>
      <c r="D309" s="21">
        <v>66.0</v>
      </c>
      <c r="E309" s="21">
        <v>3.2228</v>
      </c>
      <c r="F309" s="21">
        <v>3.2503</v>
      </c>
      <c r="G309" s="21">
        <v>31.5732</v>
      </c>
      <c r="H309" s="21">
        <v>70.7093</v>
      </c>
      <c r="I309" s="21">
        <v>27.8442</v>
      </c>
      <c r="J309" s="21">
        <v>3.0437</v>
      </c>
      <c r="K309" s="21">
        <v>20.355</v>
      </c>
      <c r="L309" s="21">
        <v>7.1848</v>
      </c>
      <c r="M309" s="21">
        <v>9.724</v>
      </c>
      <c r="N309" s="21">
        <v>0.0</v>
      </c>
      <c r="O309" s="21">
        <v>59.9106</v>
      </c>
    </row>
    <row r="310">
      <c r="A310" s="18" t="s">
        <v>846</v>
      </c>
      <c r="B310" s="20" t="s">
        <v>593</v>
      </c>
      <c r="C310" s="21">
        <v>0.0</v>
      </c>
      <c r="D310" s="21">
        <v>58.0</v>
      </c>
      <c r="E310" s="21">
        <v>2.7266</v>
      </c>
      <c r="F310" s="21">
        <v>2.9627</v>
      </c>
      <c r="G310" s="21">
        <v>26.4091</v>
      </c>
      <c r="H310" s="21">
        <v>58.0324</v>
      </c>
      <c r="I310" s="21">
        <v>26.7786</v>
      </c>
      <c r="J310" s="21">
        <v>2.6129</v>
      </c>
      <c r="K310" s="21">
        <v>0.0</v>
      </c>
      <c r="L310" s="21">
        <v>9.4809</v>
      </c>
      <c r="M310" s="21">
        <v>7.23711</v>
      </c>
      <c r="N310" s="21">
        <v>0.0</v>
      </c>
      <c r="O310" s="21">
        <v>52.9955</v>
      </c>
    </row>
    <row r="311">
      <c r="A311" s="18" t="s">
        <v>847</v>
      </c>
      <c r="B311" s="20"/>
      <c r="C311" s="21">
        <v>12.96</v>
      </c>
      <c r="D311" s="21">
        <v>73.8179</v>
      </c>
      <c r="E311" s="21">
        <v>3.8676</v>
      </c>
      <c r="F311" s="21">
        <v>5.0864</v>
      </c>
      <c r="G311" s="21">
        <v>40.9372</v>
      </c>
      <c r="H311" s="21">
        <v>54.2221</v>
      </c>
      <c r="I311" s="21">
        <v>21.8896</v>
      </c>
      <c r="J311" s="21">
        <v>3.9496</v>
      </c>
      <c r="K311" s="21">
        <v>0.0</v>
      </c>
      <c r="L311" s="21">
        <v>0.0</v>
      </c>
      <c r="M311" s="21">
        <v>12.5819</v>
      </c>
      <c r="N311" s="21">
        <v>4.8876</v>
      </c>
      <c r="O311" s="21">
        <v>80.5983</v>
      </c>
    </row>
    <row r="312">
      <c r="A312" s="18" t="s">
        <v>848</v>
      </c>
      <c r="B312" s="20" t="s">
        <v>562</v>
      </c>
      <c r="C312" s="21">
        <v>0.0</v>
      </c>
      <c r="D312" s="21">
        <v>65.0</v>
      </c>
      <c r="E312" s="21">
        <v>3.2956</v>
      </c>
      <c r="F312" s="21">
        <v>3.0784</v>
      </c>
      <c r="G312" s="21">
        <v>27.3152</v>
      </c>
      <c r="H312" s="21">
        <v>69.5722</v>
      </c>
      <c r="I312" s="21">
        <v>24.7049</v>
      </c>
      <c r="J312" s="21">
        <v>2.5102</v>
      </c>
      <c r="K312" s="21">
        <v>22.376</v>
      </c>
      <c r="L312" s="21">
        <v>5.2835</v>
      </c>
      <c r="M312" s="21">
        <v>7.96611</v>
      </c>
      <c r="N312" s="21">
        <v>0.0</v>
      </c>
      <c r="O312" s="21">
        <v>57.6261</v>
      </c>
    </row>
    <row r="313">
      <c r="A313" s="18" t="s">
        <v>849</v>
      </c>
      <c r="B313" s="20"/>
      <c r="C313" s="21">
        <v>12.96</v>
      </c>
      <c r="D313" s="21">
        <v>69.9588</v>
      </c>
      <c r="E313" s="21">
        <v>3.8608</v>
      </c>
      <c r="F313" s="21">
        <v>4.8637</v>
      </c>
      <c r="G313" s="21">
        <v>38.2799</v>
      </c>
      <c r="H313" s="21">
        <v>55.71</v>
      </c>
      <c r="I313" s="21">
        <v>23.4821</v>
      </c>
      <c r="J313" s="21">
        <v>2.844</v>
      </c>
      <c r="K313" s="21">
        <v>0.0</v>
      </c>
      <c r="L313" s="21">
        <v>0.0</v>
      </c>
      <c r="M313" s="21">
        <v>12.1884</v>
      </c>
      <c r="N313" s="21">
        <v>4.3549</v>
      </c>
      <c r="O313" s="21">
        <v>73.604</v>
      </c>
    </row>
    <row r="314">
      <c r="A314" s="18" t="s">
        <v>850</v>
      </c>
      <c r="B314" s="20" t="s">
        <v>417</v>
      </c>
      <c r="C314" s="21">
        <v>0.0</v>
      </c>
      <c r="D314" s="21">
        <v>66.0</v>
      </c>
      <c r="E314" s="21">
        <v>3.1847</v>
      </c>
      <c r="F314" s="21">
        <v>3.2887</v>
      </c>
      <c r="G314" s="21">
        <v>33.0288</v>
      </c>
      <c r="H314" s="21">
        <v>71.9366</v>
      </c>
      <c r="I314" s="21">
        <v>25.0544</v>
      </c>
      <c r="J314" s="21">
        <v>2.339</v>
      </c>
      <c r="K314" s="21">
        <v>2.236</v>
      </c>
      <c r="L314" s="21">
        <v>11.9023</v>
      </c>
      <c r="M314" s="21">
        <v>11.946</v>
      </c>
      <c r="N314" s="21">
        <v>0.0</v>
      </c>
      <c r="O314" s="21">
        <v>60.6771</v>
      </c>
    </row>
    <row r="315">
      <c r="A315" s="18" t="s">
        <v>851</v>
      </c>
      <c r="B315" s="20" t="s">
        <v>418</v>
      </c>
      <c r="C315" s="21">
        <v>0.0</v>
      </c>
      <c r="D315" s="21">
        <v>48.0</v>
      </c>
      <c r="E315" s="21">
        <v>2.4506</v>
      </c>
      <c r="F315" s="21">
        <v>2.2561</v>
      </c>
      <c r="G315" s="21">
        <v>20.7324</v>
      </c>
      <c r="H315" s="21">
        <v>59.1568</v>
      </c>
      <c r="I315" s="21">
        <v>24.8938</v>
      </c>
      <c r="J315" s="21">
        <v>2.7025</v>
      </c>
      <c r="K315" s="21">
        <v>2.181</v>
      </c>
      <c r="L315" s="21">
        <v>3.8699</v>
      </c>
      <c r="M315" s="21">
        <v>5.792</v>
      </c>
      <c r="N315" s="21">
        <v>0.0</v>
      </c>
      <c r="O315" s="21">
        <v>39.1569</v>
      </c>
    </row>
    <row r="316">
      <c r="A316" s="18" t="s">
        <v>852</v>
      </c>
      <c r="B316" s="20" t="s">
        <v>574</v>
      </c>
      <c r="C316" s="21">
        <v>3.24</v>
      </c>
      <c r="D316" s="21">
        <v>51.0426</v>
      </c>
      <c r="E316" s="21">
        <v>2.6829</v>
      </c>
      <c r="F316" s="21">
        <v>2.7642</v>
      </c>
      <c r="G316" s="21">
        <v>23.452</v>
      </c>
      <c r="H316" s="21">
        <v>42.8516</v>
      </c>
      <c r="I316" s="21">
        <v>17.0239</v>
      </c>
      <c r="J316" s="21">
        <v>2.3625</v>
      </c>
      <c r="K316" s="21">
        <v>0.0</v>
      </c>
      <c r="L316" s="21">
        <v>0.6282</v>
      </c>
      <c r="M316" s="21">
        <v>6.13078</v>
      </c>
      <c r="N316" s="21">
        <v>1.3277</v>
      </c>
      <c r="O316" s="21">
        <v>51.6005</v>
      </c>
    </row>
    <row r="317">
      <c r="A317" s="18" t="s">
        <v>853</v>
      </c>
      <c r="B317" s="20" t="s">
        <v>434</v>
      </c>
      <c r="C317" s="21">
        <v>0.0</v>
      </c>
      <c r="D317" s="21">
        <v>48.0</v>
      </c>
      <c r="E317" s="21">
        <v>2.3447</v>
      </c>
      <c r="F317" s="21">
        <v>2.3631</v>
      </c>
      <c r="G317" s="21">
        <v>21.4214</v>
      </c>
      <c r="H317" s="21">
        <v>49.0971</v>
      </c>
      <c r="I317" s="21">
        <v>14.4012</v>
      </c>
      <c r="J317" s="21">
        <v>1.7028</v>
      </c>
      <c r="K317" s="21">
        <v>0.0</v>
      </c>
      <c r="L317" s="21">
        <v>0.6193</v>
      </c>
      <c r="M317" s="21">
        <v>6.608</v>
      </c>
      <c r="N317" s="21">
        <v>0.0</v>
      </c>
      <c r="O317" s="21">
        <v>44.7507</v>
      </c>
    </row>
    <row r="318">
      <c r="A318" s="18" t="s">
        <v>854</v>
      </c>
      <c r="B318" s="20" t="s">
        <v>407</v>
      </c>
      <c r="C318" s="21">
        <v>0.0</v>
      </c>
      <c r="D318" s="21">
        <v>58.0</v>
      </c>
      <c r="E318" s="21">
        <v>3.0404</v>
      </c>
      <c r="F318" s="21">
        <v>2.646</v>
      </c>
      <c r="G318" s="21">
        <v>26.1053</v>
      </c>
      <c r="H318" s="21">
        <v>57.926</v>
      </c>
      <c r="I318" s="21">
        <v>20.7083</v>
      </c>
      <c r="J318" s="21">
        <v>2.737</v>
      </c>
      <c r="K318" s="21">
        <v>0.0</v>
      </c>
      <c r="L318" s="21">
        <v>10.3957</v>
      </c>
      <c r="M318" s="21">
        <v>7.46911</v>
      </c>
      <c r="N318" s="21">
        <v>0.0</v>
      </c>
      <c r="O318" s="21">
        <v>54.8059</v>
      </c>
    </row>
    <row r="319">
      <c r="A319" s="18" t="s">
        <v>855</v>
      </c>
      <c r="B319" s="20" t="s">
        <v>405</v>
      </c>
      <c r="C319" s="21">
        <v>0.0</v>
      </c>
      <c r="D319" s="21">
        <v>64.0</v>
      </c>
      <c r="E319" s="21">
        <v>3.224</v>
      </c>
      <c r="F319" s="21">
        <v>3.0521</v>
      </c>
      <c r="G319" s="21">
        <v>29.1942</v>
      </c>
      <c r="H319" s="21">
        <v>63.7153</v>
      </c>
      <c r="I319" s="21">
        <v>25.2728</v>
      </c>
      <c r="J319" s="21">
        <v>3.0588</v>
      </c>
      <c r="K319" s="21">
        <v>0.0</v>
      </c>
      <c r="L319" s="21">
        <v>12.3575</v>
      </c>
      <c r="M319" s="21">
        <v>7.54489</v>
      </c>
      <c r="N319" s="21">
        <v>0.0</v>
      </c>
      <c r="O319" s="21">
        <v>61.2533</v>
      </c>
    </row>
    <row r="320">
      <c r="A320" s="18" t="s">
        <v>856</v>
      </c>
      <c r="B320" s="20" t="s">
        <v>538</v>
      </c>
      <c r="C320" s="21">
        <v>4.86</v>
      </c>
      <c r="D320" s="21">
        <v>75.702</v>
      </c>
      <c r="E320" s="21">
        <v>3.7985</v>
      </c>
      <c r="F320" s="21">
        <v>4.2671</v>
      </c>
      <c r="G320" s="21">
        <v>35.1233</v>
      </c>
      <c r="H320" s="21">
        <v>57.1049</v>
      </c>
      <c r="I320" s="21">
        <v>25.4419</v>
      </c>
      <c r="J320" s="21">
        <v>4.64</v>
      </c>
      <c r="K320" s="21">
        <v>0.0</v>
      </c>
      <c r="L320" s="21">
        <v>3.9018</v>
      </c>
      <c r="M320" s="21">
        <v>7.67114</v>
      </c>
      <c r="N320" s="21">
        <v>2.0796</v>
      </c>
      <c r="O320" s="21">
        <v>79.9472</v>
      </c>
    </row>
    <row r="321">
      <c r="A321" s="18" t="s">
        <v>857</v>
      </c>
      <c r="B321" s="20" t="s">
        <v>574</v>
      </c>
      <c r="C321" s="21">
        <v>0.0</v>
      </c>
      <c r="D321" s="21">
        <v>48.0</v>
      </c>
      <c r="E321" s="21">
        <v>2.4048</v>
      </c>
      <c r="F321" s="21">
        <v>2.3024</v>
      </c>
      <c r="G321" s="21">
        <v>20.9949</v>
      </c>
      <c r="H321" s="21">
        <v>47.7272</v>
      </c>
      <c r="I321" s="21">
        <v>19.5259</v>
      </c>
      <c r="J321" s="21">
        <v>2.031</v>
      </c>
      <c r="K321" s="21">
        <v>0.0</v>
      </c>
      <c r="L321" s="21">
        <v>4.0202</v>
      </c>
      <c r="M321" s="21">
        <v>5.44</v>
      </c>
      <c r="N321" s="21">
        <v>0.0</v>
      </c>
      <c r="O321" s="21">
        <v>44.8847</v>
      </c>
    </row>
    <row r="322">
      <c r="A322" s="18" t="s">
        <v>858</v>
      </c>
      <c r="B322" s="20" t="s">
        <v>403</v>
      </c>
      <c r="C322" s="21">
        <v>4.86</v>
      </c>
      <c r="D322" s="21">
        <v>45.9211</v>
      </c>
      <c r="E322" s="21">
        <v>2.5436</v>
      </c>
      <c r="F322" s="21">
        <v>2.6258</v>
      </c>
      <c r="G322" s="21">
        <v>21.596</v>
      </c>
      <c r="H322" s="21">
        <v>38.1241</v>
      </c>
      <c r="I322" s="21">
        <v>15.6902</v>
      </c>
      <c r="J322" s="21">
        <v>1.8284</v>
      </c>
      <c r="K322" s="21">
        <v>0.0</v>
      </c>
      <c r="L322" s="21">
        <v>0.6178</v>
      </c>
      <c r="M322" s="21">
        <v>6.15853</v>
      </c>
      <c r="N322" s="21">
        <v>1.9949</v>
      </c>
      <c r="O322" s="21">
        <v>46.2594</v>
      </c>
    </row>
    <row r="323">
      <c r="A323" s="18" t="s">
        <v>859</v>
      </c>
      <c r="B323" s="20" t="s">
        <v>419</v>
      </c>
      <c r="C323" s="21">
        <v>0.0</v>
      </c>
      <c r="D323" s="21">
        <v>62.0</v>
      </c>
      <c r="E323" s="21">
        <v>2.8555</v>
      </c>
      <c r="F323" s="21">
        <v>3.2265</v>
      </c>
      <c r="G323" s="21">
        <v>31.8785</v>
      </c>
      <c r="H323" s="21">
        <v>53.8375</v>
      </c>
      <c r="I323" s="21">
        <v>23.9069</v>
      </c>
      <c r="J323" s="21">
        <v>3.6194</v>
      </c>
      <c r="K323" s="21">
        <v>0.961</v>
      </c>
      <c r="L323" s="21">
        <v>10.9711</v>
      </c>
      <c r="M323" s="21">
        <v>7.43311</v>
      </c>
      <c r="N323" s="21">
        <v>0.0</v>
      </c>
      <c r="O323" s="21">
        <v>66.7558</v>
      </c>
    </row>
    <row r="324">
      <c r="A324" s="18" t="s">
        <v>860</v>
      </c>
      <c r="B324" s="20" t="s">
        <v>415</v>
      </c>
      <c r="C324" s="21">
        <v>0.0</v>
      </c>
      <c r="D324" s="21">
        <v>58.0</v>
      </c>
      <c r="E324" s="21">
        <v>3.0193</v>
      </c>
      <c r="F324" s="21">
        <v>2.6674</v>
      </c>
      <c r="G324" s="21">
        <v>24.2873</v>
      </c>
      <c r="H324" s="21">
        <v>44.7747</v>
      </c>
      <c r="I324" s="21">
        <v>22.7036</v>
      </c>
      <c r="J324" s="21">
        <v>2.2103</v>
      </c>
      <c r="K324" s="21">
        <v>0.0</v>
      </c>
      <c r="L324" s="21">
        <v>10.0075</v>
      </c>
      <c r="M324" s="21">
        <v>4.42733</v>
      </c>
      <c r="N324" s="21">
        <v>0.0</v>
      </c>
      <c r="O324" s="21">
        <v>58.8706</v>
      </c>
    </row>
    <row r="325">
      <c r="A325" s="18" t="s">
        <v>861</v>
      </c>
      <c r="B325" s="20" t="s">
        <v>396</v>
      </c>
      <c r="C325" s="21">
        <v>4.86</v>
      </c>
      <c r="D325" s="21">
        <v>44.702</v>
      </c>
      <c r="E325" s="21">
        <v>2.7023</v>
      </c>
      <c r="F325" s="21">
        <v>2.3073</v>
      </c>
      <c r="G325" s="21">
        <v>21.7295</v>
      </c>
      <c r="H325" s="21">
        <v>43.5021</v>
      </c>
      <c r="I325" s="21">
        <v>18.6965</v>
      </c>
      <c r="J325" s="21">
        <v>1.9518</v>
      </c>
      <c r="K325" s="21">
        <v>0.0</v>
      </c>
      <c r="L325" s="21">
        <v>0.6379</v>
      </c>
      <c r="M325" s="21">
        <v>5.78146</v>
      </c>
      <c r="N325" s="21">
        <v>2.0592</v>
      </c>
      <c r="O325" s="21">
        <v>43.8283</v>
      </c>
    </row>
    <row r="326">
      <c r="A326" s="18" t="s">
        <v>862</v>
      </c>
      <c r="B326" s="20" t="s">
        <v>409</v>
      </c>
      <c r="C326" s="21">
        <v>0.0</v>
      </c>
      <c r="D326" s="21">
        <v>52.0</v>
      </c>
      <c r="E326" s="21">
        <v>2.6771</v>
      </c>
      <c r="F326" s="21">
        <v>2.4217</v>
      </c>
      <c r="G326" s="21">
        <v>22.8762</v>
      </c>
      <c r="H326" s="21">
        <v>56.3061</v>
      </c>
      <c r="I326" s="21">
        <v>21.4991</v>
      </c>
      <c r="J326" s="21">
        <v>2.1293</v>
      </c>
      <c r="K326" s="21">
        <v>0.0</v>
      </c>
      <c r="L326" s="21">
        <v>4.1927</v>
      </c>
      <c r="M326" s="21">
        <v>7.19333</v>
      </c>
      <c r="N326" s="21">
        <v>0.0</v>
      </c>
      <c r="O326" s="21">
        <v>46.1415</v>
      </c>
    </row>
    <row r="327">
      <c r="A327" s="18" t="s">
        <v>863</v>
      </c>
      <c r="B327" s="20" t="s">
        <v>428</v>
      </c>
      <c r="C327" s="21">
        <v>8.1</v>
      </c>
      <c r="D327" s="21">
        <v>57.0765</v>
      </c>
      <c r="E327" s="21">
        <v>3.0062</v>
      </c>
      <c r="F327" s="21">
        <v>3.785</v>
      </c>
      <c r="G327" s="21">
        <v>27.0701</v>
      </c>
      <c r="H327" s="21">
        <v>54.2415</v>
      </c>
      <c r="I327" s="21">
        <v>24.7067</v>
      </c>
      <c r="J327" s="21">
        <v>3.2318</v>
      </c>
      <c r="K327" s="21">
        <v>0.0</v>
      </c>
      <c r="L327" s="21">
        <v>0.5768</v>
      </c>
      <c r="M327" s="21">
        <v>7.7624</v>
      </c>
      <c r="N327" s="21">
        <v>3.0419</v>
      </c>
      <c r="O327" s="21">
        <v>53.1001</v>
      </c>
    </row>
    <row r="328">
      <c r="A328" s="18" t="s">
        <v>864</v>
      </c>
      <c r="B328" s="20" t="s">
        <v>415</v>
      </c>
      <c r="C328" s="21">
        <v>0.0</v>
      </c>
      <c r="D328" s="21">
        <v>62.0</v>
      </c>
      <c r="E328" s="21">
        <v>3.1362</v>
      </c>
      <c r="F328" s="21">
        <v>2.9436</v>
      </c>
      <c r="G328" s="21">
        <v>28.234</v>
      </c>
      <c r="H328" s="21">
        <v>50.5761</v>
      </c>
      <c r="I328" s="21">
        <v>18.0923</v>
      </c>
      <c r="J328" s="21">
        <v>2.6559</v>
      </c>
      <c r="K328" s="21">
        <v>2.305</v>
      </c>
      <c r="L328" s="21">
        <v>11.9672</v>
      </c>
      <c r="M328" s="21">
        <v>7.91533</v>
      </c>
      <c r="N328" s="21">
        <v>0.0</v>
      </c>
      <c r="O328" s="21">
        <v>63.0058</v>
      </c>
    </row>
    <row r="329">
      <c r="A329" s="18" t="s">
        <v>865</v>
      </c>
      <c r="B329" s="20" t="s">
        <v>567</v>
      </c>
      <c r="C329" s="21">
        <v>12.96</v>
      </c>
      <c r="D329" s="21">
        <v>73.872</v>
      </c>
      <c r="E329" s="21">
        <v>3.4928</v>
      </c>
      <c r="F329" s="21">
        <v>5.4819</v>
      </c>
      <c r="G329" s="21">
        <v>41.2809</v>
      </c>
      <c r="H329" s="21">
        <v>66.2852</v>
      </c>
      <c r="I329" s="21">
        <v>33.6952</v>
      </c>
      <c r="J329" s="21">
        <v>3.6766</v>
      </c>
      <c r="K329" s="21">
        <v>0.0</v>
      </c>
      <c r="L329" s="21">
        <v>0.0</v>
      </c>
      <c r="M329" s="21">
        <v>13.3872</v>
      </c>
      <c r="N329" s="21">
        <v>4.8419</v>
      </c>
      <c r="O329" s="21">
        <v>72.8475</v>
      </c>
    </row>
    <row r="330">
      <c r="A330" s="18" t="s">
        <v>866</v>
      </c>
      <c r="B330" s="20" t="s">
        <v>401</v>
      </c>
      <c r="C330" s="21">
        <v>0.0</v>
      </c>
      <c r="D330" s="21">
        <v>48.0</v>
      </c>
      <c r="E330" s="21">
        <v>2.396</v>
      </c>
      <c r="F330" s="21">
        <v>2.3112</v>
      </c>
      <c r="G330" s="21">
        <v>21.9919</v>
      </c>
      <c r="H330" s="21">
        <v>45.849</v>
      </c>
      <c r="I330" s="21">
        <v>20.0636</v>
      </c>
      <c r="J330" s="21">
        <v>2.2294</v>
      </c>
      <c r="K330" s="21">
        <v>0.0</v>
      </c>
      <c r="L330" s="21">
        <v>0.542</v>
      </c>
      <c r="M330" s="21">
        <v>5.90933</v>
      </c>
      <c r="N330" s="21">
        <v>0.0</v>
      </c>
      <c r="O330" s="21">
        <v>45.387</v>
      </c>
    </row>
    <row r="331">
      <c r="A331" s="18" t="s">
        <v>867</v>
      </c>
      <c r="B331" s="20" t="s">
        <v>414</v>
      </c>
      <c r="C331" s="21">
        <v>0.0</v>
      </c>
      <c r="D331" s="21">
        <v>54.0</v>
      </c>
      <c r="E331" s="21">
        <v>2.8133</v>
      </c>
      <c r="F331" s="21">
        <v>2.4811</v>
      </c>
      <c r="G331" s="21">
        <v>21.58</v>
      </c>
      <c r="H331" s="21">
        <v>55.0936</v>
      </c>
      <c r="I331" s="21">
        <v>21.4847</v>
      </c>
      <c r="J331" s="21">
        <v>2.6211</v>
      </c>
      <c r="K331" s="21">
        <v>0.0</v>
      </c>
      <c r="L331" s="21">
        <v>6.6333</v>
      </c>
      <c r="M331" s="21">
        <v>5.232</v>
      </c>
      <c r="N331" s="21">
        <v>0.0</v>
      </c>
      <c r="O331" s="21">
        <v>49.0032</v>
      </c>
    </row>
    <row r="332">
      <c r="A332" s="18" t="s">
        <v>868</v>
      </c>
      <c r="B332" s="20"/>
      <c r="C332" s="21">
        <v>11.34</v>
      </c>
      <c r="D332" s="21">
        <v>62.6183</v>
      </c>
      <c r="E332" s="21">
        <v>3.2853</v>
      </c>
      <c r="F332" s="21">
        <v>4.4366</v>
      </c>
      <c r="G332" s="21">
        <v>35.1443</v>
      </c>
      <c r="H332" s="21">
        <v>41.3939</v>
      </c>
      <c r="I332" s="21">
        <v>21.4578</v>
      </c>
      <c r="J332" s="21">
        <v>3.119</v>
      </c>
      <c r="K332" s="21">
        <v>0.0</v>
      </c>
      <c r="L332" s="21">
        <v>0.0</v>
      </c>
      <c r="M332" s="21">
        <v>9.75454</v>
      </c>
      <c r="N332" s="21">
        <v>3.881</v>
      </c>
      <c r="O332" s="21">
        <v>70.1804</v>
      </c>
    </row>
    <row r="333">
      <c r="A333" s="18" t="s">
        <v>869</v>
      </c>
      <c r="B333" s="20" t="s">
        <v>538</v>
      </c>
      <c r="C333" s="21">
        <v>6.48</v>
      </c>
      <c r="D333" s="21">
        <v>80.936</v>
      </c>
      <c r="E333" s="21">
        <v>4.1148</v>
      </c>
      <c r="F333" s="21">
        <v>4.6784</v>
      </c>
      <c r="G333" s="21">
        <v>37.9959</v>
      </c>
      <c r="H333" s="21">
        <v>81.2078</v>
      </c>
      <c r="I333" s="21">
        <v>36.7004</v>
      </c>
      <c r="J333" s="21">
        <v>6.4932</v>
      </c>
      <c r="K333" s="21">
        <v>0.0</v>
      </c>
      <c r="L333" s="21">
        <v>0.6097</v>
      </c>
      <c r="M333" s="21">
        <v>9.34361</v>
      </c>
      <c r="N333" s="21">
        <v>2.6972</v>
      </c>
      <c r="O333" s="21">
        <v>75.1112</v>
      </c>
    </row>
    <row r="334">
      <c r="A334" s="18" t="s">
        <v>870</v>
      </c>
      <c r="B334" s="20" t="s">
        <v>405</v>
      </c>
      <c r="C334" s="21">
        <v>0.0</v>
      </c>
      <c r="D334" s="21">
        <v>58.0</v>
      </c>
      <c r="E334" s="21">
        <v>2.9692</v>
      </c>
      <c r="F334" s="21">
        <v>2.718</v>
      </c>
      <c r="G334" s="21">
        <v>25.4562</v>
      </c>
      <c r="H334" s="21">
        <v>57.5104</v>
      </c>
      <c r="I334" s="21">
        <v>21.9294</v>
      </c>
      <c r="J334" s="21">
        <v>3.2887</v>
      </c>
      <c r="K334" s="21">
        <v>0.0</v>
      </c>
      <c r="L334" s="21">
        <v>9.8991</v>
      </c>
      <c r="M334" s="21">
        <v>6.33489</v>
      </c>
      <c r="N334" s="21">
        <v>0.0</v>
      </c>
      <c r="O334" s="21">
        <v>55.8982</v>
      </c>
    </row>
    <row r="335">
      <c r="A335" s="18" t="s">
        <v>871</v>
      </c>
      <c r="B335" s="20" t="s">
        <v>567</v>
      </c>
      <c r="C335" s="21">
        <v>16.2</v>
      </c>
      <c r="D335" s="21">
        <v>102.094</v>
      </c>
      <c r="E335" s="21">
        <v>4.7184</v>
      </c>
      <c r="F335" s="21">
        <v>7.5929</v>
      </c>
      <c r="G335" s="21">
        <v>58.2679</v>
      </c>
      <c r="H335" s="21">
        <v>74.0403</v>
      </c>
      <c r="I335" s="21">
        <v>35.5927</v>
      </c>
      <c r="J335" s="21">
        <v>3.5432</v>
      </c>
      <c r="K335" s="21">
        <v>0.0</v>
      </c>
      <c r="L335" s="21">
        <v>0.5902</v>
      </c>
      <c r="M335" s="21">
        <v>19.1029</v>
      </c>
      <c r="N335" s="21">
        <v>5.1595</v>
      </c>
      <c r="O335" s="21">
        <v>110.957</v>
      </c>
    </row>
    <row r="336">
      <c r="A336" s="18" t="s">
        <v>872</v>
      </c>
      <c r="B336" s="20" t="s">
        <v>408</v>
      </c>
      <c r="C336" s="21">
        <v>0.0</v>
      </c>
      <c r="D336" s="21">
        <v>64.0</v>
      </c>
      <c r="E336" s="21">
        <v>3.2959</v>
      </c>
      <c r="F336" s="21">
        <v>2.9794</v>
      </c>
      <c r="G336" s="21">
        <v>27.482</v>
      </c>
      <c r="H336" s="21">
        <v>69.4195</v>
      </c>
      <c r="I336" s="21">
        <v>20.8067</v>
      </c>
      <c r="J336" s="21">
        <v>2.3398</v>
      </c>
      <c r="K336" s="21">
        <v>2.118</v>
      </c>
      <c r="L336" s="21">
        <v>12.9492</v>
      </c>
      <c r="M336" s="21">
        <v>9.24444</v>
      </c>
      <c r="N336" s="21">
        <v>0.0</v>
      </c>
      <c r="O336" s="21">
        <v>56.5082</v>
      </c>
    </row>
    <row r="337">
      <c r="A337" s="18" t="s">
        <v>873</v>
      </c>
      <c r="B337" s="20" t="s">
        <v>434</v>
      </c>
      <c r="C337" s="21">
        <v>0.0</v>
      </c>
      <c r="D337" s="21">
        <v>60.0</v>
      </c>
      <c r="E337" s="21">
        <v>2.9661</v>
      </c>
      <c r="F337" s="21">
        <v>2.9183</v>
      </c>
      <c r="G337" s="21">
        <v>25.7929</v>
      </c>
      <c r="H337" s="21">
        <v>63.3521</v>
      </c>
      <c r="I337" s="21">
        <v>25.2617</v>
      </c>
      <c r="J337" s="21">
        <v>2.4371</v>
      </c>
      <c r="K337" s="21">
        <v>1.974</v>
      </c>
      <c r="L337" s="21">
        <v>10.867</v>
      </c>
      <c r="M337" s="21">
        <v>6.79333</v>
      </c>
      <c r="N337" s="21">
        <v>0.0</v>
      </c>
      <c r="O337" s="21">
        <v>54.8255</v>
      </c>
    </row>
    <row r="338">
      <c r="A338" s="18" t="s">
        <v>874</v>
      </c>
      <c r="B338" s="20" t="s">
        <v>423</v>
      </c>
      <c r="C338" s="21">
        <v>0.0</v>
      </c>
      <c r="D338" s="21">
        <v>44.0</v>
      </c>
      <c r="E338" s="21">
        <v>2.3067</v>
      </c>
      <c r="F338" s="21">
        <v>2.0071</v>
      </c>
      <c r="G338" s="21">
        <v>16.9848</v>
      </c>
      <c r="H338" s="21">
        <v>53.511</v>
      </c>
      <c r="I338" s="21">
        <v>23.4012</v>
      </c>
      <c r="J338" s="21">
        <v>2.9354</v>
      </c>
      <c r="K338" s="21">
        <v>0.0</v>
      </c>
      <c r="L338" s="21">
        <v>0.6147</v>
      </c>
      <c r="M338" s="21">
        <v>4.19467</v>
      </c>
      <c r="N338" s="21">
        <v>0.0</v>
      </c>
      <c r="O338" s="21">
        <v>35.1533</v>
      </c>
    </row>
    <row r="339">
      <c r="A339" s="18" t="s">
        <v>875</v>
      </c>
      <c r="B339" s="20" t="s">
        <v>593</v>
      </c>
      <c r="C339" s="21">
        <v>0.0</v>
      </c>
      <c r="D339" s="21">
        <v>60.0</v>
      </c>
      <c r="E339" s="21">
        <v>2.7752</v>
      </c>
      <c r="F339" s="21">
        <v>3.1106</v>
      </c>
      <c r="G339" s="21">
        <v>28.5953</v>
      </c>
      <c r="H339" s="21">
        <v>65.4062</v>
      </c>
      <c r="I339" s="21">
        <v>27.9614</v>
      </c>
      <c r="J339" s="21">
        <v>2.5396</v>
      </c>
      <c r="K339" s="21">
        <v>4.635</v>
      </c>
      <c r="L339" s="21">
        <v>12.2687</v>
      </c>
      <c r="M339" s="21">
        <v>8.76667</v>
      </c>
      <c r="N339" s="21">
        <v>0.0</v>
      </c>
      <c r="O339" s="21">
        <v>52.536</v>
      </c>
    </row>
    <row r="340">
      <c r="A340" s="18" t="s">
        <v>876</v>
      </c>
      <c r="B340" s="20" t="s">
        <v>398</v>
      </c>
      <c r="C340" s="21">
        <v>0.0</v>
      </c>
      <c r="D340" s="21">
        <v>63.0</v>
      </c>
      <c r="E340" s="21">
        <v>3.3361</v>
      </c>
      <c r="F340" s="21">
        <v>2.8401</v>
      </c>
      <c r="G340" s="21">
        <v>26.725</v>
      </c>
      <c r="H340" s="21">
        <v>68.7822</v>
      </c>
      <c r="I340" s="21">
        <v>25.8587</v>
      </c>
      <c r="J340" s="21">
        <v>2.8577</v>
      </c>
      <c r="K340" s="21">
        <v>2.251</v>
      </c>
      <c r="L340" s="21">
        <v>15.1498</v>
      </c>
      <c r="M340" s="21">
        <v>7.833</v>
      </c>
      <c r="N340" s="21">
        <v>0.0</v>
      </c>
      <c r="O340" s="21">
        <v>55.6976</v>
      </c>
    </row>
    <row r="341">
      <c r="A341" s="18" t="s">
        <v>877</v>
      </c>
      <c r="B341" s="20"/>
      <c r="C341" s="21">
        <v>0.0</v>
      </c>
      <c r="D341" s="21">
        <v>60.0</v>
      </c>
      <c r="E341" s="21">
        <v>2.8125</v>
      </c>
      <c r="F341" s="21">
        <v>3.0731</v>
      </c>
      <c r="G341" s="21">
        <v>27.418</v>
      </c>
      <c r="H341" s="21">
        <v>57.5961</v>
      </c>
      <c r="I341" s="21">
        <v>21.545</v>
      </c>
      <c r="J341" s="21">
        <v>2.4062</v>
      </c>
      <c r="K341" s="21">
        <v>4.991</v>
      </c>
      <c r="L341" s="21">
        <v>9.9565</v>
      </c>
      <c r="M341" s="21">
        <v>8.55333</v>
      </c>
      <c r="N341" s="21">
        <v>0.0</v>
      </c>
      <c r="O341" s="21">
        <v>57.297</v>
      </c>
    </row>
    <row r="342">
      <c r="A342" s="18" t="s">
        <v>878</v>
      </c>
      <c r="B342" s="20" t="s">
        <v>402</v>
      </c>
      <c r="C342" s="21">
        <v>0.0</v>
      </c>
      <c r="D342" s="21">
        <v>62.0</v>
      </c>
      <c r="E342" s="21">
        <v>3.2208</v>
      </c>
      <c r="F342" s="21">
        <v>2.8581</v>
      </c>
      <c r="G342" s="21">
        <v>25.5367</v>
      </c>
      <c r="H342" s="21">
        <v>60.1529</v>
      </c>
      <c r="I342" s="21">
        <v>29.9329</v>
      </c>
      <c r="J342" s="21">
        <v>2.5886</v>
      </c>
      <c r="K342" s="21">
        <v>0.0</v>
      </c>
      <c r="L342" s="21">
        <v>12.3296</v>
      </c>
      <c r="M342" s="21">
        <v>5.11156</v>
      </c>
      <c r="N342" s="21">
        <v>0.0</v>
      </c>
      <c r="O342" s="21">
        <v>57.8902</v>
      </c>
    </row>
    <row r="343">
      <c r="A343" s="18" t="s">
        <v>879</v>
      </c>
      <c r="B343" s="20" t="s">
        <v>406</v>
      </c>
      <c r="C343" s="21">
        <v>0.0</v>
      </c>
      <c r="D343" s="21">
        <v>62.0</v>
      </c>
      <c r="E343" s="21">
        <v>3.2559</v>
      </c>
      <c r="F343" s="21">
        <v>2.8226</v>
      </c>
      <c r="G343" s="21">
        <v>27.4581</v>
      </c>
      <c r="H343" s="21">
        <v>65.2402</v>
      </c>
      <c r="I343" s="21">
        <v>24.175</v>
      </c>
      <c r="J343" s="21">
        <v>2.7928</v>
      </c>
      <c r="K343" s="21">
        <v>0.0</v>
      </c>
      <c r="L343" s="21">
        <v>13.2291</v>
      </c>
      <c r="M343" s="21">
        <v>7.59156</v>
      </c>
      <c r="N343" s="21">
        <v>0.0</v>
      </c>
      <c r="O343" s="21">
        <v>56.6077</v>
      </c>
    </row>
    <row r="344">
      <c r="A344" s="18" t="s">
        <v>880</v>
      </c>
      <c r="B344" s="20" t="s">
        <v>416</v>
      </c>
      <c r="C344" s="21">
        <v>3.24</v>
      </c>
      <c r="D344" s="21">
        <v>75.6044</v>
      </c>
      <c r="E344" s="21">
        <v>3.9359</v>
      </c>
      <c r="F344" s="21">
        <v>3.9379</v>
      </c>
      <c r="G344" s="21">
        <v>35.2923</v>
      </c>
      <c r="H344" s="21">
        <v>75.1521</v>
      </c>
      <c r="I344" s="21">
        <v>20.3927</v>
      </c>
      <c r="J344" s="21">
        <v>2.7553</v>
      </c>
      <c r="K344" s="21">
        <v>0.0</v>
      </c>
      <c r="L344" s="21">
        <v>10.099</v>
      </c>
      <c r="M344" s="21">
        <v>12.7603</v>
      </c>
      <c r="N344" s="21">
        <v>1.1527</v>
      </c>
      <c r="O344" s="21">
        <v>71.6632</v>
      </c>
    </row>
    <row r="345">
      <c r="A345" s="18" t="s">
        <v>881</v>
      </c>
      <c r="B345" s="20" t="s">
        <v>408</v>
      </c>
      <c r="C345" s="21">
        <v>0.0</v>
      </c>
      <c r="D345" s="21">
        <v>60.0</v>
      </c>
      <c r="E345" s="21">
        <v>3.0913</v>
      </c>
      <c r="F345" s="21">
        <v>2.7918</v>
      </c>
      <c r="G345" s="21">
        <v>25.8511</v>
      </c>
      <c r="H345" s="21">
        <v>65.2816</v>
      </c>
      <c r="I345" s="21">
        <v>18.7713</v>
      </c>
      <c r="J345" s="21">
        <v>1.9658</v>
      </c>
      <c r="K345" s="21">
        <v>0.0</v>
      </c>
      <c r="L345" s="21">
        <v>12.1472</v>
      </c>
      <c r="M345" s="21">
        <v>9.08</v>
      </c>
      <c r="N345" s="21">
        <v>0.0</v>
      </c>
      <c r="O345" s="21">
        <v>52.6445</v>
      </c>
    </row>
    <row r="346">
      <c r="A346" s="18" t="s">
        <v>882</v>
      </c>
      <c r="B346" s="11"/>
      <c r="C346" s="21">
        <v>0.0</v>
      </c>
      <c r="D346" s="21">
        <v>61.0</v>
      </c>
      <c r="E346" s="21">
        <v>3.1114</v>
      </c>
      <c r="F346" s="21">
        <v>2.8702</v>
      </c>
      <c r="G346" s="21">
        <v>26.3068</v>
      </c>
      <c r="H346" s="21">
        <v>69.5899</v>
      </c>
      <c r="I346" s="21">
        <v>27.9205</v>
      </c>
      <c r="J346" s="21">
        <v>3.0356</v>
      </c>
      <c r="K346" s="21">
        <v>0.0</v>
      </c>
      <c r="L346" s="21">
        <v>11.7251</v>
      </c>
      <c r="M346" s="21">
        <v>7.503</v>
      </c>
      <c r="N346" s="21">
        <v>0.0</v>
      </c>
      <c r="O346" s="21">
        <v>51.7328</v>
      </c>
    </row>
    <row r="347">
      <c r="A347" s="18" t="s">
        <v>883</v>
      </c>
      <c r="B347" s="20" t="s">
        <v>403</v>
      </c>
      <c r="C347" s="21">
        <v>0.0</v>
      </c>
      <c r="D347" s="21">
        <v>64.0</v>
      </c>
      <c r="E347" s="21">
        <v>3.2537</v>
      </c>
      <c r="F347" s="21">
        <v>3.0221</v>
      </c>
      <c r="G347" s="21">
        <v>27.706</v>
      </c>
      <c r="H347" s="21">
        <v>66.9817</v>
      </c>
      <c r="I347" s="21">
        <v>25.0731</v>
      </c>
      <c r="J347" s="21">
        <v>3.9903</v>
      </c>
      <c r="K347" s="21">
        <v>1.17</v>
      </c>
      <c r="L347" s="21">
        <v>14.9934</v>
      </c>
      <c r="M347" s="21">
        <v>8.02844</v>
      </c>
      <c r="N347" s="21">
        <v>0.0</v>
      </c>
      <c r="O347" s="21">
        <v>57.8768</v>
      </c>
    </row>
    <row r="348">
      <c r="A348" s="18" t="s">
        <v>884</v>
      </c>
      <c r="B348" s="20" t="s">
        <v>409</v>
      </c>
      <c r="C348" s="21">
        <v>0.0</v>
      </c>
      <c r="D348" s="21">
        <v>58.0</v>
      </c>
      <c r="E348" s="21">
        <v>2.9763</v>
      </c>
      <c r="F348" s="21">
        <v>2.7108</v>
      </c>
      <c r="G348" s="21">
        <v>25.7128</v>
      </c>
      <c r="H348" s="21">
        <v>58.6762</v>
      </c>
      <c r="I348" s="21">
        <v>18.5595</v>
      </c>
      <c r="J348" s="21">
        <v>2.3507</v>
      </c>
      <c r="K348" s="21">
        <v>0.0</v>
      </c>
      <c r="L348" s="21">
        <v>9.6453</v>
      </c>
      <c r="M348" s="21">
        <v>8.28111</v>
      </c>
      <c r="N348" s="21">
        <v>0.0</v>
      </c>
      <c r="O348" s="21">
        <v>54.4213</v>
      </c>
    </row>
    <row r="349">
      <c r="A349" s="18" t="s">
        <v>885</v>
      </c>
      <c r="B349" s="20" t="s">
        <v>409</v>
      </c>
      <c r="C349" s="21">
        <v>8.1</v>
      </c>
      <c r="D349" s="21">
        <v>79.1558</v>
      </c>
      <c r="E349" s="21">
        <v>4.2983</v>
      </c>
      <c r="F349" s="21">
        <v>4.6066</v>
      </c>
      <c r="G349" s="21">
        <v>40.254</v>
      </c>
      <c r="H349" s="21">
        <v>66.181</v>
      </c>
      <c r="I349" s="21">
        <v>20.7625</v>
      </c>
      <c r="J349" s="21">
        <v>3.1274</v>
      </c>
      <c r="K349" s="21">
        <v>0.0</v>
      </c>
      <c r="L349" s="21">
        <v>0.6047</v>
      </c>
      <c r="M349" s="21">
        <v>14.3096</v>
      </c>
      <c r="N349" s="21">
        <v>2.8414</v>
      </c>
      <c r="O349" s="21">
        <v>80.8461</v>
      </c>
    </row>
    <row r="350">
      <c r="A350" s="18" t="s">
        <v>886</v>
      </c>
      <c r="B350" s="20" t="s">
        <v>422</v>
      </c>
      <c r="C350" s="21">
        <v>0.0</v>
      </c>
      <c r="D350" s="21">
        <v>62.0</v>
      </c>
      <c r="E350" s="21">
        <v>3.092</v>
      </c>
      <c r="F350" s="21">
        <v>2.9883</v>
      </c>
      <c r="G350" s="21">
        <v>27.1639</v>
      </c>
      <c r="H350" s="21">
        <v>57.3503</v>
      </c>
      <c r="I350" s="21">
        <v>18.5143</v>
      </c>
      <c r="J350" s="21">
        <v>3.174</v>
      </c>
      <c r="K350" s="21">
        <v>0.0</v>
      </c>
      <c r="L350" s="21">
        <v>12.0283</v>
      </c>
      <c r="M350" s="21">
        <v>8.14956</v>
      </c>
      <c r="N350" s="21">
        <v>0.0</v>
      </c>
      <c r="O350" s="21">
        <v>60.8183</v>
      </c>
    </row>
    <row r="351">
      <c r="A351" s="18" t="s">
        <v>887</v>
      </c>
      <c r="B351" s="20" t="s">
        <v>408</v>
      </c>
      <c r="C351" s="21">
        <v>0.0</v>
      </c>
      <c r="D351" s="21">
        <v>56.0</v>
      </c>
      <c r="E351" s="21">
        <v>2.8945</v>
      </c>
      <c r="F351" s="21">
        <v>2.5963</v>
      </c>
      <c r="G351" s="21">
        <v>23.882</v>
      </c>
      <c r="H351" s="21">
        <v>66.2205</v>
      </c>
      <c r="I351" s="21">
        <v>23.9046</v>
      </c>
      <c r="J351" s="21">
        <v>1.889</v>
      </c>
      <c r="K351" s="21">
        <v>0.0</v>
      </c>
      <c r="L351" s="21">
        <v>7.2883</v>
      </c>
      <c r="M351" s="21">
        <v>8.05156</v>
      </c>
      <c r="N351" s="21">
        <v>0.0</v>
      </c>
      <c r="O351" s="21">
        <v>47.1133</v>
      </c>
    </row>
    <row r="352">
      <c r="A352" s="18" t="s">
        <v>888</v>
      </c>
      <c r="B352" s="20" t="s">
        <v>593</v>
      </c>
      <c r="C352" s="21">
        <v>0.0</v>
      </c>
      <c r="D352" s="21">
        <v>61.0</v>
      </c>
      <c r="E352" s="21">
        <v>2.8264</v>
      </c>
      <c r="F352" s="21">
        <v>3.1575</v>
      </c>
      <c r="G352" s="21">
        <v>28.3866</v>
      </c>
      <c r="H352" s="21">
        <v>51.9862</v>
      </c>
      <c r="I352" s="21">
        <v>22.0181</v>
      </c>
      <c r="J352" s="21">
        <v>2.2146</v>
      </c>
      <c r="K352" s="21">
        <v>0.0</v>
      </c>
      <c r="L352" s="21">
        <v>11.2806</v>
      </c>
      <c r="M352" s="21">
        <v>7.02856</v>
      </c>
      <c r="N352" s="21">
        <v>0.0</v>
      </c>
      <c r="O352" s="21">
        <v>61.893</v>
      </c>
    </row>
    <row r="353">
      <c r="A353" s="18" t="s">
        <v>889</v>
      </c>
      <c r="B353" s="20"/>
      <c r="C353" s="21">
        <v>16.2</v>
      </c>
      <c r="D353" s="21">
        <v>88.7677</v>
      </c>
      <c r="E353" s="21">
        <v>4.8162</v>
      </c>
      <c r="F353" s="21">
        <v>6.1684</v>
      </c>
      <c r="G353" s="21">
        <v>48.9841</v>
      </c>
      <c r="H353" s="21">
        <v>74.2006</v>
      </c>
      <c r="I353" s="21">
        <v>36.9201</v>
      </c>
      <c r="J353" s="21">
        <v>3.0511</v>
      </c>
      <c r="K353" s="21">
        <v>0.0</v>
      </c>
      <c r="L353" s="21">
        <v>0.0</v>
      </c>
      <c r="M353" s="21">
        <v>15.5048</v>
      </c>
      <c r="N353" s="21">
        <v>5.5837</v>
      </c>
      <c r="O353" s="21">
        <v>91.2423</v>
      </c>
    </row>
    <row r="354">
      <c r="A354" s="18" t="s">
        <v>890</v>
      </c>
      <c r="B354" s="20" t="s">
        <v>423</v>
      </c>
      <c r="C354" s="21">
        <v>0.0</v>
      </c>
      <c r="D354" s="21">
        <v>52.0</v>
      </c>
      <c r="E354" s="21">
        <v>2.5474</v>
      </c>
      <c r="F354" s="21">
        <v>2.5526</v>
      </c>
      <c r="G354" s="21">
        <v>23.4775</v>
      </c>
      <c r="H354" s="21">
        <v>53.2314</v>
      </c>
      <c r="I354" s="21">
        <v>21.4915</v>
      </c>
      <c r="J354" s="21">
        <v>2.9156</v>
      </c>
      <c r="K354" s="21">
        <v>0.0</v>
      </c>
      <c r="L354" s="21">
        <v>6.3928</v>
      </c>
      <c r="M354" s="21">
        <v>6.30356</v>
      </c>
      <c r="N354" s="21">
        <v>0.0</v>
      </c>
      <c r="O354" s="21">
        <v>47.8909</v>
      </c>
    </row>
    <row r="355">
      <c r="A355" s="18" t="s">
        <v>891</v>
      </c>
      <c r="B355" s="20" t="s">
        <v>404</v>
      </c>
      <c r="C355" s="21">
        <v>0.0</v>
      </c>
      <c r="D355" s="21">
        <v>64.0</v>
      </c>
      <c r="E355" s="21">
        <v>3.219</v>
      </c>
      <c r="F355" s="21">
        <v>3.0572</v>
      </c>
      <c r="G355" s="21">
        <v>27.2747</v>
      </c>
      <c r="H355" s="21">
        <v>69.1972</v>
      </c>
      <c r="I355" s="21">
        <v>24.8339</v>
      </c>
      <c r="J355" s="21">
        <v>2.9537</v>
      </c>
      <c r="K355" s="21">
        <v>2.249</v>
      </c>
      <c r="L355" s="21">
        <v>13.1594</v>
      </c>
      <c r="M355" s="21">
        <v>7.68</v>
      </c>
      <c r="N355" s="21">
        <v>0.0</v>
      </c>
      <c r="O355" s="21">
        <v>57.377</v>
      </c>
    </row>
    <row r="356">
      <c r="A356" s="18" t="s">
        <v>892</v>
      </c>
      <c r="B356" s="20"/>
      <c r="C356" s="21">
        <v>0.0</v>
      </c>
      <c r="D356" s="21">
        <v>60.0</v>
      </c>
      <c r="E356" s="21">
        <v>2.9783</v>
      </c>
      <c r="F356" s="21">
        <v>2.906</v>
      </c>
      <c r="G356" s="21">
        <v>27.5125</v>
      </c>
      <c r="H356" s="21">
        <v>66.0759</v>
      </c>
      <c r="I356" s="21">
        <v>27.062</v>
      </c>
      <c r="J356" s="21">
        <v>2.3481</v>
      </c>
      <c r="K356" s="21">
        <v>0.0</v>
      </c>
      <c r="L356" s="21">
        <v>0.0</v>
      </c>
      <c r="M356" s="21">
        <v>8.28667</v>
      </c>
      <c r="N356" s="21">
        <v>0.0</v>
      </c>
      <c r="O356" s="21">
        <v>52.5005</v>
      </c>
    </row>
    <row r="357">
      <c r="A357" s="18" t="s">
        <v>893</v>
      </c>
      <c r="B357" s="20" t="s">
        <v>416</v>
      </c>
      <c r="C357" s="21">
        <v>0.0</v>
      </c>
      <c r="D357" s="21">
        <v>63.0</v>
      </c>
      <c r="E357" s="21">
        <v>3.22</v>
      </c>
      <c r="F357" s="21">
        <v>2.9576</v>
      </c>
      <c r="G357" s="21">
        <v>27.0835</v>
      </c>
      <c r="H357" s="21">
        <v>62.3888</v>
      </c>
      <c r="I357" s="21">
        <v>21.5949</v>
      </c>
      <c r="J357" s="21">
        <v>2.4132</v>
      </c>
      <c r="K357" s="21">
        <v>0.996</v>
      </c>
      <c r="L357" s="21">
        <v>15.1253</v>
      </c>
      <c r="M357" s="21">
        <v>8.12</v>
      </c>
      <c r="N357" s="21">
        <v>0.0</v>
      </c>
      <c r="O357" s="21">
        <v>59.0018</v>
      </c>
    </row>
    <row r="358">
      <c r="A358" s="18" t="s">
        <v>894</v>
      </c>
      <c r="B358" s="20" t="s">
        <v>416</v>
      </c>
      <c r="C358" s="21">
        <v>6.48</v>
      </c>
      <c r="D358" s="21">
        <v>69.3826</v>
      </c>
      <c r="E358" s="21">
        <v>3.783</v>
      </c>
      <c r="F358" s="21">
        <v>3.8907</v>
      </c>
      <c r="G358" s="21">
        <v>32.8053</v>
      </c>
      <c r="H358" s="21">
        <v>55.1195</v>
      </c>
      <c r="I358" s="21">
        <v>15.1949</v>
      </c>
      <c r="J358" s="21">
        <v>3.4705</v>
      </c>
      <c r="K358" s="21">
        <v>0.0</v>
      </c>
      <c r="L358" s="21">
        <v>0.6332</v>
      </c>
      <c r="M358" s="21">
        <v>10.6078</v>
      </c>
      <c r="N358" s="21">
        <v>2.659</v>
      </c>
      <c r="O358" s="21">
        <v>72.1516</v>
      </c>
    </row>
    <row r="359">
      <c r="A359" s="18" t="s">
        <v>895</v>
      </c>
      <c r="B359" s="20" t="s">
        <v>423</v>
      </c>
      <c r="C359" s="21">
        <v>0.0</v>
      </c>
      <c r="D359" s="21">
        <v>48.0</v>
      </c>
      <c r="E359" s="21">
        <v>2.3632</v>
      </c>
      <c r="F359" s="21">
        <v>2.3444</v>
      </c>
      <c r="G359" s="21">
        <v>21.5427</v>
      </c>
      <c r="H359" s="21">
        <v>52.3483</v>
      </c>
      <c r="I359" s="21">
        <v>22.0158</v>
      </c>
      <c r="J359" s="21">
        <v>2.538</v>
      </c>
      <c r="K359" s="21">
        <v>0.0</v>
      </c>
      <c r="L359" s="21">
        <v>3.934</v>
      </c>
      <c r="M359" s="21">
        <v>6.01067</v>
      </c>
      <c r="N359" s="21">
        <v>0.0</v>
      </c>
      <c r="O359" s="21">
        <v>42.0003</v>
      </c>
    </row>
    <row r="360">
      <c r="A360" s="18" t="s">
        <v>896</v>
      </c>
      <c r="B360" s="20" t="s">
        <v>419</v>
      </c>
      <c r="C360" s="21">
        <v>0.0</v>
      </c>
      <c r="D360" s="21">
        <v>64.0</v>
      </c>
      <c r="E360" s="21">
        <v>2.8845</v>
      </c>
      <c r="F360" s="21">
        <v>3.394</v>
      </c>
      <c r="G360" s="21">
        <v>34.9511</v>
      </c>
      <c r="H360" s="21">
        <v>62.9054</v>
      </c>
      <c r="I360" s="21">
        <v>24.82</v>
      </c>
      <c r="J360" s="21">
        <v>2.8972</v>
      </c>
      <c r="K360" s="21">
        <v>7.684</v>
      </c>
      <c r="L360" s="21">
        <v>8.968</v>
      </c>
      <c r="M360" s="21">
        <v>10.5956</v>
      </c>
      <c r="N360" s="21">
        <v>0.0</v>
      </c>
      <c r="O360" s="21">
        <v>65.2951</v>
      </c>
    </row>
    <row r="361">
      <c r="A361" s="18" t="s">
        <v>897</v>
      </c>
      <c r="B361" s="20" t="s">
        <v>407</v>
      </c>
      <c r="C361" s="21">
        <v>0.0</v>
      </c>
      <c r="D361" s="21">
        <v>50.0</v>
      </c>
      <c r="E361" s="21">
        <v>2.6593</v>
      </c>
      <c r="F361" s="21">
        <v>2.2422</v>
      </c>
      <c r="G361" s="21">
        <v>22.1079</v>
      </c>
      <c r="H361" s="21">
        <v>57.6813</v>
      </c>
      <c r="I361" s="21">
        <v>17.3716</v>
      </c>
      <c r="J361" s="21">
        <v>2.1726</v>
      </c>
      <c r="K361" s="21">
        <v>0.0</v>
      </c>
      <c r="L361" s="21">
        <v>4.3451</v>
      </c>
      <c r="M361" s="21">
        <v>7.53333</v>
      </c>
      <c r="N361" s="21">
        <v>0.0</v>
      </c>
      <c r="O361" s="21">
        <v>43.7121</v>
      </c>
    </row>
    <row r="362">
      <c r="A362" s="18" t="s">
        <v>898</v>
      </c>
      <c r="B362" s="20" t="s">
        <v>406</v>
      </c>
      <c r="C362" s="21">
        <v>0.0</v>
      </c>
      <c r="D362" s="21">
        <v>58.0</v>
      </c>
      <c r="E362" s="21">
        <v>3.035</v>
      </c>
      <c r="F362" s="21">
        <v>2.6515</v>
      </c>
      <c r="G362" s="21">
        <v>25.8373</v>
      </c>
      <c r="H362" s="21">
        <v>58.0278</v>
      </c>
      <c r="I362" s="21">
        <v>24.5682</v>
      </c>
      <c r="J362" s="21">
        <v>2.5662</v>
      </c>
      <c r="K362" s="21">
        <v>0.0</v>
      </c>
      <c r="L362" s="21">
        <v>10.3989</v>
      </c>
      <c r="M362" s="21">
        <v>7.14689</v>
      </c>
      <c r="N362" s="21">
        <v>0.0</v>
      </c>
      <c r="O362" s="21">
        <v>53.9024</v>
      </c>
    </row>
    <row r="363">
      <c r="A363" s="18" t="s">
        <v>899</v>
      </c>
      <c r="B363" s="20" t="s">
        <v>404</v>
      </c>
      <c r="C363" s="21">
        <v>0.0</v>
      </c>
      <c r="D363" s="21">
        <v>63.0</v>
      </c>
      <c r="E363" s="21">
        <v>3.1316</v>
      </c>
      <c r="F363" s="21">
        <v>3.0468</v>
      </c>
      <c r="G363" s="21">
        <v>27.7344</v>
      </c>
      <c r="H363" s="21">
        <v>67.5829</v>
      </c>
      <c r="I363" s="21">
        <v>23.1996</v>
      </c>
      <c r="J363" s="21">
        <v>3.0287</v>
      </c>
      <c r="K363" s="21">
        <v>1.125</v>
      </c>
      <c r="L363" s="21">
        <v>15.7976</v>
      </c>
      <c r="M363" s="21">
        <v>8.12</v>
      </c>
      <c r="N363" s="21">
        <v>0.0</v>
      </c>
      <c r="O363" s="21">
        <v>55.7949</v>
      </c>
    </row>
    <row r="364">
      <c r="A364" s="18" t="s">
        <v>900</v>
      </c>
      <c r="B364" s="20" t="s">
        <v>424</v>
      </c>
      <c r="C364" s="21">
        <v>0.0</v>
      </c>
      <c r="D364" s="21">
        <v>56.0</v>
      </c>
      <c r="E364" s="21">
        <v>2.7593</v>
      </c>
      <c r="F364" s="21">
        <v>2.7329</v>
      </c>
      <c r="G364" s="21">
        <v>25.4398</v>
      </c>
      <c r="H364" s="21">
        <v>60.196</v>
      </c>
      <c r="I364" s="21">
        <v>23.1191</v>
      </c>
      <c r="J364" s="21">
        <v>2.524</v>
      </c>
      <c r="K364" s="21">
        <v>0.0</v>
      </c>
      <c r="L364" s="21">
        <v>9.4122</v>
      </c>
      <c r="M364" s="21">
        <v>7.43556</v>
      </c>
      <c r="N364" s="21">
        <v>0.0</v>
      </c>
      <c r="O364" s="21">
        <v>49.793</v>
      </c>
    </row>
    <row r="365">
      <c r="A365" s="18" t="s">
        <v>901</v>
      </c>
      <c r="B365" s="20" t="s">
        <v>408</v>
      </c>
      <c r="C365" s="21">
        <v>0.0</v>
      </c>
      <c r="D365" s="21">
        <v>46.0</v>
      </c>
      <c r="E365" s="21">
        <v>2.3341</v>
      </c>
      <c r="F365" s="21">
        <v>2.1767</v>
      </c>
      <c r="G365" s="21">
        <v>20.3761</v>
      </c>
      <c r="H365" s="21">
        <v>52.2148</v>
      </c>
      <c r="I365" s="21">
        <v>20.7986</v>
      </c>
      <c r="J365" s="21">
        <v>2.0386</v>
      </c>
      <c r="K365" s="21">
        <v>0.0</v>
      </c>
      <c r="L365" s="21">
        <v>0.6507</v>
      </c>
      <c r="M365" s="21">
        <v>6.24578</v>
      </c>
      <c r="N365" s="21">
        <v>0.0</v>
      </c>
      <c r="O365" s="21">
        <v>38.8472</v>
      </c>
    </row>
    <row r="366">
      <c r="A366" s="18" t="s">
        <v>902</v>
      </c>
      <c r="B366" s="20" t="s">
        <v>401</v>
      </c>
      <c r="C366" s="21">
        <v>3.24</v>
      </c>
      <c r="D366" s="21">
        <v>44.9828</v>
      </c>
      <c r="E366" s="21">
        <v>2.3411</v>
      </c>
      <c r="F366" s="21">
        <v>2.5156</v>
      </c>
      <c r="G366" s="21">
        <v>22.4715</v>
      </c>
      <c r="H366" s="21">
        <v>41.1592</v>
      </c>
      <c r="I366" s="21">
        <v>15.907</v>
      </c>
      <c r="J366" s="21">
        <v>1.7023</v>
      </c>
      <c r="K366" s="21">
        <v>0.0</v>
      </c>
      <c r="L366" s="21">
        <v>0.542</v>
      </c>
      <c r="M366" s="21">
        <v>7.33719</v>
      </c>
      <c r="N366" s="21">
        <v>1.1788</v>
      </c>
      <c r="O366" s="21">
        <v>44.1139</v>
      </c>
    </row>
    <row r="367">
      <c r="A367" s="18" t="s">
        <v>903</v>
      </c>
      <c r="B367" s="20" t="s">
        <v>421</v>
      </c>
      <c r="C367" s="21">
        <v>3.24</v>
      </c>
      <c r="D367" s="21">
        <v>55.005</v>
      </c>
      <c r="E367" s="21">
        <v>2.8158</v>
      </c>
      <c r="F367" s="21">
        <v>3.064</v>
      </c>
      <c r="G367" s="21">
        <v>25.6735</v>
      </c>
      <c r="H367" s="21">
        <v>49.6632</v>
      </c>
      <c r="I367" s="21">
        <v>20.9174</v>
      </c>
      <c r="J367" s="21">
        <v>1.9745</v>
      </c>
      <c r="K367" s="21">
        <v>0.0</v>
      </c>
      <c r="L367" s="21">
        <v>0.6078</v>
      </c>
      <c r="M367" s="21">
        <v>7.53569</v>
      </c>
      <c r="N367" s="21">
        <v>1.0934</v>
      </c>
      <c r="O367" s="21">
        <v>54.2785</v>
      </c>
    </row>
    <row r="368">
      <c r="A368" s="18" t="s">
        <v>904</v>
      </c>
      <c r="B368" s="20" t="s">
        <v>434</v>
      </c>
      <c r="C368" s="21">
        <v>0.0</v>
      </c>
      <c r="D368" s="21">
        <v>65.0</v>
      </c>
      <c r="E368" s="21">
        <v>3.1852</v>
      </c>
      <c r="F368" s="21">
        <v>3.1898</v>
      </c>
      <c r="G368" s="21">
        <v>28.317</v>
      </c>
      <c r="H368" s="21">
        <v>73.3387</v>
      </c>
      <c r="I368" s="21">
        <v>34.0658</v>
      </c>
      <c r="J368" s="21">
        <v>3.5198</v>
      </c>
      <c r="K368" s="21">
        <v>20.073</v>
      </c>
      <c r="L368" s="21">
        <v>6.0384</v>
      </c>
      <c r="M368" s="21">
        <v>6.40611</v>
      </c>
      <c r="N368" s="21">
        <v>0.0</v>
      </c>
      <c r="O368" s="21">
        <v>56.8315</v>
      </c>
    </row>
    <row r="369">
      <c r="A369" s="18" t="s">
        <v>905</v>
      </c>
      <c r="B369" s="20" t="s">
        <v>402</v>
      </c>
      <c r="C369" s="21">
        <v>3.24</v>
      </c>
      <c r="D369" s="21">
        <v>42.0901</v>
      </c>
      <c r="E369" s="21">
        <v>2.2289</v>
      </c>
      <c r="F369" s="21">
        <v>2.3389</v>
      </c>
      <c r="G369" s="21">
        <v>20.4753</v>
      </c>
      <c r="H369" s="21">
        <v>36.0274</v>
      </c>
      <c r="I369" s="21">
        <v>10.7153</v>
      </c>
      <c r="J369" s="21">
        <v>2.1587</v>
      </c>
      <c r="K369" s="21">
        <v>0.0</v>
      </c>
      <c r="L369" s="21">
        <v>0.6076</v>
      </c>
      <c r="M369" s="21">
        <v>6.1966</v>
      </c>
      <c r="N369" s="21">
        <v>1.2416</v>
      </c>
      <c r="O369" s="21">
        <v>42.845</v>
      </c>
    </row>
    <row r="370">
      <c r="A370" s="18" t="s">
        <v>906</v>
      </c>
      <c r="B370" s="20" t="s">
        <v>402</v>
      </c>
      <c r="C370" s="21">
        <v>0.0</v>
      </c>
      <c r="D370" s="21">
        <v>58.0</v>
      </c>
      <c r="E370" s="21">
        <v>2.8744</v>
      </c>
      <c r="F370" s="21">
        <v>2.8138</v>
      </c>
      <c r="G370" s="21">
        <v>26.7319</v>
      </c>
      <c r="H370" s="21">
        <v>48.4887</v>
      </c>
      <c r="I370" s="21">
        <v>20.5426</v>
      </c>
      <c r="J370" s="21">
        <v>2.7744</v>
      </c>
      <c r="K370" s="21">
        <v>0.0</v>
      </c>
      <c r="L370" s="21">
        <v>9.6919</v>
      </c>
      <c r="M370" s="21">
        <v>6.16089</v>
      </c>
      <c r="N370" s="21">
        <v>0.0</v>
      </c>
      <c r="O370" s="21">
        <v>59.0875</v>
      </c>
    </row>
    <row r="371">
      <c r="A371" s="18" t="s">
        <v>907</v>
      </c>
      <c r="B371" s="20" t="s">
        <v>396</v>
      </c>
      <c r="C371" s="21">
        <v>4.86</v>
      </c>
      <c r="D371" s="21">
        <v>48.108</v>
      </c>
      <c r="E371" s="21">
        <v>2.7994</v>
      </c>
      <c r="F371" s="21">
        <v>2.5718</v>
      </c>
      <c r="G371" s="21">
        <v>24.6044</v>
      </c>
      <c r="H371" s="21">
        <v>50.5772</v>
      </c>
      <c r="I371" s="21">
        <v>21.8978</v>
      </c>
      <c r="J371" s="21">
        <v>1.9964</v>
      </c>
      <c r="K371" s="21">
        <v>0.0</v>
      </c>
      <c r="L371" s="21">
        <v>0.6379</v>
      </c>
      <c r="M371" s="21">
        <v>7.34449</v>
      </c>
      <c r="N371" s="21">
        <v>1.7807</v>
      </c>
      <c r="O371" s="21">
        <v>45.1875</v>
      </c>
    </row>
    <row r="372">
      <c r="A372" s="18" t="s">
        <v>908</v>
      </c>
      <c r="B372" s="20" t="s">
        <v>415</v>
      </c>
      <c r="C372" s="21">
        <v>0.0</v>
      </c>
      <c r="D372" s="21">
        <v>45.0</v>
      </c>
      <c r="E372" s="21">
        <v>2.3478</v>
      </c>
      <c r="F372" s="21">
        <v>2.0642</v>
      </c>
      <c r="G372" s="21">
        <v>19.1762</v>
      </c>
      <c r="H372" s="21">
        <v>44.8712</v>
      </c>
      <c r="I372" s="21">
        <v>17.1245</v>
      </c>
      <c r="J372" s="21">
        <v>1.8621</v>
      </c>
      <c r="K372" s="21">
        <v>0.0</v>
      </c>
      <c r="L372" s="21">
        <v>0.6274</v>
      </c>
      <c r="M372" s="21">
        <v>5.335</v>
      </c>
      <c r="N372" s="21">
        <v>0.0</v>
      </c>
      <c r="O372" s="21">
        <v>40.9498</v>
      </c>
    </row>
    <row r="373">
      <c r="A373" s="18" t="s">
        <v>909</v>
      </c>
      <c r="B373" s="20" t="s">
        <v>434</v>
      </c>
      <c r="C373" s="21">
        <v>0.0</v>
      </c>
      <c r="D373" s="21">
        <v>61.0</v>
      </c>
      <c r="E373" s="21">
        <v>2.9908</v>
      </c>
      <c r="F373" s="21">
        <v>2.9918</v>
      </c>
      <c r="G373" s="21">
        <v>26.6541</v>
      </c>
      <c r="H373" s="21">
        <v>54.8685</v>
      </c>
      <c r="I373" s="21">
        <v>19.5356</v>
      </c>
      <c r="J373" s="21">
        <v>2.394</v>
      </c>
      <c r="K373" s="21">
        <v>0.987</v>
      </c>
      <c r="L373" s="21">
        <v>11.993</v>
      </c>
      <c r="M373" s="21">
        <v>7.28611</v>
      </c>
      <c r="N373" s="21">
        <v>0.0</v>
      </c>
      <c r="O373" s="21">
        <v>59.477</v>
      </c>
    </row>
    <row r="374">
      <c r="A374" s="18" t="s">
        <v>910</v>
      </c>
      <c r="B374" s="20" t="s">
        <v>424</v>
      </c>
      <c r="C374" s="21">
        <v>0.0</v>
      </c>
      <c r="D374" s="21">
        <v>52.0</v>
      </c>
      <c r="E374" s="21">
        <v>2.5521</v>
      </c>
      <c r="F374" s="21">
        <v>2.5479</v>
      </c>
      <c r="G374" s="21">
        <v>23.6456</v>
      </c>
      <c r="H374" s="21">
        <v>52.9457</v>
      </c>
      <c r="I374" s="21">
        <v>23.4518</v>
      </c>
      <c r="J374" s="21">
        <v>2.2107</v>
      </c>
      <c r="K374" s="21">
        <v>0.0</v>
      </c>
      <c r="L374" s="21">
        <v>6.3563</v>
      </c>
      <c r="M374" s="21">
        <v>6.448</v>
      </c>
      <c r="N374" s="21">
        <v>0.0</v>
      </c>
      <c r="O374" s="21">
        <v>47.6049</v>
      </c>
    </row>
    <row r="375">
      <c r="A375" s="18" t="s">
        <v>911</v>
      </c>
      <c r="B375" s="20" t="s">
        <v>538</v>
      </c>
      <c r="C375" s="21">
        <v>0.0</v>
      </c>
      <c r="D375" s="21">
        <v>62.0</v>
      </c>
      <c r="E375" s="21">
        <v>3.0321</v>
      </c>
      <c r="F375" s="21">
        <v>3.0487</v>
      </c>
      <c r="G375" s="21">
        <v>26.959</v>
      </c>
      <c r="H375" s="21">
        <v>62.1364</v>
      </c>
      <c r="I375" s="21">
        <v>25.655</v>
      </c>
      <c r="J375" s="21">
        <v>2.7668</v>
      </c>
      <c r="K375" s="21">
        <v>1.233</v>
      </c>
      <c r="L375" s="21">
        <v>11.9995</v>
      </c>
      <c r="M375" s="21">
        <v>6.40667</v>
      </c>
      <c r="N375" s="21">
        <v>0.0</v>
      </c>
      <c r="O375" s="21">
        <v>57.844</v>
      </c>
    </row>
    <row r="376">
      <c r="A376" s="18" t="s">
        <v>912</v>
      </c>
      <c r="B376" s="20" t="s">
        <v>428</v>
      </c>
      <c r="C376" s="21">
        <v>1.62</v>
      </c>
      <c r="D376" s="21">
        <v>60.6904</v>
      </c>
      <c r="E376" s="21">
        <v>2.9121</v>
      </c>
      <c r="F376" s="21">
        <v>3.2772</v>
      </c>
      <c r="G376" s="21">
        <v>26.8106</v>
      </c>
      <c r="H376" s="21">
        <v>53.9085</v>
      </c>
      <c r="I376" s="21">
        <v>23.0408</v>
      </c>
      <c r="J376" s="21">
        <v>2.446</v>
      </c>
      <c r="K376" s="21">
        <v>0.0</v>
      </c>
      <c r="L376" s="21">
        <v>5.9989</v>
      </c>
      <c r="M376" s="21">
        <v>7.08729</v>
      </c>
      <c r="N376" s="21">
        <v>0.6016</v>
      </c>
      <c r="O376" s="21">
        <v>57.8795</v>
      </c>
    </row>
    <row r="377">
      <c r="A377" s="18" t="s">
        <v>913</v>
      </c>
      <c r="B377" s="20" t="s">
        <v>414</v>
      </c>
      <c r="C377" s="21">
        <v>0.0</v>
      </c>
      <c r="D377" s="21">
        <v>58.0</v>
      </c>
      <c r="E377" s="21">
        <v>2.8534</v>
      </c>
      <c r="F377" s="21">
        <v>2.835</v>
      </c>
      <c r="G377" s="21">
        <v>26.7979</v>
      </c>
      <c r="H377" s="21">
        <v>58.5837</v>
      </c>
      <c r="I377" s="21">
        <v>19.7388</v>
      </c>
      <c r="J377" s="21">
        <v>2.3408</v>
      </c>
      <c r="K377" s="21">
        <v>0.0</v>
      </c>
      <c r="L377" s="21">
        <v>9.7964</v>
      </c>
      <c r="M377" s="21">
        <v>8.13289</v>
      </c>
      <c r="N377" s="21">
        <v>0.0</v>
      </c>
      <c r="O377" s="21">
        <v>54.3456</v>
      </c>
    </row>
    <row r="378">
      <c r="A378" s="18" t="s">
        <v>914</v>
      </c>
      <c r="B378" s="20" t="s">
        <v>402</v>
      </c>
      <c r="C378" s="21">
        <v>0.0</v>
      </c>
      <c r="D378" s="21">
        <v>48.0</v>
      </c>
      <c r="E378" s="21">
        <v>2.4069</v>
      </c>
      <c r="F378" s="21">
        <v>2.3003</v>
      </c>
      <c r="G378" s="21">
        <v>21.8355</v>
      </c>
      <c r="H378" s="21">
        <v>47.8996</v>
      </c>
      <c r="I378" s="21">
        <v>19.6701</v>
      </c>
      <c r="J378" s="21">
        <v>2.0872</v>
      </c>
      <c r="K378" s="21">
        <v>0.0</v>
      </c>
      <c r="L378" s="21">
        <v>3.8889</v>
      </c>
      <c r="M378" s="21">
        <v>5.95733</v>
      </c>
      <c r="N378" s="21">
        <v>0.0</v>
      </c>
      <c r="O378" s="21">
        <v>44.822</v>
      </c>
    </row>
    <row r="379">
      <c r="A379" s="18" t="s">
        <v>915</v>
      </c>
      <c r="B379" s="20" t="s">
        <v>574</v>
      </c>
      <c r="C379" s="21">
        <v>0.0</v>
      </c>
      <c r="D379" s="21">
        <v>66.0</v>
      </c>
      <c r="E379" s="21">
        <v>3.2301</v>
      </c>
      <c r="F379" s="21">
        <v>3.243</v>
      </c>
      <c r="G379" s="21">
        <v>30.3145</v>
      </c>
      <c r="H379" s="21">
        <v>60.2242</v>
      </c>
      <c r="I379" s="21">
        <v>22.4068</v>
      </c>
      <c r="J379" s="21">
        <v>3.6832</v>
      </c>
      <c r="K379" s="21">
        <v>14.94</v>
      </c>
      <c r="L379" s="21">
        <v>9.0889</v>
      </c>
      <c r="M379" s="21">
        <v>7.70733</v>
      </c>
      <c r="N379" s="21">
        <v>0.0</v>
      </c>
      <c r="O379" s="21">
        <v>65.2631</v>
      </c>
    </row>
    <row r="380">
      <c r="A380" s="18" t="s">
        <v>916</v>
      </c>
      <c r="B380" s="20" t="s">
        <v>409</v>
      </c>
      <c r="C380" s="21">
        <v>0.0</v>
      </c>
      <c r="D380" s="21">
        <v>60.0</v>
      </c>
      <c r="E380" s="21">
        <v>3.0027</v>
      </c>
      <c r="F380" s="21">
        <v>2.8813</v>
      </c>
      <c r="G380" s="21">
        <v>27.7498</v>
      </c>
      <c r="H380" s="21">
        <v>59.3834</v>
      </c>
      <c r="I380" s="21">
        <v>29.5064</v>
      </c>
      <c r="J380" s="21">
        <v>2.9355</v>
      </c>
      <c r="K380" s="21">
        <v>0.0</v>
      </c>
      <c r="L380" s="21">
        <v>11.2882</v>
      </c>
      <c r="M380" s="21">
        <v>6.83333</v>
      </c>
      <c r="N380" s="21">
        <v>0.0</v>
      </c>
      <c r="O380" s="21">
        <v>56.4445</v>
      </c>
    </row>
    <row r="381">
      <c r="A381" s="18" t="s">
        <v>917</v>
      </c>
      <c r="B381" s="20" t="s">
        <v>418</v>
      </c>
      <c r="C381" s="21">
        <v>0.0</v>
      </c>
      <c r="D381" s="21">
        <v>54.0</v>
      </c>
      <c r="E381" s="21">
        <v>2.6519</v>
      </c>
      <c r="F381" s="21">
        <v>2.6442</v>
      </c>
      <c r="G381" s="21">
        <v>25.3014</v>
      </c>
      <c r="H381" s="21">
        <v>56.2347</v>
      </c>
      <c r="I381" s="21">
        <v>25.1396</v>
      </c>
      <c r="J381" s="21">
        <v>2.8451</v>
      </c>
      <c r="K381" s="21">
        <v>0.0</v>
      </c>
      <c r="L381" s="21">
        <v>6.9473</v>
      </c>
      <c r="M381" s="21">
        <v>7.086</v>
      </c>
      <c r="N381" s="21">
        <v>0.0</v>
      </c>
      <c r="O381" s="21">
        <v>49.2094</v>
      </c>
    </row>
    <row r="382">
      <c r="A382" s="18" t="s">
        <v>918</v>
      </c>
      <c r="B382" s="20" t="s">
        <v>421</v>
      </c>
      <c r="C382" s="21">
        <v>0.0</v>
      </c>
      <c r="D382" s="21">
        <v>48.0</v>
      </c>
      <c r="E382" s="21">
        <v>2.3545</v>
      </c>
      <c r="F382" s="21">
        <v>2.3531</v>
      </c>
      <c r="G382" s="21">
        <v>21.1491</v>
      </c>
      <c r="H382" s="21">
        <v>51.06</v>
      </c>
      <c r="I382" s="21">
        <v>22.4154</v>
      </c>
      <c r="J382" s="21">
        <v>2.2046</v>
      </c>
      <c r="K382" s="21">
        <v>0.0</v>
      </c>
      <c r="L382" s="21">
        <v>3.8898</v>
      </c>
      <c r="M382" s="21">
        <v>5.12533</v>
      </c>
      <c r="N382" s="21">
        <v>0.0</v>
      </c>
      <c r="O382" s="21">
        <v>42.9733</v>
      </c>
    </row>
    <row r="383">
      <c r="A383" s="18" t="s">
        <v>919</v>
      </c>
      <c r="B383" s="20" t="s">
        <v>403</v>
      </c>
      <c r="C383" s="21">
        <v>0.0</v>
      </c>
      <c r="D383" s="21">
        <v>59.0</v>
      </c>
      <c r="E383" s="21">
        <v>3.062</v>
      </c>
      <c r="F383" s="21">
        <v>2.7228</v>
      </c>
      <c r="G383" s="21">
        <v>24.3469</v>
      </c>
      <c r="H383" s="21">
        <v>72.4767</v>
      </c>
      <c r="I383" s="21">
        <v>33.0824</v>
      </c>
      <c r="J383" s="21">
        <v>3.0484</v>
      </c>
      <c r="K383" s="21">
        <v>0.0</v>
      </c>
      <c r="L383" s="21">
        <v>10.0244</v>
      </c>
      <c r="M383" s="21">
        <v>6.55556</v>
      </c>
      <c r="N383" s="21">
        <v>0.0</v>
      </c>
      <c r="O383" s="21">
        <v>47.0793</v>
      </c>
    </row>
    <row r="384">
      <c r="A384" s="18" t="s">
        <v>920</v>
      </c>
      <c r="B384" s="20" t="s">
        <v>434</v>
      </c>
      <c r="C384" s="21">
        <v>1.62</v>
      </c>
      <c r="D384" s="21">
        <v>52.4152</v>
      </c>
      <c r="E384" s="21">
        <v>2.6019</v>
      </c>
      <c r="F384" s="21">
        <v>2.7853</v>
      </c>
      <c r="G384" s="21">
        <v>24.2846</v>
      </c>
      <c r="H384" s="21">
        <v>51.48</v>
      </c>
      <c r="I384" s="21">
        <v>19.5671</v>
      </c>
      <c r="J384" s="21">
        <v>1.6573</v>
      </c>
      <c r="K384" s="21">
        <v>0.0</v>
      </c>
      <c r="L384" s="21">
        <v>0.6193</v>
      </c>
      <c r="M384" s="21">
        <v>7.25077</v>
      </c>
      <c r="N384" s="21">
        <v>0.5216</v>
      </c>
      <c r="O384" s="21">
        <v>49.5456</v>
      </c>
    </row>
    <row r="385">
      <c r="A385" s="18" t="s">
        <v>921</v>
      </c>
      <c r="B385" s="20" t="s">
        <v>414</v>
      </c>
      <c r="C385" s="21">
        <v>0.0</v>
      </c>
      <c r="D385" s="21">
        <v>60.0</v>
      </c>
      <c r="E385" s="21">
        <v>2.9837</v>
      </c>
      <c r="F385" s="21">
        <v>2.9005</v>
      </c>
      <c r="G385" s="21">
        <v>26.5335</v>
      </c>
      <c r="H385" s="21">
        <v>51.6386</v>
      </c>
      <c r="I385" s="21">
        <v>21.0311</v>
      </c>
      <c r="J385" s="21">
        <v>2.7442</v>
      </c>
      <c r="K385" s="21">
        <v>0.0</v>
      </c>
      <c r="L385" s="21">
        <v>11.4649</v>
      </c>
      <c r="M385" s="21">
        <v>6.05333</v>
      </c>
      <c r="N385" s="21">
        <v>0.0</v>
      </c>
      <c r="O385" s="21">
        <v>60.4289</v>
      </c>
    </row>
    <row r="386">
      <c r="A386" s="18" t="s">
        <v>922</v>
      </c>
      <c r="B386" s="20" t="s">
        <v>574</v>
      </c>
      <c r="C386" s="21">
        <v>0.0</v>
      </c>
      <c r="D386" s="21">
        <v>58.0</v>
      </c>
      <c r="E386" s="21">
        <v>2.8686</v>
      </c>
      <c r="F386" s="21">
        <v>2.8196</v>
      </c>
      <c r="G386" s="21">
        <v>26.3074</v>
      </c>
      <c r="H386" s="21">
        <v>59.9205</v>
      </c>
      <c r="I386" s="21">
        <v>23.2025</v>
      </c>
      <c r="J386" s="21">
        <v>2.1801</v>
      </c>
      <c r="K386" s="21">
        <v>1.042</v>
      </c>
      <c r="L386" s="21">
        <v>9.7185</v>
      </c>
      <c r="M386" s="21">
        <v>7.32733</v>
      </c>
      <c r="N386" s="21">
        <v>0.0</v>
      </c>
      <c r="O386" s="21">
        <v>53.1687</v>
      </c>
    </row>
    <row r="387">
      <c r="A387" s="18" t="s">
        <v>923</v>
      </c>
      <c r="B387" s="20"/>
      <c r="C387" s="21">
        <v>0.0</v>
      </c>
      <c r="D387" s="21">
        <v>54.0</v>
      </c>
      <c r="E387" s="21">
        <v>2.7387</v>
      </c>
      <c r="F387" s="21">
        <v>2.5566</v>
      </c>
      <c r="G387" s="21">
        <v>23.1342</v>
      </c>
      <c r="H387" s="21">
        <v>50.537</v>
      </c>
      <c r="I387" s="21">
        <v>22.9285</v>
      </c>
      <c r="J387" s="21">
        <v>1.9152</v>
      </c>
      <c r="K387" s="21">
        <v>0.0</v>
      </c>
      <c r="L387" s="21">
        <v>0.0</v>
      </c>
      <c r="M387" s="21">
        <v>5.514</v>
      </c>
      <c r="N387" s="21">
        <v>0.0</v>
      </c>
      <c r="O387" s="21">
        <v>51.0802</v>
      </c>
    </row>
    <row r="388">
      <c r="A388" s="18" t="s">
        <v>924</v>
      </c>
      <c r="B388" s="20" t="s">
        <v>562</v>
      </c>
      <c r="C388" s="21">
        <v>0.0</v>
      </c>
      <c r="D388" s="21">
        <v>66.0</v>
      </c>
      <c r="E388" s="21">
        <v>3.3052</v>
      </c>
      <c r="F388" s="21">
        <v>3.1672</v>
      </c>
      <c r="G388" s="21">
        <v>28.5965</v>
      </c>
      <c r="H388" s="21">
        <v>70.3168</v>
      </c>
      <c r="I388" s="21">
        <v>26.323</v>
      </c>
      <c r="J388" s="21">
        <v>3.1882</v>
      </c>
      <c r="K388" s="21">
        <v>1.049</v>
      </c>
      <c r="L388" s="21">
        <v>14.6916</v>
      </c>
      <c r="M388" s="21">
        <v>8.48467</v>
      </c>
      <c r="N388" s="21">
        <v>0.0</v>
      </c>
      <c r="O388" s="21">
        <v>58.4523</v>
      </c>
    </row>
    <row r="389">
      <c r="A389" s="18" t="s">
        <v>925</v>
      </c>
      <c r="B389" s="20" t="s">
        <v>396</v>
      </c>
      <c r="C389" s="21">
        <v>0.0</v>
      </c>
      <c r="D389" s="21">
        <v>48.0</v>
      </c>
      <c r="E389" s="21">
        <v>2.6305</v>
      </c>
      <c r="F389" s="21">
        <v>2.0739</v>
      </c>
      <c r="G389" s="21">
        <v>20.4954</v>
      </c>
      <c r="H389" s="21">
        <v>54.9679</v>
      </c>
      <c r="I389" s="21">
        <v>22.2177</v>
      </c>
      <c r="J389" s="21">
        <v>1.9357</v>
      </c>
      <c r="K389" s="21">
        <v>0.0</v>
      </c>
      <c r="L389" s="21">
        <v>4.0824</v>
      </c>
      <c r="M389" s="21">
        <v>5.70667</v>
      </c>
      <c r="N389" s="21">
        <v>0.0</v>
      </c>
      <c r="O389" s="21">
        <v>42.0461</v>
      </c>
    </row>
    <row r="390">
      <c r="A390" s="18" t="s">
        <v>926</v>
      </c>
      <c r="B390" s="20" t="s">
        <v>567</v>
      </c>
      <c r="C390" s="21">
        <v>0.0</v>
      </c>
      <c r="D390" s="21">
        <v>57.0</v>
      </c>
      <c r="E390" s="21">
        <v>2.6936</v>
      </c>
      <c r="F390" s="21">
        <v>2.8976</v>
      </c>
      <c r="G390" s="21">
        <v>25.6987</v>
      </c>
      <c r="H390" s="21">
        <v>52.9928</v>
      </c>
      <c r="I390" s="21">
        <v>17.9706</v>
      </c>
      <c r="J390" s="21">
        <v>2.3342</v>
      </c>
      <c r="K390" s="21">
        <v>0.0</v>
      </c>
      <c r="L390" s="21">
        <v>6.7285</v>
      </c>
      <c r="M390" s="21">
        <v>8.30933</v>
      </c>
      <c r="N390" s="21">
        <v>0.0</v>
      </c>
      <c r="O390" s="21">
        <v>54.7899</v>
      </c>
    </row>
    <row r="391">
      <c r="A391" s="18" t="s">
        <v>927</v>
      </c>
      <c r="B391" s="20" t="s">
        <v>415</v>
      </c>
      <c r="C391" s="21">
        <v>0.0</v>
      </c>
      <c r="D391" s="21">
        <v>60.0</v>
      </c>
      <c r="E391" s="21">
        <v>3.0868</v>
      </c>
      <c r="F391" s="21">
        <v>2.7964</v>
      </c>
      <c r="G391" s="21">
        <v>26.4723</v>
      </c>
      <c r="H391" s="21">
        <v>62.0476</v>
      </c>
      <c r="I391" s="21">
        <v>25.3435</v>
      </c>
      <c r="J391" s="21">
        <v>2.3964</v>
      </c>
      <c r="K391" s="21">
        <v>0.0</v>
      </c>
      <c r="L391" s="21">
        <v>11.712</v>
      </c>
      <c r="M391" s="21">
        <v>7.31333</v>
      </c>
      <c r="N391" s="21">
        <v>0.0</v>
      </c>
      <c r="O391" s="21">
        <v>53.821</v>
      </c>
    </row>
    <row r="392">
      <c r="A392" s="18" t="s">
        <v>928</v>
      </c>
      <c r="B392" s="20" t="s">
        <v>409</v>
      </c>
      <c r="C392" s="21">
        <v>0.0</v>
      </c>
      <c r="D392" s="21">
        <v>66.0</v>
      </c>
      <c r="E392" s="21">
        <v>3.2749</v>
      </c>
      <c r="F392" s="21">
        <v>3.1978</v>
      </c>
      <c r="G392" s="21">
        <v>31.7142</v>
      </c>
      <c r="H392" s="21">
        <v>72.5216</v>
      </c>
      <c r="I392" s="21">
        <v>30.0547</v>
      </c>
      <c r="J392" s="21">
        <v>2.9959</v>
      </c>
      <c r="K392" s="21">
        <v>18.985</v>
      </c>
      <c r="L392" s="21">
        <v>6.4473</v>
      </c>
      <c r="M392" s="21">
        <v>9.98067</v>
      </c>
      <c r="N392" s="21">
        <v>0.0</v>
      </c>
      <c r="O392" s="21">
        <v>58.0727</v>
      </c>
    </row>
    <row r="393">
      <c r="A393" s="18" t="s">
        <v>929</v>
      </c>
      <c r="B393" s="20" t="s">
        <v>407</v>
      </c>
      <c r="C393" s="21">
        <v>3.24</v>
      </c>
      <c r="D393" s="21">
        <v>57.8362</v>
      </c>
      <c r="E393" s="21">
        <v>3.1167</v>
      </c>
      <c r="F393" s="21">
        <v>3.0029</v>
      </c>
      <c r="G393" s="21">
        <v>28.7882</v>
      </c>
      <c r="H393" s="21">
        <v>47.3678</v>
      </c>
      <c r="I393" s="21">
        <v>12.6491</v>
      </c>
      <c r="J393" s="21">
        <v>3.6902</v>
      </c>
      <c r="K393" s="21">
        <v>0.0</v>
      </c>
      <c r="L393" s="21">
        <v>0.6518</v>
      </c>
      <c r="M393" s="21">
        <v>9.92855</v>
      </c>
      <c r="N393" s="21">
        <v>1.1257</v>
      </c>
      <c r="O393" s="21">
        <v>60.3523</v>
      </c>
    </row>
    <row r="394">
      <c r="A394" s="18" t="s">
        <v>930</v>
      </c>
      <c r="B394" s="20" t="s">
        <v>402</v>
      </c>
      <c r="C394" s="21">
        <v>0.0</v>
      </c>
      <c r="D394" s="21">
        <v>54.0</v>
      </c>
      <c r="E394" s="21">
        <v>2.7476</v>
      </c>
      <c r="F394" s="21">
        <v>2.5475</v>
      </c>
      <c r="G394" s="21">
        <v>23.5089</v>
      </c>
      <c r="H394" s="21">
        <v>44.8483</v>
      </c>
      <c r="I394" s="21">
        <v>16.4626</v>
      </c>
      <c r="J394" s="21">
        <v>2.1255</v>
      </c>
      <c r="K394" s="21">
        <v>0.0</v>
      </c>
      <c r="L394" s="21">
        <v>6.5625</v>
      </c>
      <c r="M394" s="21">
        <v>5.838</v>
      </c>
      <c r="N394" s="21">
        <v>0.0</v>
      </c>
      <c r="O394" s="21">
        <v>54.9243</v>
      </c>
    </row>
    <row r="395">
      <c r="A395" s="18" t="s">
        <v>931</v>
      </c>
      <c r="B395" s="20" t="s">
        <v>428</v>
      </c>
      <c r="C395" s="21">
        <v>0.0</v>
      </c>
      <c r="D395" s="21">
        <v>48.0</v>
      </c>
      <c r="E395" s="21">
        <v>2.2756</v>
      </c>
      <c r="F395" s="21">
        <v>2.4327</v>
      </c>
      <c r="G395" s="21">
        <v>20.4685</v>
      </c>
      <c r="H395" s="21">
        <v>39.8329</v>
      </c>
      <c r="I395" s="21">
        <v>13.371</v>
      </c>
      <c r="J395" s="21">
        <v>2.1521</v>
      </c>
      <c r="K395" s="21">
        <v>0.0</v>
      </c>
      <c r="L395" s="21">
        <v>3.6916</v>
      </c>
      <c r="M395" s="21">
        <v>5.456</v>
      </c>
      <c r="N395" s="21">
        <v>0.0</v>
      </c>
      <c r="O395" s="21">
        <v>47.1861</v>
      </c>
    </row>
    <row r="396">
      <c r="A396" s="18" t="s">
        <v>932</v>
      </c>
      <c r="B396" s="20" t="s">
        <v>414</v>
      </c>
      <c r="C396" s="21">
        <v>0.0</v>
      </c>
      <c r="D396" s="21">
        <v>44.0</v>
      </c>
      <c r="E396" s="21">
        <v>2.206</v>
      </c>
      <c r="F396" s="21">
        <v>2.109</v>
      </c>
      <c r="G396" s="21">
        <v>19.5021</v>
      </c>
      <c r="H396" s="21">
        <v>50.9363</v>
      </c>
      <c r="I396" s="21">
        <v>21.4187</v>
      </c>
      <c r="J396" s="21">
        <v>1.998</v>
      </c>
      <c r="K396" s="21">
        <v>0.0</v>
      </c>
      <c r="L396" s="21">
        <v>0.6142</v>
      </c>
      <c r="M396" s="21">
        <v>5.27511</v>
      </c>
      <c r="N396" s="21">
        <v>0.0</v>
      </c>
      <c r="O396" s="21">
        <v>37.397</v>
      </c>
    </row>
    <row r="397">
      <c r="A397" s="18" t="s">
        <v>933</v>
      </c>
      <c r="B397" s="20" t="s">
        <v>562</v>
      </c>
      <c r="C397" s="21">
        <v>0.0</v>
      </c>
      <c r="D397" s="21">
        <v>56.0</v>
      </c>
      <c r="E397" s="21">
        <v>2.854</v>
      </c>
      <c r="F397" s="21">
        <v>2.6372</v>
      </c>
      <c r="G397" s="21">
        <v>22.9351</v>
      </c>
      <c r="H397" s="21">
        <v>54.7126</v>
      </c>
      <c r="I397" s="21">
        <v>24.4377</v>
      </c>
      <c r="J397" s="21">
        <v>2.6418</v>
      </c>
      <c r="K397" s="21">
        <v>1.049</v>
      </c>
      <c r="L397" s="21">
        <v>8.7694</v>
      </c>
      <c r="M397" s="21">
        <v>5.84267</v>
      </c>
      <c r="N397" s="21">
        <v>0.0</v>
      </c>
      <c r="O397" s="21">
        <v>51.2981</v>
      </c>
    </row>
    <row r="398">
      <c r="A398" s="18" t="s">
        <v>934</v>
      </c>
      <c r="B398" s="20" t="s">
        <v>403</v>
      </c>
      <c r="C398" s="21">
        <v>0.0</v>
      </c>
      <c r="D398" s="21">
        <v>57.0</v>
      </c>
      <c r="E398" s="21">
        <v>2.8929</v>
      </c>
      <c r="F398" s="21">
        <v>2.6966</v>
      </c>
      <c r="G398" s="21">
        <v>24.5981</v>
      </c>
      <c r="H398" s="21">
        <v>56.3082</v>
      </c>
      <c r="I398" s="21">
        <v>20.1857</v>
      </c>
      <c r="J398" s="21">
        <v>3.584</v>
      </c>
      <c r="K398" s="21">
        <v>0.0</v>
      </c>
      <c r="L398" s="21">
        <v>7.0433</v>
      </c>
      <c r="M398" s="21">
        <v>6.802</v>
      </c>
      <c r="N398" s="21">
        <v>0.0</v>
      </c>
      <c r="O398" s="21">
        <v>53.8261</v>
      </c>
    </row>
    <row r="399">
      <c r="A399" s="18" t="s">
        <v>935</v>
      </c>
      <c r="B399" s="20"/>
      <c r="C399" s="21">
        <v>0.0</v>
      </c>
      <c r="D399" s="21">
        <v>48.0</v>
      </c>
      <c r="E399" s="21">
        <v>2.4165</v>
      </c>
      <c r="F399" s="21">
        <v>2.2905</v>
      </c>
      <c r="G399" s="21">
        <v>20.7632</v>
      </c>
      <c r="H399" s="21">
        <v>37.0488</v>
      </c>
      <c r="I399" s="21">
        <v>15.9115</v>
      </c>
      <c r="J399" s="21">
        <v>1.9005</v>
      </c>
      <c r="K399" s="21">
        <v>0.0</v>
      </c>
      <c r="L399" s="21">
        <v>0.0</v>
      </c>
      <c r="M399" s="21">
        <v>4.72</v>
      </c>
      <c r="N399" s="21">
        <v>0.0</v>
      </c>
      <c r="O399" s="21">
        <v>49.4232</v>
      </c>
    </row>
    <row r="400">
      <c r="A400" s="18" t="s">
        <v>936</v>
      </c>
      <c r="B400" s="20" t="s">
        <v>422</v>
      </c>
      <c r="C400" s="21">
        <v>0.0</v>
      </c>
      <c r="D400" s="21">
        <v>57.0</v>
      </c>
      <c r="E400" s="21">
        <v>2.7906</v>
      </c>
      <c r="F400" s="21">
        <v>2.7998</v>
      </c>
      <c r="G400" s="21">
        <v>26.3966</v>
      </c>
      <c r="H400" s="21">
        <v>59.361</v>
      </c>
      <c r="I400" s="21">
        <v>19.2317</v>
      </c>
      <c r="J400" s="21">
        <v>2.1242</v>
      </c>
      <c r="K400" s="21">
        <v>0.0</v>
      </c>
      <c r="L400" s="21">
        <v>6.7579</v>
      </c>
      <c r="M400" s="21">
        <v>9.16433</v>
      </c>
      <c r="N400" s="21">
        <v>0.0</v>
      </c>
      <c r="O400" s="21">
        <v>52.9956</v>
      </c>
    </row>
    <row r="401">
      <c r="A401" s="18" t="s">
        <v>937</v>
      </c>
      <c r="B401" s="20" t="s">
        <v>415</v>
      </c>
      <c r="C401" s="21">
        <v>0.0</v>
      </c>
      <c r="D401" s="21">
        <v>54.0</v>
      </c>
      <c r="E401" s="21">
        <v>2.7962</v>
      </c>
      <c r="F401" s="21">
        <v>2.4984</v>
      </c>
      <c r="G401" s="21">
        <v>22.9279</v>
      </c>
      <c r="H401" s="21">
        <v>37.716</v>
      </c>
      <c r="I401" s="21">
        <v>18.205</v>
      </c>
      <c r="J401" s="21">
        <v>2.2245</v>
      </c>
      <c r="K401" s="21">
        <v>0.0</v>
      </c>
      <c r="L401" s="21">
        <v>6.7762</v>
      </c>
      <c r="M401" s="21">
        <v>4.794</v>
      </c>
      <c r="N401" s="21">
        <v>0.0</v>
      </c>
      <c r="O401" s="21">
        <v>56.7437</v>
      </c>
    </row>
    <row r="402">
      <c r="A402" s="18" t="s">
        <v>938</v>
      </c>
      <c r="B402" s="20" t="s">
        <v>424</v>
      </c>
      <c r="C402" s="21">
        <v>0.0</v>
      </c>
      <c r="D402" s="21">
        <v>60.0</v>
      </c>
      <c r="E402" s="21">
        <v>2.9071</v>
      </c>
      <c r="F402" s="21">
        <v>2.9778</v>
      </c>
      <c r="G402" s="21">
        <v>27.9267</v>
      </c>
      <c r="H402" s="21">
        <v>53.557</v>
      </c>
      <c r="I402" s="21">
        <v>24.0291</v>
      </c>
      <c r="J402" s="21">
        <v>3.2652</v>
      </c>
      <c r="K402" s="21">
        <v>0.0</v>
      </c>
      <c r="L402" s="21">
        <v>11.4087</v>
      </c>
      <c r="M402" s="21">
        <v>7.14667</v>
      </c>
      <c r="N402" s="21">
        <v>0.0</v>
      </c>
      <c r="O402" s="21">
        <v>58.2932</v>
      </c>
    </row>
    <row r="403">
      <c r="A403" s="18" t="s">
        <v>939</v>
      </c>
      <c r="B403" s="20" t="s">
        <v>409</v>
      </c>
      <c r="C403" s="21">
        <v>0.0</v>
      </c>
      <c r="D403" s="21">
        <v>57.0</v>
      </c>
      <c r="E403" s="21">
        <v>2.8182</v>
      </c>
      <c r="F403" s="21">
        <v>2.772</v>
      </c>
      <c r="G403" s="21">
        <v>27.2917</v>
      </c>
      <c r="H403" s="21">
        <v>54.073</v>
      </c>
      <c r="I403" s="21">
        <v>22.6729</v>
      </c>
      <c r="J403" s="21">
        <v>3.003</v>
      </c>
      <c r="K403" s="21">
        <v>0.0</v>
      </c>
      <c r="L403" s="21">
        <v>6.8938</v>
      </c>
      <c r="M403" s="21">
        <v>7.83433</v>
      </c>
      <c r="N403" s="21">
        <v>0.0</v>
      </c>
      <c r="O403" s="21">
        <v>54.6595</v>
      </c>
    </row>
    <row r="404">
      <c r="A404" s="18" t="s">
        <v>940</v>
      </c>
      <c r="B404" s="20" t="s">
        <v>398</v>
      </c>
      <c r="C404" s="21">
        <v>0.0</v>
      </c>
      <c r="D404" s="21">
        <v>54.0</v>
      </c>
      <c r="E404" s="21">
        <v>2.8945</v>
      </c>
      <c r="F404" s="21">
        <v>2.3989</v>
      </c>
      <c r="G404" s="21">
        <v>22.0487</v>
      </c>
      <c r="H404" s="21">
        <v>52.9812</v>
      </c>
      <c r="I404" s="21">
        <v>22.516</v>
      </c>
      <c r="J404" s="21">
        <v>2.8392</v>
      </c>
      <c r="K404" s="21">
        <v>0.0</v>
      </c>
      <c r="L404" s="21">
        <v>7.0678</v>
      </c>
      <c r="M404" s="21">
        <v>5.622</v>
      </c>
      <c r="N404" s="21">
        <v>0.0</v>
      </c>
      <c r="O404" s="21">
        <v>49.464</v>
      </c>
    </row>
    <row r="405">
      <c r="A405" s="18" t="s">
        <v>941</v>
      </c>
      <c r="B405" s="20" t="s">
        <v>398</v>
      </c>
      <c r="C405" s="21">
        <v>6.48</v>
      </c>
      <c r="D405" s="21">
        <v>60.936</v>
      </c>
      <c r="E405" s="21">
        <v>3.4236</v>
      </c>
      <c r="F405" s="21">
        <v>3.3971</v>
      </c>
      <c r="G405" s="21">
        <v>30.1027</v>
      </c>
      <c r="H405" s="21">
        <v>62.358</v>
      </c>
      <c r="I405" s="21">
        <v>27.4976</v>
      </c>
      <c r="J405" s="21">
        <v>2.9957</v>
      </c>
      <c r="K405" s="21">
        <v>0.0</v>
      </c>
      <c r="L405" s="21">
        <v>0.6544</v>
      </c>
      <c r="M405" s="21">
        <v>9.45185</v>
      </c>
      <c r="N405" s="21">
        <v>2.608</v>
      </c>
      <c r="O405" s="21">
        <v>55.7385</v>
      </c>
    </row>
    <row r="406">
      <c r="A406" s="18" t="s">
        <v>942</v>
      </c>
      <c r="B406" s="20" t="s">
        <v>403</v>
      </c>
      <c r="C406" s="21">
        <v>0.0</v>
      </c>
      <c r="D406" s="21">
        <v>40.0</v>
      </c>
      <c r="E406" s="21">
        <v>2.0629</v>
      </c>
      <c r="F406" s="21">
        <v>1.8591</v>
      </c>
      <c r="G406" s="21">
        <v>16.8109</v>
      </c>
      <c r="H406" s="21">
        <v>47.8135</v>
      </c>
      <c r="I406" s="21">
        <v>18.7019</v>
      </c>
      <c r="J406" s="21">
        <v>1.5631</v>
      </c>
      <c r="K406" s="21">
        <v>0.0</v>
      </c>
      <c r="L406" s="21">
        <v>0.6178</v>
      </c>
      <c r="M406" s="21">
        <v>4.77778</v>
      </c>
      <c r="N406" s="21">
        <v>0.0</v>
      </c>
      <c r="O406" s="21">
        <v>33.2792</v>
      </c>
    </row>
    <row r="407">
      <c r="A407" s="18" t="s">
        <v>943</v>
      </c>
      <c r="B407" s="20" t="s">
        <v>434</v>
      </c>
      <c r="C407" s="21">
        <v>0.0</v>
      </c>
      <c r="D407" s="21">
        <v>57.0</v>
      </c>
      <c r="E407" s="21">
        <v>2.7231</v>
      </c>
      <c r="F407" s="21">
        <v>2.8679</v>
      </c>
      <c r="G407" s="21">
        <v>26.2568</v>
      </c>
      <c r="H407" s="21">
        <v>53.4243</v>
      </c>
      <c r="I407" s="21">
        <v>23.7353</v>
      </c>
      <c r="J407" s="21">
        <v>2.2946</v>
      </c>
      <c r="K407" s="21">
        <v>0.0</v>
      </c>
      <c r="L407" s="21">
        <v>7.0602</v>
      </c>
      <c r="M407" s="21">
        <v>6.60567</v>
      </c>
      <c r="N407" s="21">
        <v>0.0</v>
      </c>
      <c r="O407" s="21">
        <v>54.7399</v>
      </c>
    </row>
    <row r="408">
      <c r="A408" s="18" t="s">
        <v>944</v>
      </c>
      <c r="B408" s="20" t="s">
        <v>428</v>
      </c>
      <c r="C408" s="21">
        <v>0.0</v>
      </c>
      <c r="D408" s="21">
        <v>60.0</v>
      </c>
      <c r="E408" s="21">
        <v>2.796</v>
      </c>
      <c r="F408" s="21">
        <v>3.0896</v>
      </c>
      <c r="G408" s="21">
        <v>26.6604</v>
      </c>
      <c r="H408" s="21">
        <v>62.2655</v>
      </c>
      <c r="I408" s="21">
        <v>31.5483</v>
      </c>
      <c r="J408" s="21">
        <v>2.9339</v>
      </c>
      <c r="K408" s="21">
        <v>0.99</v>
      </c>
      <c r="L408" s="21">
        <v>10.4442</v>
      </c>
      <c r="M408" s="21">
        <v>6.79333</v>
      </c>
      <c r="N408" s="21">
        <v>0.0</v>
      </c>
      <c r="O408" s="21">
        <v>52.3477</v>
      </c>
    </row>
    <row r="409">
      <c r="A409" s="18" t="s">
        <v>945</v>
      </c>
      <c r="B409" s="20" t="s">
        <v>417</v>
      </c>
      <c r="C409" s="21">
        <v>0.0</v>
      </c>
      <c r="D409" s="21">
        <v>54.0</v>
      </c>
      <c r="E409" s="21">
        <v>2.5955</v>
      </c>
      <c r="F409" s="21">
        <v>2.701</v>
      </c>
      <c r="G409" s="21">
        <v>26.7844</v>
      </c>
      <c r="H409" s="21">
        <v>47.9864</v>
      </c>
      <c r="I409" s="21">
        <v>20.8695</v>
      </c>
      <c r="J409" s="21">
        <v>2.1804</v>
      </c>
      <c r="K409" s="21">
        <v>0.0</v>
      </c>
      <c r="L409" s="21">
        <v>4.1761</v>
      </c>
      <c r="M409" s="21">
        <v>8.37</v>
      </c>
      <c r="N409" s="21">
        <v>0.0</v>
      </c>
      <c r="O409" s="21">
        <v>54.6168</v>
      </c>
    </row>
    <row r="410">
      <c r="A410" s="18" t="s">
        <v>946</v>
      </c>
      <c r="B410" s="20" t="s">
        <v>418</v>
      </c>
      <c r="C410" s="21">
        <v>0.0</v>
      </c>
      <c r="D410" s="21">
        <v>62.0</v>
      </c>
      <c r="E410" s="21">
        <v>3.0923</v>
      </c>
      <c r="F410" s="21">
        <v>2.988</v>
      </c>
      <c r="G410" s="21">
        <v>28.225</v>
      </c>
      <c r="H410" s="21">
        <v>66.1006</v>
      </c>
      <c r="I410" s="21">
        <v>27.3107</v>
      </c>
      <c r="J410" s="21">
        <v>2.4883</v>
      </c>
      <c r="K410" s="21">
        <v>3.271</v>
      </c>
      <c r="L410" s="21">
        <v>14.1873</v>
      </c>
      <c r="M410" s="21">
        <v>8.64556</v>
      </c>
      <c r="N410" s="21">
        <v>0.0</v>
      </c>
      <c r="O410" s="21">
        <v>56.1109</v>
      </c>
    </row>
    <row r="411">
      <c r="A411" s="18" t="s">
        <v>947</v>
      </c>
      <c r="B411" s="20" t="s">
        <v>567</v>
      </c>
      <c r="C411" s="21">
        <v>0.0</v>
      </c>
      <c r="D411" s="21">
        <v>66.0</v>
      </c>
      <c r="E411" s="21">
        <v>3.0681</v>
      </c>
      <c r="F411" s="21">
        <v>3.4062</v>
      </c>
      <c r="G411" s="21">
        <v>31.1227</v>
      </c>
      <c r="H411" s="21">
        <v>68.2838</v>
      </c>
      <c r="I411" s="21">
        <v>23.0611</v>
      </c>
      <c r="J411" s="21">
        <v>2.5392</v>
      </c>
      <c r="K411" s="21">
        <v>24.288</v>
      </c>
      <c r="L411" s="21">
        <v>4.0452</v>
      </c>
      <c r="M411" s="21">
        <v>10.7653</v>
      </c>
      <c r="N411" s="21">
        <v>0.0</v>
      </c>
      <c r="O411" s="21">
        <v>60.7432</v>
      </c>
    </row>
    <row r="412">
      <c r="A412" s="18" t="s">
        <v>948</v>
      </c>
      <c r="B412" s="20" t="s">
        <v>562</v>
      </c>
      <c r="C412" s="21">
        <v>4.86</v>
      </c>
      <c r="D412" s="21">
        <v>67.1887</v>
      </c>
      <c r="E412" s="21">
        <v>3.4874</v>
      </c>
      <c r="F412" s="21">
        <v>3.7609</v>
      </c>
      <c r="G412" s="21">
        <v>31.8646</v>
      </c>
      <c r="H412" s="21">
        <v>64.0957</v>
      </c>
      <c r="I412" s="21">
        <v>26.0464</v>
      </c>
      <c r="J412" s="21">
        <v>2.8052</v>
      </c>
      <c r="K412" s="21">
        <v>0.0</v>
      </c>
      <c r="L412" s="21">
        <v>0.5871</v>
      </c>
      <c r="M412" s="21">
        <v>9.9066</v>
      </c>
      <c r="N412" s="21">
        <v>1.9653</v>
      </c>
      <c r="O412" s="21">
        <v>63.4438</v>
      </c>
    </row>
    <row r="413">
      <c r="A413" s="18" t="s">
        <v>949</v>
      </c>
      <c r="B413" s="20" t="s">
        <v>593</v>
      </c>
      <c r="C413" s="21">
        <v>0.0</v>
      </c>
      <c r="D413" s="21">
        <v>62.0</v>
      </c>
      <c r="E413" s="21">
        <v>2.8159</v>
      </c>
      <c r="F413" s="21">
        <v>3.2663</v>
      </c>
      <c r="G413" s="21">
        <v>30.4512</v>
      </c>
      <c r="H413" s="21">
        <v>61.8239</v>
      </c>
      <c r="I413" s="21">
        <v>27.1649</v>
      </c>
      <c r="J413" s="21">
        <v>2.6488</v>
      </c>
      <c r="K413" s="21">
        <v>0.0</v>
      </c>
      <c r="L413" s="21">
        <v>12.0612</v>
      </c>
      <c r="M413" s="21">
        <v>8.94178</v>
      </c>
      <c r="N413" s="21">
        <v>0.0</v>
      </c>
      <c r="O413" s="21">
        <v>58.0437</v>
      </c>
    </row>
    <row r="414">
      <c r="A414" s="18" t="s">
        <v>950</v>
      </c>
      <c r="B414" s="20" t="s">
        <v>428</v>
      </c>
      <c r="C414" s="21">
        <v>0.0</v>
      </c>
      <c r="D414" s="21">
        <v>62.0</v>
      </c>
      <c r="E414" s="21">
        <v>2.8244</v>
      </c>
      <c r="F414" s="21">
        <v>3.2578</v>
      </c>
      <c r="G414" s="21">
        <v>28.9451</v>
      </c>
      <c r="H414" s="21">
        <v>56.3639</v>
      </c>
      <c r="I414" s="21">
        <v>22.6005</v>
      </c>
      <c r="J414" s="21">
        <v>2.9119</v>
      </c>
      <c r="K414" s="21">
        <v>2.971</v>
      </c>
      <c r="L414" s="21">
        <v>10.6507</v>
      </c>
      <c r="M414" s="21">
        <v>8.12889</v>
      </c>
      <c r="N414" s="21">
        <v>0.0</v>
      </c>
      <c r="O414" s="21">
        <v>59.1174</v>
      </c>
    </row>
    <row r="415">
      <c r="A415" s="18" t="s">
        <v>951</v>
      </c>
      <c r="B415" s="20" t="s">
        <v>404</v>
      </c>
      <c r="C415" s="21">
        <v>0.0</v>
      </c>
      <c r="D415" s="21">
        <v>54.0</v>
      </c>
      <c r="E415" s="21">
        <v>2.6576</v>
      </c>
      <c r="F415" s="21">
        <v>2.6385</v>
      </c>
      <c r="G415" s="21">
        <v>24.4158</v>
      </c>
      <c r="H415" s="21">
        <v>68.2825</v>
      </c>
      <c r="I415" s="21">
        <v>28.7638</v>
      </c>
      <c r="J415" s="21">
        <v>2.2821</v>
      </c>
      <c r="K415" s="21">
        <v>0.0</v>
      </c>
      <c r="L415" s="21">
        <v>7.1421</v>
      </c>
      <c r="M415" s="21">
        <v>7.326</v>
      </c>
      <c r="N415" s="21">
        <v>0.0</v>
      </c>
      <c r="O415" s="21">
        <v>43.2432</v>
      </c>
    </row>
    <row r="416">
      <c r="A416" s="18" t="s">
        <v>952</v>
      </c>
      <c r="B416" s="20" t="s">
        <v>574</v>
      </c>
      <c r="C416" s="21">
        <v>0.0</v>
      </c>
      <c r="D416" s="21">
        <v>62.0</v>
      </c>
      <c r="E416" s="21">
        <v>2.9739</v>
      </c>
      <c r="F416" s="21">
        <v>3.1074</v>
      </c>
      <c r="G416" s="21">
        <v>29.87</v>
      </c>
      <c r="H416" s="21">
        <v>57.1617</v>
      </c>
      <c r="I416" s="21">
        <v>23.7086</v>
      </c>
      <c r="J416" s="21">
        <v>2.2517</v>
      </c>
      <c r="K416" s="21">
        <v>1.042</v>
      </c>
      <c r="L416" s="21">
        <v>12.3635</v>
      </c>
      <c r="M416" s="21">
        <v>8.03933</v>
      </c>
      <c r="N416" s="21">
        <v>0.0</v>
      </c>
      <c r="O416" s="21">
        <v>61.4095</v>
      </c>
    </row>
    <row r="417">
      <c r="A417" s="18" t="s">
        <v>953</v>
      </c>
      <c r="B417" s="20" t="s">
        <v>417</v>
      </c>
      <c r="C417" s="21">
        <v>0.0</v>
      </c>
      <c r="D417" s="21">
        <v>44.0</v>
      </c>
      <c r="E417" s="21">
        <v>2.1514</v>
      </c>
      <c r="F417" s="21">
        <v>2.164</v>
      </c>
      <c r="G417" s="21">
        <v>21.0982</v>
      </c>
      <c r="H417" s="21">
        <v>44.393</v>
      </c>
      <c r="I417" s="21">
        <v>18.2611</v>
      </c>
      <c r="J417" s="21">
        <v>2.095</v>
      </c>
      <c r="K417" s="21">
        <v>0.0</v>
      </c>
      <c r="L417" s="21">
        <v>0.58</v>
      </c>
      <c r="M417" s="21">
        <v>6.292</v>
      </c>
      <c r="N417" s="21">
        <v>0.0</v>
      </c>
      <c r="O417" s="21">
        <v>41.5016</v>
      </c>
    </row>
    <row r="418">
      <c r="A418" s="18" t="s">
        <v>954</v>
      </c>
      <c r="B418" s="20" t="s">
        <v>401</v>
      </c>
      <c r="C418" s="21">
        <v>0.0</v>
      </c>
      <c r="D418" s="21">
        <v>55.0</v>
      </c>
      <c r="E418" s="21">
        <v>2.6869</v>
      </c>
      <c r="F418" s="21">
        <v>2.7074</v>
      </c>
      <c r="G418" s="21">
        <v>26.2903</v>
      </c>
      <c r="H418" s="21">
        <v>45.7161</v>
      </c>
      <c r="I418" s="21">
        <v>21.4318</v>
      </c>
      <c r="J418" s="21">
        <v>2.3343</v>
      </c>
      <c r="K418" s="21">
        <v>0.0</v>
      </c>
      <c r="L418" s="21">
        <v>3.975</v>
      </c>
      <c r="M418" s="21">
        <v>6.78333</v>
      </c>
      <c r="N418" s="21">
        <v>0.0</v>
      </c>
      <c r="O418" s="21">
        <v>56.0199</v>
      </c>
    </row>
    <row r="419">
      <c r="A419" s="18" t="s">
        <v>955</v>
      </c>
      <c r="B419" s="20" t="s">
        <v>408</v>
      </c>
      <c r="C419" s="21">
        <v>1.62</v>
      </c>
      <c r="D419" s="21">
        <v>41.8073</v>
      </c>
      <c r="E419" s="21">
        <v>2.1634</v>
      </c>
      <c r="F419" s="21">
        <v>2.166</v>
      </c>
      <c r="G419" s="21">
        <v>19.4629</v>
      </c>
      <c r="H419" s="21">
        <v>38.6313</v>
      </c>
      <c r="I419" s="21">
        <v>14.4071</v>
      </c>
      <c r="J419" s="21">
        <v>1.6879</v>
      </c>
      <c r="K419" s="21">
        <v>0.0</v>
      </c>
      <c r="L419" s="21">
        <v>0.6507</v>
      </c>
      <c r="M419" s="21">
        <v>5.76941</v>
      </c>
      <c r="N419" s="21">
        <v>0.5924</v>
      </c>
      <c r="O419" s="21">
        <v>40.104</v>
      </c>
    </row>
    <row r="420">
      <c r="A420" s="18" t="s">
        <v>956</v>
      </c>
      <c r="B420" s="20" t="s">
        <v>406</v>
      </c>
      <c r="C420" s="21">
        <v>0.0</v>
      </c>
      <c r="D420" s="21">
        <v>60.0</v>
      </c>
      <c r="E420" s="21">
        <v>3.1308</v>
      </c>
      <c r="F420" s="21">
        <v>2.7518</v>
      </c>
      <c r="G420" s="21">
        <v>27.1025</v>
      </c>
      <c r="H420" s="21">
        <v>63.7785</v>
      </c>
      <c r="I420" s="21">
        <v>24.0223</v>
      </c>
      <c r="J420" s="21">
        <v>2.1805</v>
      </c>
      <c r="K420" s="21">
        <v>0.0</v>
      </c>
      <c r="L420" s="21">
        <v>12.1701</v>
      </c>
      <c r="M420" s="21">
        <v>8.16</v>
      </c>
      <c r="N420" s="21">
        <v>0.0</v>
      </c>
      <c r="O420" s="21">
        <v>54.2661</v>
      </c>
    </row>
    <row r="421">
      <c r="A421" s="18" t="s">
        <v>957</v>
      </c>
      <c r="B421" s="20" t="s">
        <v>398</v>
      </c>
      <c r="C421" s="21">
        <v>0.0</v>
      </c>
      <c r="D421" s="21">
        <v>48.0</v>
      </c>
      <c r="E421" s="21">
        <v>2.5472</v>
      </c>
      <c r="F421" s="21">
        <v>2.1584</v>
      </c>
      <c r="G421" s="21">
        <v>20.3981</v>
      </c>
      <c r="H421" s="21">
        <v>54.2192</v>
      </c>
      <c r="I421" s="21">
        <v>20.3126</v>
      </c>
      <c r="J421" s="21">
        <v>1.9641</v>
      </c>
      <c r="K421" s="21">
        <v>0.0</v>
      </c>
      <c r="L421" s="21">
        <v>0.6544</v>
      </c>
      <c r="M421" s="21">
        <v>6.224</v>
      </c>
      <c r="N421" s="21">
        <v>0.0</v>
      </c>
      <c r="O421" s="21">
        <v>41.0474</v>
      </c>
    </row>
    <row r="422">
      <c r="A422" s="18" t="s">
        <v>958</v>
      </c>
      <c r="B422" s="20" t="s">
        <v>422</v>
      </c>
      <c r="C422" s="21">
        <v>0.0</v>
      </c>
      <c r="D422" s="21">
        <v>50.0</v>
      </c>
      <c r="E422" s="21">
        <v>2.4473</v>
      </c>
      <c r="F422" s="21">
        <v>2.4565</v>
      </c>
      <c r="G422" s="21">
        <v>22.6995</v>
      </c>
      <c r="H422" s="21">
        <v>46.1335</v>
      </c>
      <c r="I422" s="21">
        <v>19.8413</v>
      </c>
      <c r="J422" s="21">
        <v>2.4248</v>
      </c>
      <c r="K422" s="21">
        <v>0.0</v>
      </c>
      <c r="L422" s="21">
        <v>3.952</v>
      </c>
      <c r="M422" s="21">
        <v>5.71667</v>
      </c>
      <c r="N422" s="21">
        <v>0.0</v>
      </c>
      <c r="O422" s="21">
        <v>48.1535</v>
      </c>
    </row>
    <row r="423">
      <c r="A423" s="18" t="s">
        <v>959</v>
      </c>
      <c r="B423" s="20" t="s">
        <v>421</v>
      </c>
      <c r="C423" s="21">
        <v>0.0</v>
      </c>
      <c r="D423" s="21">
        <v>62.0</v>
      </c>
      <c r="E423" s="21">
        <v>2.9579</v>
      </c>
      <c r="F423" s="21">
        <v>3.1235</v>
      </c>
      <c r="G423" s="21">
        <v>28.9567</v>
      </c>
      <c r="H423" s="21">
        <v>57.9208</v>
      </c>
      <c r="I423" s="21">
        <v>24.6488</v>
      </c>
      <c r="J423" s="21">
        <v>3.0686</v>
      </c>
      <c r="K423" s="21">
        <v>1.098</v>
      </c>
      <c r="L423" s="21">
        <v>11.9626</v>
      </c>
      <c r="M423" s="21">
        <v>7.17822</v>
      </c>
      <c r="N423" s="21">
        <v>0.0</v>
      </c>
      <c r="O423" s="21">
        <v>60.6137</v>
      </c>
    </row>
    <row r="424">
      <c r="A424" s="18" t="s">
        <v>960</v>
      </c>
      <c r="B424" s="20" t="s">
        <v>434</v>
      </c>
      <c r="C424" s="21">
        <v>0.0</v>
      </c>
      <c r="D424" s="21">
        <v>56.0</v>
      </c>
      <c r="E424" s="21">
        <v>2.6892</v>
      </c>
      <c r="F424" s="21">
        <v>2.8035</v>
      </c>
      <c r="G424" s="21">
        <v>25.8014</v>
      </c>
      <c r="H424" s="21">
        <v>52.5612</v>
      </c>
      <c r="I424" s="21">
        <v>17.2785</v>
      </c>
      <c r="J424" s="21">
        <v>2.1071</v>
      </c>
      <c r="K424" s="21">
        <v>0.0</v>
      </c>
      <c r="L424" s="21">
        <v>4.6243</v>
      </c>
      <c r="M424" s="21">
        <v>7.80267</v>
      </c>
      <c r="N424" s="21">
        <v>0.0</v>
      </c>
      <c r="O424" s="21">
        <v>54.1316</v>
      </c>
    </row>
    <row r="425">
      <c r="A425" s="18" t="s">
        <v>961</v>
      </c>
      <c r="B425" s="20" t="s">
        <v>402</v>
      </c>
      <c r="C425" s="21">
        <v>0.0</v>
      </c>
      <c r="D425" s="21">
        <v>63.0</v>
      </c>
      <c r="E425" s="21">
        <v>3.1057</v>
      </c>
      <c r="F425" s="21">
        <v>3.073</v>
      </c>
      <c r="G425" s="21">
        <v>29.5522</v>
      </c>
      <c r="H425" s="21">
        <v>61.2555</v>
      </c>
      <c r="I425" s="21">
        <v>28.1809</v>
      </c>
      <c r="J425" s="21">
        <v>3.2589</v>
      </c>
      <c r="K425" s="21">
        <v>1.134</v>
      </c>
      <c r="L425" s="21">
        <v>14.5157</v>
      </c>
      <c r="M425" s="21">
        <v>6.986</v>
      </c>
      <c r="N425" s="21">
        <v>0.0</v>
      </c>
      <c r="O425" s="21">
        <v>59.5885</v>
      </c>
    </row>
    <row r="426">
      <c r="A426" s="18" t="s">
        <v>962</v>
      </c>
      <c r="B426" s="20" t="s">
        <v>401</v>
      </c>
      <c r="C426" s="21">
        <v>3.24</v>
      </c>
      <c r="D426" s="21">
        <v>41.9891</v>
      </c>
      <c r="E426" s="21">
        <v>2.1169</v>
      </c>
      <c r="F426" s="21">
        <v>2.4482</v>
      </c>
      <c r="G426" s="21">
        <v>21.9364</v>
      </c>
      <c r="H426" s="21">
        <v>30.9097</v>
      </c>
      <c r="I426" s="21">
        <v>17.9271</v>
      </c>
      <c r="J426" s="21">
        <v>2.2018</v>
      </c>
      <c r="K426" s="21">
        <v>0.0</v>
      </c>
      <c r="L426" s="21">
        <v>0.542</v>
      </c>
      <c r="M426" s="21">
        <v>5.67786</v>
      </c>
      <c r="N426" s="21">
        <v>1.1247</v>
      </c>
      <c r="O426" s="21">
        <v>43.4737</v>
      </c>
    </row>
    <row r="427">
      <c r="A427" s="18" t="s">
        <v>963</v>
      </c>
      <c r="B427" s="20" t="s">
        <v>419</v>
      </c>
      <c r="C427" s="21">
        <v>0.0</v>
      </c>
      <c r="D427" s="21">
        <v>48.0</v>
      </c>
      <c r="E427" s="21">
        <v>2.2163</v>
      </c>
      <c r="F427" s="21">
        <v>2.4924</v>
      </c>
      <c r="G427" s="21">
        <v>24.7532</v>
      </c>
      <c r="H427" s="21">
        <v>48.7234</v>
      </c>
      <c r="I427" s="21">
        <v>24.4432</v>
      </c>
      <c r="J427" s="21">
        <v>2.3286</v>
      </c>
      <c r="K427" s="21">
        <v>0.0</v>
      </c>
      <c r="L427" s="21">
        <v>3.5674</v>
      </c>
      <c r="M427" s="21">
        <v>6.49067</v>
      </c>
      <c r="N427" s="21">
        <v>0.0</v>
      </c>
      <c r="O427" s="21">
        <v>46.9377</v>
      </c>
    </row>
    <row r="428">
      <c r="A428" s="18" t="s">
        <v>964</v>
      </c>
      <c r="B428" s="20" t="s">
        <v>593</v>
      </c>
      <c r="C428" s="21">
        <v>0.0</v>
      </c>
      <c r="D428" s="21">
        <v>52.0</v>
      </c>
      <c r="E428" s="21">
        <v>2.4208</v>
      </c>
      <c r="F428" s="21">
        <v>2.6801</v>
      </c>
      <c r="G428" s="21">
        <v>23.951</v>
      </c>
      <c r="H428" s="21">
        <v>43.8876</v>
      </c>
      <c r="I428" s="21">
        <v>21.4307</v>
      </c>
      <c r="J428" s="21">
        <v>2.3288</v>
      </c>
      <c r="K428" s="21">
        <v>0.0</v>
      </c>
      <c r="L428" s="21">
        <v>6.1819</v>
      </c>
      <c r="M428" s="21">
        <v>5.89333</v>
      </c>
      <c r="N428" s="21">
        <v>0.0</v>
      </c>
      <c r="O428" s="21">
        <v>51.5514</v>
      </c>
    </row>
    <row r="429">
      <c r="A429" s="18" t="s">
        <v>965</v>
      </c>
      <c r="B429" s="20" t="s">
        <v>416</v>
      </c>
      <c r="C429" s="21">
        <v>0.0</v>
      </c>
      <c r="D429" s="21">
        <v>54.0</v>
      </c>
      <c r="E429" s="21">
        <v>2.7695</v>
      </c>
      <c r="F429" s="21">
        <v>2.5254</v>
      </c>
      <c r="G429" s="21">
        <v>22.7834</v>
      </c>
      <c r="H429" s="21">
        <v>51.844</v>
      </c>
      <c r="I429" s="21">
        <v>24.2993</v>
      </c>
      <c r="J429" s="21">
        <v>2.2053</v>
      </c>
      <c r="K429" s="21">
        <v>0.0</v>
      </c>
      <c r="L429" s="21">
        <v>6.8382</v>
      </c>
      <c r="M429" s="21">
        <v>5.508</v>
      </c>
      <c r="N429" s="21">
        <v>0.0</v>
      </c>
      <c r="O429" s="21">
        <v>49.9843</v>
      </c>
    </row>
    <row r="430">
      <c r="A430" s="18" t="s">
        <v>966</v>
      </c>
      <c r="B430" s="11"/>
      <c r="C430" s="21">
        <v>8.1</v>
      </c>
      <c r="D430" s="21">
        <v>44.569</v>
      </c>
      <c r="E430" s="21">
        <v>2.368</v>
      </c>
      <c r="F430" s="21">
        <v>3.1372</v>
      </c>
      <c r="G430" s="21">
        <v>24.6476</v>
      </c>
      <c r="H430" s="21">
        <v>33.3812</v>
      </c>
      <c r="I430" s="21">
        <v>23.3157</v>
      </c>
      <c r="J430" s="21">
        <v>1.8873</v>
      </c>
      <c r="K430" s="21">
        <v>0.0</v>
      </c>
      <c r="L430" s="21">
        <v>0.0</v>
      </c>
      <c r="M430" s="21">
        <v>5.62065</v>
      </c>
      <c r="N430" s="21">
        <v>2.8123</v>
      </c>
      <c r="O430" s="21">
        <v>47.3932</v>
      </c>
    </row>
    <row r="431">
      <c r="A431" s="18" t="s">
        <v>967</v>
      </c>
      <c r="B431" s="20" t="s">
        <v>428</v>
      </c>
      <c r="C431" s="21">
        <v>4.86</v>
      </c>
      <c r="D431" s="21">
        <v>45.0524</v>
      </c>
      <c r="E431" s="21">
        <v>2.1772</v>
      </c>
      <c r="F431" s="21">
        <v>2.9543</v>
      </c>
      <c r="G431" s="21">
        <v>22.6549</v>
      </c>
      <c r="H431" s="21">
        <v>39.317</v>
      </c>
      <c r="I431" s="21">
        <v>19.005</v>
      </c>
      <c r="J431" s="21">
        <v>3.041</v>
      </c>
      <c r="K431" s="21">
        <v>0.0</v>
      </c>
      <c r="L431" s="21">
        <v>0.5768</v>
      </c>
      <c r="M431" s="21">
        <v>6.42748</v>
      </c>
      <c r="N431" s="21">
        <v>1.6551</v>
      </c>
      <c r="O431" s="21">
        <v>42.7931</v>
      </c>
    </row>
    <row r="432">
      <c r="A432" s="18" t="s">
        <v>968</v>
      </c>
      <c r="B432" s="20" t="s">
        <v>405</v>
      </c>
      <c r="C432" s="21">
        <v>3.24</v>
      </c>
      <c r="D432" s="21">
        <v>42.2871</v>
      </c>
      <c r="E432" s="21">
        <v>2.1427</v>
      </c>
      <c r="F432" s="21">
        <v>2.4393</v>
      </c>
      <c r="G432" s="21">
        <v>22.1173</v>
      </c>
      <c r="H432" s="21">
        <v>31.2572</v>
      </c>
      <c r="I432" s="21">
        <v>11.3129</v>
      </c>
      <c r="J432" s="21">
        <v>2.7002</v>
      </c>
      <c r="K432" s="21">
        <v>0.0</v>
      </c>
      <c r="L432" s="21">
        <v>0.6206</v>
      </c>
      <c r="M432" s="21">
        <v>5.84502</v>
      </c>
      <c r="N432" s="21">
        <v>1.1708</v>
      </c>
      <c r="O432" s="21">
        <v>46.8797</v>
      </c>
    </row>
    <row r="433">
      <c r="A433" s="18" t="s">
        <v>969</v>
      </c>
      <c r="B433" s="20" t="s">
        <v>567</v>
      </c>
      <c r="C433" s="21">
        <v>0.0</v>
      </c>
      <c r="D433" s="21">
        <v>44.0</v>
      </c>
      <c r="E433" s="21">
        <v>2.1099</v>
      </c>
      <c r="F433" s="21">
        <v>2.2058</v>
      </c>
      <c r="G433" s="21">
        <v>19.2564</v>
      </c>
      <c r="H433" s="21">
        <v>50.8539</v>
      </c>
      <c r="I433" s="21">
        <v>23.0117</v>
      </c>
      <c r="J433" s="21">
        <v>1.8471</v>
      </c>
      <c r="K433" s="21">
        <v>0.0</v>
      </c>
      <c r="L433" s="21">
        <v>0.5902</v>
      </c>
      <c r="M433" s="21">
        <v>5.72978</v>
      </c>
      <c r="N433" s="21">
        <v>0.0</v>
      </c>
      <c r="O433" s="21">
        <v>36.3035</v>
      </c>
    </row>
    <row r="434">
      <c r="A434" s="18" t="s">
        <v>970</v>
      </c>
      <c r="B434" s="20" t="s">
        <v>428</v>
      </c>
      <c r="C434" s="21">
        <v>0.0</v>
      </c>
      <c r="D434" s="21">
        <v>56.0</v>
      </c>
      <c r="E434" s="21">
        <v>2.5875</v>
      </c>
      <c r="F434" s="21">
        <v>2.9059</v>
      </c>
      <c r="G434" s="21">
        <v>25.5581</v>
      </c>
      <c r="H434" s="21">
        <v>62.6481</v>
      </c>
      <c r="I434" s="21">
        <v>29.1329</v>
      </c>
      <c r="J434" s="21">
        <v>2.3333</v>
      </c>
      <c r="K434" s="21">
        <v>0.0</v>
      </c>
      <c r="L434" s="21">
        <v>8.883</v>
      </c>
      <c r="M434" s="21">
        <v>7.04978</v>
      </c>
      <c r="N434" s="21">
        <v>0.0</v>
      </c>
      <c r="O434" s="21">
        <v>47.6973</v>
      </c>
    </row>
    <row r="435">
      <c r="A435" s="18" t="s">
        <v>971</v>
      </c>
      <c r="B435" s="20" t="s">
        <v>398</v>
      </c>
      <c r="C435" s="21">
        <v>0.0</v>
      </c>
      <c r="D435" s="21">
        <v>58.0</v>
      </c>
      <c r="E435" s="21">
        <v>2.9921</v>
      </c>
      <c r="F435" s="21">
        <v>2.6949</v>
      </c>
      <c r="G435" s="21">
        <v>26.1575</v>
      </c>
      <c r="H435" s="21">
        <v>53.8102</v>
      </c>
      <c r="I435" s="21">
        <v>18.5049</v>
      </c>
      <c r="J435" s="21">
        <v>2.8682</v>
      </c>
      <c r="K435" s="21">
        <v>0.0</v>
      </c>
      <c r="L435" s="21">
        <v>10.4381</v>
      </c>
      <c r="M435" s="21">
        <v>7.86222</v>
      </c>
      <c r="N435" s="21">
        <v>0.0</v>
      </c>
      <c r="O435" s="21">
        <v>56.0883</v>
      </c>
    </row>
    <row r="436">
      <c r="A436" s="18" t="s">
        <v>972</v>
      </c>
      <c r="B436" s="20" t="s">
        <v>417</v>
      </c>
      <c r="C436" s="21">
        <v>0.0</v>
      </c>
      <c r="D436" s="21">
        <v>62.0</v>
      </c>
      <c r="E436" s="21">
        <v>2.9633</v>
      </c>
      <c r="F436" s="21">
        <v>3.1181</v>
      </c>
      <c r="G436" s="21">
        <v>31.215</v>
      </c>
      <c r="H436" s="21">
        <v>60.1179</v>
      </c>
      <c r="I436" s="21">
        <v>26.002</v>
      </c>
      <c r="J436" s="21">
        <v>2.7609</v>
      </c>
      <c r="K436" s="21">
        <v>1.118</v>
      </c>
      <c r="L436" s="21">
        <v>10.8521</v>
      </c>
      <c r="M436" s="21">
        <v>9.37578</v>
      </c>
      <c r="N436" s="21">
        <v>0.0</v>
      </c>
      <c r="O436" s="21">
        <v>60.3996</v>
      </c>
    </row>
    <row r="437">
      <c r="A437" s="18" t="s">
        <v>973</v>
      </c>
      <c r="B437" s="20"/>
      <c r="C437" s="21">
        <v>0.0</v>
      </c>
      <c r="D437" s="21">
        <v>53.0</v>
      </c>
      <c r="E437" s="21">
        <v>2.6291</v>
      </c>
      <c r="F437" s="21">
        <v>2.5687</v>
      </c>
      <c r="G437" s="21">
        <v>23.9515</v>
      </c>
      <c r="H437" s="21">
        <v>46.8616</v>
      </c>
      <c r="I437" s="21">
        <v>19.7304</v>
      </c>
      <c r="J437" s="21">
        <v>2.9941</v>
      </c>
      <c r="K437" s="21">
        <v>0.0</v>
      </c>
      <c r="L437" s="21">
        <v>0.0</v>
      </c>
      <c r="M437" s="21">
        <v>6.16567</v>
      </c>
      <c r="N437" s="21">
        <v>0.0</v>
      </c>
      <c r="O437" s="21">
        <v>52.2225</v>
      </c>
    </row>
    <row r="438">
      <c r="A438" s="18" t="s">
        <v>974</v>
      </c>
      <c r="B438" s="20" t="s">
        <v>405</v>
      </c>
      <c r="C438" s="21">
        <v>0.0</v>
      </c>
      <c r="D438" s="21">
        <v>48.0</v>
      </c>
      <c r="E438" s="21">
        <v>2.3509</v>
      </c>
      <c r="F438" s="21">
        <v>2.3568</v>
      </c>
      <c r="G438" s="21">
        <v>23.3104</v>
      </c>
      <c r="H438" s="21">
        <v>45.8037</v>
      </c>
      <c r="I438" s="21">
        <v>19.4863</v>
      </c>
      <c r="J438" s="21">
        <v>1.9525</v>
      </c>
      <c r="K438" s="21">
        <v>0.0</v>
      </c>
      <c r="L438" s="21">
        <v>3.972</v>
      </c>
      <c r="M438" s="21">
        <v>6.01067</v>
      </c>
      <c r="N438" s="21">
        <v>0.0</v>
      </c>
      <c r="O438" s="21">
        <v>47.2687</v>
      </c>
    </row>
    <row r="439">
      <c r="A439" s="18" t="s">
        <v>975</v>
      </c>
      <c r="B439" s="20" t="s">
        <v>405</v>
      </c>
      <c r="C439" s="21">
        <v>4.86</v>
      </c>
      <c r="D439" s="21">
        <v>63.702</v>
      </c>
      <c r="E439" s="21">
        <v>3.1877</v>
      </c>
      <c r="F439" s="21">
        <v>3.7022</v>
      </c>
      <c r="G439" s="21">
        <v>33.7369</v>
      </c>
      <c r="H439" s="21">
        <v>57.4854</v>
      </c>
      <c r="I439" s="21">
        <v>32.6973</v>
      </c>
      <c r="J439" s="21">
        <v>3.1516</v>
      </c>
      <c r="K439" s="21">
        <v>0.0</v>
      </c>
      <c r="L439" s="21">
        <v>0.6206</v>
      </c>
      <c r="M439" s="21">
        <v>7.90613</v>
      </c>
      <c r="N439" s="21">
        <v>1.758</v>
      </c>
      <c r="O439" s="21">
        <v>64.0304</v>
      </c>
    </row>
    <row r="440">
      <c r="A440" s="18" t="s">
        <v>976</v>
      </c>
      <c r="B440" s="20" t="s">
        <v>434</v>
      </c>
      <c r="C440" s="21">
        <v>0.0</v>
      </c>
      <c r="D440" s="21">
        <v>58.0</v>
      </c>
      <c r="E440" s="21">
        <v>2.7348</v>
      </c>
      <c r="F440" s="21">
        <v>2.9545</v>
      </c>
      <c r="G440" s="21">
        <v>27.7456</v>
      </c>
      <c r="H440" s="21">
        <v>59.0159</v>
      </c>
      <c r="I440" s="21">
        <v>25.6265</v>
      </c>
      <c r="J440" s="21">
        <v>2.4663</v>
      </c>
      <c r="K440" s="21">
        <v>0.987</v>
      </c>
      <c r="L440" s="21">
        <v>9.5818</v>
      </c>
      <c r="M440" s="21">
        <v>7.59156</v>
      </c>
      <c r="N440" s="21">
        <v>0.0</v>
      </c>
      <c r="O440" s="21">
        <v>53.6359</v>
      </c>
    </row>
    <row r="441">
      <c r="A441" s="18" t="s">
        <v>977</v>
      </c>
      <c r="B441" s="20" t="s">
        <v>415</v>
      </c>
      <c r="C441" s="21">
        <v>0.0</v>
      </c>
      <c r="D441" s="21">
        <v>50.0</v>
      </c>
      <c r="E441" s="21">
        <v>2.5398</v>
      </c>
      <c r="F441" s="21">
        <v>2.3632</v>
      </c>
      <c r="G441" s="21">
        <v>22.4648</v>
      </c>
      <c r="H441" s="21">
        <v>47.2193</v>
      </c>
      <c r="I441" s="21">
        <v>23.3179</v>
      </c>
      <c r="J441" s="21">
        <v>2.8908</v>
      </c>
      <c r="K441" s="21">
        <v>0.0</v>
      </c>
      <c r="L441" s="21">
        <v>4.1829</v>
      </c>
      <c r="M441" s="21">
        <v>5.38333</v>
      </c>
      <c r="N441" s="21">
        <v>0.0</v>
      </c>
      <c r="O441" s="21">
        <v>46.6467</v>
      </c>
    </row>
    <row r="442">
      <c r="A442" s="18" t="s">
        <v>978</v>
      </c>
      <c r="B442" s="20" t="s">
        <v>403</v>
      </c>
      <c r="C442" s="21">
        <v>0.0</v>
      </c>
      <c r="D442" s="21">
        <v>46.0</v>
      </c>
      <c r="E442" s="21">
        <v>2.3004</v>
      </c>
      <c r="F442" s="21">
        <v>2.2107</v>
      </c>
      <c r="G442" s="21">
        <v>20.7353</v>
      </c>
      <c r="H442" s="21">
        <v>46.629</v>
      </c>
      <c r="I442" s="21">
        <v>15.7585</v>
      </c>
      <c r="J442" s="21">
        <v>2.178</v>
      </c>
      <c r="K442" s="21">
        <v>0.0</v>
      </c>
      <c r="L442" s="21">
        <v>0.6178</v>
      </c>
      <c r="M442" s="21">
        <v>6.35822</v>
      </c>
      <c r="N442" s="21">
        <v>0.0</v>
      </c>
      <c r="O442" s="21">
        <v>42.5273</v>
      </c>
    </row>
    <row r="443">
      <c r="A443" s="18" t="s">
        <v>979</v>
      </c>
      <c r="B443" s="20" t="s">
        <v>396</v>
      </c>
      <c r="C443" s="21">
        <v>0.0</v>
      </c>
      <c r="D443" s="21">
        <v>44.0</v>
      </c>
      <c r="E443" s="21">
        <v>2.3681</v>
      </c>
      <c r="F443" s="21">
        <v>1.9449</v>
      </c>
      <c r="G443" s="21">
        <v>19.7849</v>
      </c>
      <c r="H443" s="21">
        <v>44.7417</v>
      </c>
      <c r="I443" s="21">
        <v>13.8736</v>
      </c>
      <c r="J443" s="21">
        <v>1.5131</v>
      </c>
      <c r="K443" s="21">
        <v>0.0</v>
      </c>
      <c r="L443" s="21">
        <v>0.6379</v>
      </c>
      <c r="M443" s="21">
        <v>6.48756</v>
      </c>
      <c r="N443" s="21">
        <v>0.0</v>
      </c>
      <c r="O443" s="21">
        <v>41.4956</v>
      </c>
    </row>
    <row r="444">
      <c r="A444" s="18" t="s">
        <v>980</v>
      </c>
      <c r="B444" s="20" t="s">
        <v>421</v>
      </c>
      <c r="C444" s="21">
        <v>0.0</v>
      </c>
      <c r="D444" s="21">
        <v>44.0</v>
      </c>
      <c r="E444" s="21">
        <v>2.1193</v>
      </c>
      <c r="F444" s="21">
        <v>2.1964</v>
      </c>
      <c r="G444" s="21">
        <v>20.3726</v>
      </c>
      <c r="H444" s="21">
        <v>45.7345</v>
      </c>
      <c r="I444" s="21">
        <v>17.2798</v>
      </c>
      <c r="J444" s="21">
        <v>2.0526</v>
      </c>
      <c r="K444" s="21">
        <v>0.0</v>
      </c>
      <c r="L444" s="21">
        <v>0.6078</v>
      </c>
      <c r="M444" s="21">
        <v>5.93511</v>
      </c>
      <c r="N444" s="21">
        <v>0.0</v>
      </c>
      <c r="O444" s="21">
        <v>40.401</v>
      </c>
    </row>
    <row r="445">
      <c r="A445" s="18" t="s">
        <v>981</v>
      </c>
      <c r="B445" s="20" t="s">
        <v>428</v>
      </c>
      <c r="C445" s="21">
        <v>0.0</v>
      </c>
      <c r="D445" s="21">
        <v>40.0</v>
      </c>
      <c r="E445" s="21">
        <v>1.8924</v>
      </c>
      <c r="F445" s="21">
        <v>2.0312</v>
      </c>
      <c r="G445" s="21">
        <v>17.062</v>
      </c>
      <c r="H445" s="21">
        <v>40.52</v>
      </c>
      <c r="I445" s="21">
        <v>21.304</v>
      </c>
      <c r="J445" s="21">
        <v>2.2302</v>
      </c>
      <c r="K445" s="21">
        <v>0.0</v>
      </c>
      <c r="L445" s="21">
        <v>0.5768</v>
      </c>
      <c r="M445" s="21">
        <v>3.72</v>
      </c>
      <c r="N445" s="21">
        <v>0.0</v>
      </c>
      <c r="O445" s="21">
        <v>35.1287</v>
      </c>
    </row>
    <row r="446">
      <c r="A446" s="18" t="s">
        <v>982</v>
      </c>
      <c r="B446" s="20" t="s">
        <v>428</v>
      </c>
      <c r="C446" s="21">
        <v>0.0</v>
      </c>
      <c r="D446" s="21">
        <v>64.0</v>
      </c>
      <c r="E446" s="21">
        <v>2.925</v>
      </c>
      <c r="F446" s="21">
        <v>3.3534</v>
      </c>
      <c r="G446" s="21">
        <v>29.719</v>
      </c>
      <c r="H446" s="21">
        <v>66.1378</v>
      </c>
      <c r="I446" s="21">
        <v>32.1284</v>
      </c>
      <c r="J446" s="21">
        <v>2.402</v>
      </c>
      <c r="K446" s="21">
        <v>3.961</v>
      </c>
      <c r="L446" s="21">
        <v>10.7454</v>
      </c>
      <c r="M446" s="21">
        <v>8.14222</v>
      </c>
      <c r="N446" s="21">
        <v>0.0</v>
      </c>
      <c r="O446" s="21">
        <v>56.5563</v>
      </c>
    </row>
    <row r="447">
      <c r="A447" s="18" t="s">
        <v>983</v>
      </c>
      <c r="B447" s="20" t="s">
        <v>404</v>
      </c>
      <c r="C447" s="21">
        <v>0.0</v>
      </c>
      <c r="D447" s="21">
        <v>58.0</v>
      </c>
      <c r="E447" s="21">
        <v>2.8418</v>
      </c>
      <c r="F447" s="21">
        <v>2.8466</v>
      </c>
      <c r="G447" s="21">
        <v>26.4691</v>
      </c>
      <c r="H447" s="21">
        <v>60.2815</v>
      </c>
      <c r="I447" s="21">
        <v>17.4741</v>
      </c>
      <c r="J447" s="21">
        <v>2.2307</v>
      </c>
      <c r="K447" s="21">
        <v>0.0</v>
      </c>
      <c r="L447" s="21">
        <v>10.5478</v>
      </c>
      <c r="M447" s="21">
        <v>8.85467</v>
      </c>
      <c r="N447" s="21">
        <v>0.0</v>
      </c>
      <c r="O447" s="21">
        <v>53.9071</v>
      </c>
    </row>
    <row r="448">
      <c r="A448" s="18" t="s">
        <v>984</v>
      </c>
      <c r="B448" s="20" t="s">
        <v>424</v>
      </c>
      <c r="C448" s="21">
        <v>0.0</v>
      </c>
      <c r="D448" s="21">
        <v>44.0</v>
      </c>
      <c r="E448" s="21">
        <v>2.1667</v>
      </c>
      <c r="F448" s="21">
        <v>2.1486</v>
      </c>
      <c r="G448" s="21">
        <v>19.7295</v>
      </c>
      <c r="H448" s="21">
        <v>45.5595</v>
      </c>
      <c r="I448" s="21">
        <v>22.1152</v>
      </c>
      <c r="J448" s="21">
        <v>2.1077</v>
      </c>
      <c r="K448" s="21">
        <v>0.0</v>
      </c>
      <c r="L448" s="21">
        <v>0.6112</v>
      </c>
      <c r="M448" s="21">
        <v>4.66889</v>
      </c>
      <c r="N448" s="21">
        <v>0.0</v>
      </c>
      <c r="O448" s="21">
        <v>39.914</v>
      </c>
    </row>
    <row r="449">
      <c r="A449" s="18" t="s">
        <v>985</v>
      </c>
      <c r="B449" s="20" t="s">
        <v>405</v>
      </c>
      <c r="C449" s="21">
        <v>8.1</v>
      </c>
      <c r="D449" s="21">
        <v>67.17</v>
      </c>
      <c r="E449" s="21">
        <v>3.4796</v>
      </c>
      <c r="F449" s="21">
        <v>4.1766</v>
      </c>
      <c r="G449" s="21">
        <v>36.3031</v>
      </c>
      <c r="H449" s="21">
        <v>56.0871</v>
      </c>
      <c r="I449" s="21">
        <v>28.9175</v>
      </c>
      <c r="J449" s="21">
        <v>3.3279</v>
      </c>
      <c r="K449" s="21">
        <v>0.0</v>
      </c>
      <c r="L449" s="21">
        <v>0.6206</v>
      </c>
      <c r="M449" s="21">
        <v>9.73219</v>
      </c>
      <c r="N449" s="21">
        <v>2.9768</v>
      </c>
      <c r="O449" s="21">
        <v>69.8046</v>
      </c>
    </row>
    <row r="450">
      <c r="A450" s="18" t="s">
        <v>986</v>
      </c>
      <c r="B450" s="20" t="s">
        <v>417</v>
      </c>
      <c r="C450" s="21">
        <v>0.0</v>
      </c>
      <c r="D450" s="21">
        <v>64.0</v>
      </c>
      <c r="E450" s="21">
        <v>3.0089</v>
      </c>
      <c r="F450" s="21">
        <v>3.269</v>
      </c>
      <c r="G450" s="21">
        <v>33.7523</v>
      </c>
      <c r="H450" s="21">
        <v>72.2297</v>
      </c>
      <c r="I450" s="21">
        <v>32.7526</v>
      </c>
      <c r="J450" s="21">
        <v>4.1639</v>
      </c>
      <c r="K450" s="21">
        <v>2.236</v>
      </c>
      <c r="L450" s="21">
        <v>13.6401</v>
      </c>
      <c r="M450" s="21">
        <v>11.0862</v>
      </c>
      <c r="N450" s="21">
        <v>0.0</v>
      </c>
      <c r="O450" s="21">
        <v>57.1576</v>
      </c>
    </row>
    <row r="451">
      <c r="A451" s="18" t="s">
        <v>987</v>
      </c>
      <c r="B451" s="20" t="s">
        <v>417</v>
      </c>
      <c r="C451" s="21">
        <v>0.0</v>
      </c>
      <c r="D451" s="21">
        <v>60.0</v>
      </c>
      <c r="E451" s="21">
        <v>2.7939</v>
      </c>
      <c r="F451" s="21">
        <v>3.0917</v>
      </c>
      <c r="G451" s="21">
        <v>31.9951</v>
      </c>
      <c r="H451" s="21">
        <v>58.9263</v>
      </c>
      <c r="I451" s="21">
        <v>26.4702</v>
      </c>
      <c r="J451" s="21">
        <v>2.7753</v>
      </c>
      <c r="K451" s="21">
        <v>0.0</v>
      </c>
      <c r="L451" s="21">
        <v>6.9601</v>
      </c>
      <c r="M451" s="21">
        <v>10.2333</v>
      </c>
      <c r="N451" s="21">
        <v>0.0</v>
      </c>
      <c r="O451" s="21">
        <v>58.3166</v>
      </c>
    </row>
    <row r="452">
      <c r="A452" s="18" t="s">
        <v>988</v>
      </c>
      <c r="B452" s="20" t="s">
        <v>417</v>
      </c>
      <c r="C452" s="21">
        <v>0.0</v>
      </c>
      <c r="D452" s="21">
        <v>70.0</v>
      </c>
      <c r="E452" s="21">
        <v>3.3182</v>
      </c>
      <c r="F452" s="21">
        <v>3.548</v>
      </c>
      <c r="G452" s="21">
        <v>35.6332</v>
      </c>
      <c r="H452" s="21">
        <v>58.1589</v>
      </c>
      <c r="I452" s="21">
        <v>27.9328</v>
      </c>
      <c r="J452" s="21">
        <v>2.9316</v>
      </c>
      <c r="K452" s="21">
        <v>1.118</v>
      </c>
      <c r="L452" s="21">
        <v>12.8889</v>
      </c>
      <c r="M452" s="21">
        <v>10.4922</v>
      </c>
      <c r="N452" s="21">
        <v>0.0</v>
      </c>
      <c r="O452" s="21">
        <v>73.1323</v>
      </c>
    </row>
    <row r="453">
      <c r="A453" s="18" t="s">
        <v>989</v>
      </c>
      <c r="B453" s="20" t="s">
        <v>562</v>
      </c>
      <c r="C453" s="21">
        <v>0.0</v>
      </c>
      <c r="D453" s="21">
        <v>52.0</v>
      </c>
      <c r="E453" s="21">
        <v>2.5269</v>
      </c>
      <c r="F453" s="21">
        <v>2.5733</v>
      </c>
      <c r="G453" s="21">
        <v>23.9376</v>
      </c>
      <c r="H453" s="21">
        <v>50.0264</v>
      </c>
      <c r="I453" s="21">
        <v>22.6174</v>
      </c>
      <c r="J453" s="21">
        <v>2.8671</v>
      </c>
      <c r="K453" s="21">
        <v>0.0</v>
      </c>
      <c r="L453" s="21">
        <v>6.1053</v>
      </c>
      <c r="M453" s="21">
        <v>6.91022</v>
      </c>
      <c r="N453" s="21">
        <v>0.0</v>
      </c>
      <c r="O453" s="21">
        <v>48.0072</v>
      </c>
    </row>
    <row r="454">
      <c r="A454" s="18" t="s">
        <v>990</v>
      </c>
      <c r="B454" s="20" t="s">
        <v>409</v>
      </c>
      <c r="C454" s="21">
        <v>0.0</v>
      </c>
      <c r="D454" s="21">
        <v>61.0</v>
      </c>
      <c r="E454" s="21">
        <v>3.0482</v>
      </c>
      <c r="F454" s="21">
        <v>2.934</v>
      </c>
      <c r="G454" s="21">
        <v>28.7118</v>
      </c>
      <c r="H454" s="21">
        <v>69.6464</v>
      </c>
      <c r="I454" s="21">
        <v>30.0622</v>
      </c>
      <c r="J454" s="21">
        <v>3.0158</v>
      </c>
      <c r="K454" s="21">
        <v>0.982</v>
      </c>
      <c r="L454" s="21">
        <v>11.7103</v>
      </c>
      <c r="M454" s="21">
        <v>8.24856</v>
      </c>
      <c r="N454" s="21">
        <v>0.0</v>
      </c>
      <c r="O454" s="21">
        <v>53.5488</v>
      </c>
    </row>
    <row r="455">
      <c r="A455" s="18" t="s">
        <v>991</v>
      </c>
      <c r="B455" s="20" t="s">
        <v>406</v>
      </c>
      <c r="C455" s="21">
        <v>1.62</v>
      </c>
      <c r="D455" s="21">
        <v>57.0868</v>
      </c>
      <c r="E455" s="21">
        <v>3.0152</v>
      </c>
      <c r="F455" s="21">
        <v>2.7997</v>
      </c>
      <c r="G455" s="21">
        <v>26.9044</v>
      </c>
      <c r="H455" s="21">
        <v>50.6039</v>
      </c>
      <c r="I455" s="21">
        <v>20.0824</v>
      </c>
      <c r="J455" s="21">
        <v>2.8316</v>
      </c>
      <c r="K455" s="21">
        <v>0.0</v>
      </c>
      <c r="L455" s="21">
        <v>4.1726</v>
      </c>
      <c r="M455" s="21">
        <v>7.2754</v>
      </c>
      <c r="N455" s="21">
        <v>0.6159</v>
      </c>
      <c r="O455" s="21">
        <v>56.6914</v>
      </c>
    </row>
    <row r="456">
      <c r="A456" s="18" t="s">
        <v>992</v>
      </c>
      <c r="B456" s="20" t="s">
        <v>402</v>
      </c>
      <c r="C456" s="21">
        <v>1.62</v>
      </c>
      <c r="D456" s="21">
        <v>42.1142</v>
      </c>
      <c r="E456" s="21">
        <v>2.0889</v>
      </c>
      <c r="F456" s="21">
        <v>2.2602</v>
      </c>
      <c r="G456" s="21">
        <v>21.077</v>
      </c>
      <c r="H456" s="21">
        <v>37.0623</v>
      </c>
      <c r="I456" s="21">
        <v>16.9936</v>
      </c>
      <c r="J456" s="21">
        <v>1.7698</v>
      </c>
      <c r="K456" s="21">
        <v>0.0</v>
      </c>
      <c r="L456" s="21">
        <v>0.6076</v>
      </c>
      <c r="M456" s="21">
        <v>5.43273</v>
      </c>
      <c r="N456" s="21">
        <v>0.5829</v>
      </c>
      <c r="O456" s="21">
        <v>42.3934</v>
      </c>
    </row>
    <row r="457">
      <c r="A457" s="18" t="s">
        <v>993</v>
      </c>
      <c r="B457" s="20" t="s">
        <v>405</v>
      </c>
      <c r="C457" s="21">
        <v>0.0</v>
      </c>
      <c r="D457" s="21">
        <v>44.0</v>
      </c>
      <c r="E457" s="21">
        <v>2.1491</v>
      </c>
      <c r="F457" s="21">
        <v>2.1663</v>
      </c>
      <c r="G457" s="21">
        <v>21.5035</v>
      </c>
      <c r="H457" s="21">
        <v>44.1884</v>
      </c>
      <c r="I457" s="21">
        <v>19.7264</v>
      </c>
      <c r="J457" s="21">
        <v>2.2855</v>
      </c>
      <c r="K457" s="21">
        <v>0.0</v>
      </c>
      <c r="L457" s="21">
        <v>0.6206</v>
      </c>
      <c r="M457" s="21">
        <v>5.45111</v>
      </c>
      <c r="N457" s="21">
        <v>0.0</v>
      </c>
      <c r="O457" s="21">
        <v>42.0201</v>
      </c>
    </row>
    <row r="458">
      <c r="A458" s="18" t="s">
        <v>994</v>
      </c>
      <c r="B458" s="20" t="s">
        <v>593</v>
      </c>
      <c r="C458" s="21">
        <v>0.0</v>
      </c>
      <c r="D458" s="21">
        <v>46.0</v>
      </c>
      <c r="E458" s="21">
        <v>2.0856</v>
      </c>
      <c r="F458" s="21">
        <v>2.427</v>
      </c>
      <c r="G458" s="21">
        <v>22.3992</v>
      </c>
      <c r="H458" s="21">
        <v>38.2656</v>
      </c>
      <c r="I458" s="21">
        <v>18.9732</v>
      </c>
      <c r="J458" s="21">
        <v>2.1451</v>
      </c>
      <c r="K458" s="21">
        <v>0.0</v>
      </c>
      <c r="L458" s="21">
        <v>3.6457</v>
      </c>
      <c r="M458" s="21">
        <v>5.46378</v>
      </c>
      <c r="N458" s="21">
        <v>0.0</v>
      </c>
      <c r="O458" s="21">
        <v>46.3213</v>
      </c>
    </row>
    <row r="459">
      <c r="A459" s="18" t="s">
        <v>995</v>
      </c>
      <c r="B459" s="20" t="s">
        <v>404</v>
      </c>
      <c r="C459" s="21">
        <v>1.62</v>
      </c>
      <c r="D459" s="21">
        <v>53.1488</v>
      </c>
      <c r="E459" s="21">
        <v>2.6229</v>
      </c>
      <c r="F459" s="21">
        <v>2.8071</v>
      </c>
      <c r="G459" s="21">
        <v>25.1523</v>
      </c>
      <c r="H459" s="21">
        <v>47.3947</v>
      </c>
      <c r="I459" s="21">
        <v>14.3808</v>
      </c>
      <c r="J459" s="21">
        <v>2.4746</v>
      </c>
      <c r="K459" s="21">
        <v>0.0</v>
      </c>
      <c r="L459" s="21">
        <v>0.6613</v>
      </c>
      <c r="M459" s="21">
        <v>7.97232</v>
      </c>
      <c r="N459" s="21">
        <v>0.6311</v>
      </c>
      <c r="O459" s="21">
        <v>53.1813</v>
      </c>
    </row>
    <row r="460">
      <c r="A460" s="18" t="s">
        <v>996</v>
      </c>
      <c r="B460" s="20" t="s">
        <v>416</v>
      </c>
      <c r="C460" s="21">
        <v>0.0</v>
      </c>
      <c r="D460" s="21">
        <v>44.0</v>
      </c>
      <c r="E460" s="21">
        <v>2.2195</v>
      </c>
      <c r="F460" s="21">
        <v>2.0953</v>
      </c>
      <c r="G460" s="21">
        <v>19.5425</v>
      </c>
      <c r="H460" s="21">
        <v>46.5537</v>
      </c>
      <c r="I460" s="21">
        <v>18.8974</v>
      </c>
      <c r="J460" s="21">
        <v>1.8565</v>
      </c>
      <c r="K460" s="21">
        <v>0.0</v>
      </c>
      <c r="L460" s="21">
        <v>0.6332</v>
      </c>
      <c r="M460" s="21">
        <v>5.75422</v>
      </c>
      <c r="N460" s="21">
        <v>0.0</v>
      </c>
      <c r="O460" s="21">
        <v>39.261</v>
      </c>
    </row>
    <row r="461">
      <c r="A461" s="18" t="s">
        <v>997</v>
      </c>
      <c r="B461" s="20" t="s">
        <v>538</v>
      </c>
      <c r="C461" s="21">
        <v>0.0</v>
      </c>
      <c r="D461" s="21">
        <v>58.0</v>
      </c>
      <c r="E461" s="21">
        <v>2.8003</v>
      </c>
      <c r="F461" s="21">
        <v>2.8885</v>
      </c>
      <c r="G461" s="21">
        <v>26.067</v>
      </c>
      <c r="H461" s="21">
        <v>55.4605</v>
      </c>
      <c r="I461" s="21">
        <v>25.5439</v>
      </c>
      <c r="J461" s="21">
        <v>2.3278</v>
      </c>
      <c r="K461" s="21">
        <v>0.0</v>
      </c>
      <c r="L461" s="21">
        <v>9.7241</v>
      </c>
      <c r="M461" s="21">
        <v>7.10822</v>
      </c>
      <c r="N461" s="21">
        <v>0.0</v>
      </c>
      <c r="O461" s="21">
        <v>53.5988</v>
      </c>
    </row>
    <row r="462">
      <c r="A462" s="18" t="s">
        <v>998</v>
      </c>
      <c r="B462" s="20" t="s">
        <v>574</v>
      </c>
      <c r="C462" s="21">
        <v>0.0</v>
      </c>
      <c r="D462" s="21">
        <v>60.0</v>
      </c>
      <c r="E462" s="21">
        <v>2.8139</v>
      </c>
      <c r="F462" s="21">
        <v>3.0717</v>
      </c>
      <c r="G462" s="21">
        <v>30.4151</v>
      </c>
      <c r="H462" s="21">
        <v>51.4278</v>
      </c>
      <c r="I462" s="21">
        <v>20.4304</v>
      </c>
      <c r="J462" s="21">
        <v>2.2701</v>
      </c>
      <c r="K462" s="21">
        <v>2.085</v>
      </c>
      <c r="L462" s="21">
        <v>11.022</v>
      </c>
      <c r="M462" s="21">
        <v>8.96</v>
      </c>
      <c r="N462" s="21">
        <v>0.0</v>
      </c>
      <c r="O462" s="21">
        <v>61.1142</v>
      </c>
    </row>
    <row r="463">
      <c r="A463" s="18" t="s">
        <v>999</v>
      </c>
      <c r="B463" s="20" t="s">
        <v>401</v>
      </c>
      <c r="C463" s="21">
        <v>0.0</v>
      </c>
      <c r="D463" s="21">
        <v>60.0</v>
      </c>
      <c r="E463" s="21">
        <v>2.9221</v>
      </c>
      <c r="F463" s="21">
        <v>2.9627</v>
      </c>
      <c r="G463" s="21">
        <v>29.3585</v>
      </c>
      <c r="H463" s="21">
        <v>58.3488</v>
      </c>
      <c r="I463" s="21">
        <v>23.3087</v>
      </c>
      <c r="J463" s="21">
        <v>2.4371</v>
      </c>
      <c r="K463" s="21">
        <v>0.0</v>
      </c>
      <c r="L463" s="21">
        <v>6.5045</v>
      </c>
      <c r="M463" s="21">
        <v>9.21333</v>
      </c>
      <c r="N463" s="21">
        <v>0.0</v>
      </c>
      <c r="O463" s="21">
        <v>56.2894</v>
      </c>
    </row>
    <row r="464">
      <c r="A464" s="18" t="s">
        <v>1000</v>
      </c>
      <c r="B464" s="20" t="s">
        <v>547</v>
      </c>
      <c r="C464" s="21">
        <v>1.62</v>
      </c>
      <c r="D464" s="21">
        <v>64.234</v>
      </c>
      <c r="E464" s="21">
        <v>3.1574</v>
      </c>
      <c r="F464" s="21">
        <v>3.3563</v>
      </c>
      <c r="G464" s="21">
        <v>31.5224</v>
      </c>
      <c r="H464" s="21">
        <v>59.3426</v>
      </c>
      <c r="I464" s="21">
        <v>20.4952</v>
      </c>
      <c r="J464" s="21">
        <v>2.777</v>
      </c>
      <c r="K464" s="21">
        <v>0.0</v>
      </c>
      <c r="L464" s="21">
        <v>6.8349</v>
      </c>
      <c r="M464" s="21">
        <v>9.72075</v>
      </c>
      <c r="N464" s="21">
        <v>0.6297</v>
      </c>
      <c r="O464" s="21">
        <v>62.6527</v>
      </c>
    </row>
    <row r="465">
      <c r="A465" s="18" t="s">
        <v>1001</v>
      </c>
      <c r="B465" s="20" t="s">
        <v>408</v>
      </c>
      <c r="C465" s="21">
        <v>1.62</v>
      </c>
      <c r="D465" s="21">
        <v>44.234</v>
      </c>
      <c r="E465" s="21">
        <v>2.2567</v>
      </c>
      <c r="F465" s="21">
        <v>2.2942</v>
      </c>
      <c r="G465" s="21">
        <v>21.1174</v>
      </c>
      <c r="H465" s="21">
        <v>43.9029</v>
      </c>
      <c r="I465" s="21">
        <v>14.0728</v>
      </c>
      <c r="J465" s="21">
        <v>2.4743</v>
      </c>
      <c r="K465" s="21">
        <v>0.0</v>
      </c>
      <c r="L465" s="21">
        <v>0.6507</v>
      </c>
      <c r="M465" s="21">
        <v>7.50504</v>
      </c>
      <c r="N465" s="21">
        <v>0.6338</v>
      </c>
      <c r="O465" s="21">
        <v>40.5038</v>
      </c>
    </row>
    <row r="466">
      <c r="A466" s="18" t="s">
        <v>1002</v>
      </c>
      <c r="B466" s="20" t="s">
        <v>414</v>
      </c>
      <c r="C466" s="21">
        <v>0.0</v>
      </c>
      <c r="D466" s="21">
        <v>48.0</v>
      </c>
      <c r="E466" s="21">
        <v>2.3686</v>
      </c>
      <c r="F466" s="21">
        <v>2.3389</v>
      </c>
      <c r="G466" s="21">
        <v>21.954</v>
      </c>
      <c r="H466" s="21">
        <v>49.5423</v>
      </c>
      <c r="I466" s="21">
        <v>18.7874</v>
      </c>
      <c r="J466" s="21">
        <v>1.9631</v>
      </c>
      <c r="K466" s="21">
        <v>0.0</v>
      </c>
      <c r="L466" s="21">
        <v>3.9308</v>
      </c>
      <c r="M466" s="21">
        <v>6.256</v>
      </c>
      <c r="N466" s="21">
        <v>0.0</v>
      </c>
      <c r="O466" s="21">
        <v>44.5072</v>
      </c>
    </row>
    <row r="467">
      <c r="A467" s="18" t="s">
        <v>1003</v>
      </c>
      <c r="B467" s="20" t="s">
        <v>403</v>
      </c>
      <c r="C467" s="21">
        <v>0.0</v>
      </c>
      <c r="D467" s="21">
        <v>63.0</v>
      </c>
      <c r="E467" s="21">
        <v>3.073</v>
      </c>
      <c r="F467" s="21">
        <v>3.1059</v>
      </c>
      <c r="G467" s="21">
        <v>29.7058</v>
      </c>
      <c r="H467" s="21">
        <v>62.8551</v>
      </c>
      <c r="I467" s="21">
        <v>26.3874</v>
      </c>
      <c r="J467" s="21">
        <v>4.0219</v>
      </c>
      <c r="K467" s="21">
        <v>2.339</v>
      </c>
      <c r="L467" s="21">
        <v>12.1023</v>
      </c>
      <c r="M467" s="21">
        <v>7.441</v>
      </c>
      <c r="N467" s="21">
        <v>0.0</v>
      </c>
      <c r="O467" s="21">
        <v>58.8883</v>
      </c>
    </row>
    <row r="468">
      <c r="A468" s="18" t="s">
        <v>1004</v>
      </c>
      <c r="B468" s="20" t="s">
        <v>424</v>
      </c>
      <c r="C468" s="21">
        <v>0.0</v>
      </c>
      <c r="D468" s="21">
        <v>65.0</v>
      </c>
      <c r="E468" s="21">
        <v>3.0999</v>
      </c>
      <c r="F468" s="21">
        <v>3.2757</v>
      </c>
      <c r="G468" s="21">
        <v>31.3952</v>
      </c>
      <c r="H468" s="21">
        <v>59.5701</v>
      </c>
      <c r="I468" s="21">
        <v>26.5932</v>
      </c>
      <c r="J468" s="21">
        <v>2.5158</v>
      </c>
      <c r="K468" s="21">
        <v>1.135</v>
      </c>
      <c r="L468" s="21">
        <v>15.0637</v>
      </c>
      <c r="M468" s="21">
        <v>8.40667</v>
      </c>
      <c r="N468" s="21">
        <v>0.0</v>
      </c>
      <c r="O468" s="21">
        <v>63.3649</v>
      </c>
    </row>
    <row r="469">
      <c r="A469" s="18" t="s">
        <v>1005</v>
      </c>
      <c r="B469" s="20" t="s">
        <v>567</v>
      </c>
      <c r="C469" s="21">
        <v>6.48</v>
      </c>
      <c r="D469" s="21">
        <v>41.6613</v>
      </c>
      <c r="E469" s="21">
        <v>1.9592</v>
      </c>
      <c r="F469" s="21">
        <v>3.0435</v>
      </c>
      <c r="G469" s="21">
        <v>23.2568</v>
      </c>
      <c r="H469" s="21">
        <v>29.924</v>
      </c>
      <c r="I469" s="21">
        <v>17.1038</v>
      </c>
      <c r="J469" s="21">
        <v>1.2695</v>
      </c>
      <c r="K469" s="21">
        <v>0.0</v>
      </c>
      <c r="L469" s="21">
        <v>0.5902</v>
      </c>
      <c r="M469" s="21">
        <v>7.24444</v>
      </c>
      <c r="N469" s="21">
        <v>2.1478</v>
      </c>
      <c r="O469" s="21">
        <v>44.0095</v>
      </c>
    </row>
    <row r="470">
      <c r="A470" s="18" t="s">
        <v>1006</v>
      </c>
      <c r="B470" s="20"/>
      <c r="C470" s="21">
        <v>12.96</v>
      </c>
      <c r="D470" s="21">
        <v>68.0692</v>
      </c>
      <c r="E470" s="21">
        <v>3.5862</v>
      </c>
      <c r="F470" s="21">
        <v>5.0384</v>
      </c>
      <c r="G470" s="21">
        <v>39.8186</v>
      </c>
      <c r="H470" s="21">
        <v>52.2215</v>
      </c>
      <c r="I470" s="21">
        <v>27.5347</v>
      </c>
      <c r="J470" s="21">
        <v>3.44</v>
      </c>
      <c r="K470" s="21">
        <v>0.0</v>
      </c>
      <c r="L470" s="21">
        <v>0.0</v>
      </c>
      <c r="M470" s="21">
        <v>12.4188</v>
      </c>
      <c r="N470" s="21">
        <v>3.5627</v>
      </c>
      <c r="O470" s="21">
        <v>71.8541</v>
      </c>
    </row>
    <row r="471">
      <c r="A471" s="18" t="s">
        <v>1007</v>
      </c>
      <c r="B471" s="20" t="s">
        <v>423</v>
      </c>
      <c r="C471" s="21">
        <v>0.0</v>
      </c>
      <c r="D471" s="21">
        <v>56.0</v>
      </c>
      <c r="E471" s="21">
        <v>2.6884</v>
      </c>
      <c r="F471" s="21">
        <v>2.8043</v>
      </c>
      <c r="G471" s="21">
        <v>26.2549</v>
      </c>
      <c r="H471" s="21">
        <v>53.0446</v>
      </c>
      <c r="I471" s="21">
        <v>25.1418</v>
      </c>
      <c r="J471" s="21">
        <v>3.5198</v>
      </c>
      <c r="K471" s="21">
        <v>0.0</v>
      </c>
      <c r="L471" s="21">
        <v>9.4662</v>
      </c>
      <c r="M471" s="21">
        <v>6.496</v>
      </c>
      <c r="N471" s="21">
        <v>0.0</v>
      </c>
      <c r="O471" s="21">
        <v>53.3985</v>
      </c>
    </row>
    <row r="472">
      <c r="A472" s="18" t="s">
        <v>1008</v>
      </c>
      <c r="B472" s="20" t="s">
        <v>403</v>
      </c>
      <c r="C472" s="21">
        <v>0.0</v>
      </c>
      <c r="D472" s="21">
        <v>55.0</v>
      </c>
      <c r="E472" s="21">
        <v>2.6667</v>
      </c>
      <c r="F472" s="21">
        <v>2.7278</v>
      </c>
      <c r="G472" s="21">
        <v>26.5769</v>
      </c>
      <c r="H472" s="21">
        <v>57.4196</v>
      </c>
      <c r="I472" s="21">
        <v>23.1555</v>
      </c>
      <c r="J472" s="21">
        <v>2.578</v>
      </c>
      <c r="K472" s="21">
        <v>0.0</v>
      </c>
      <c r="L472" s="21">
        <v>4.5308</v>
      </c>
      <c r="M472" s="21">
        <v>8.14</v>
      </c>
      <c r="N472" s="21">
        <v>0.0</v>
      </c>
      <c r="O472" s="21">
        <v>50.2314</v>
      </c>
    </row>
    <row r="473">
      <c r="A473" s="18" t="s">
        <v>1009</v>
      </c>
      <c r="B473" s="20" t="s">
        <v>404</v>
      </c>
      <c r="C473" s="21">
        <v>0.0</v>
      </c>
      <c r="D473" s="21">
        <v>60.0</v>
      </c>
      <c r="E473" s="21">
        <v>2.9084</v>
      </c>
      <c r="F473" s="21">
        <v>2.9764</v>
      </c>
      <c r="G473" s="21">
        <v>27.7443</v>
      </c>
      <c r="H473" s="21">
        <v>61.4432</v>
      </c>
      <c r="I473" s="21">
        <v>27.4135</v>
      </c>
      <c r="J473" s="21">
        <v>2.8763</v>
      </c>
      <c r="K473" s="21">
        <v>0.0</v>
      </c>
      <c r="L473" s="21">
        <v>12.3444</v>
      </c>
      <c r="M473" s="21">
        <v>7.76</v>
      </c>
      <c r="N473" s="21">
        <v>0.0</v>
      </c>
      <c r="O473" s="21">
        <v>54.0409</v>
      </c>
    </row>
    <row r="474">
      <c r="A474" s="18" t="s">
        <v>1010</v>
      </c>
      <c r="B474" s="20"/>
      <c r="C474" s="21">
        <v>0.0</v>
      </c>
      <c r="D474" s="21">
        <v>40.0</v>
      </c>
      <c r="E474" s="21">
        <v>1.9093</v>
      </c>
      <c r="F474" s="21">
        <v>2.0141</v>
      </c>
      <c r="G474" s="21">
        <v>19.7152</v>
      </c>
      <c r="H474" s="21">
        <v>38.9569</v>
      </c>
      <c r="I474" s="21">
        <v>17.7819</v>
      </c>
      <c r="J474" s="21">
        <v>1.99</v>
      </c>
      <c r="K474" s="21">
        <v>0.0</v>
      </c>
      <c r="L474" s="21">
        <v>0.0</v>
      </c>
      <c r="M474" s="21">
        <v>5.28</v>
      </c>
      <c r="N474" s="21">
        <v>0.0</v>
      </c>
      <c r="O474" s="21">
        <v>38.366</v>
      </c>
    </row>
    <row r="475">
      <c r="A475" s="18" t="s">
        <v>1011</v>
      </c>
      <c r="B475" s="20"/>
      <c r="C475" s="21">
        <v>0.0</v>
      </c>
      <c r="D475" s="21">
        <v>46.0</v>
      </c>
      <c r="E475" s="21">
        <v>2.2164</v>
      </c>
      <c r="F475" s="21">
        <v>2.2955</v>
      </c>
      <c r="G475" s="21">
        <v>22.1387</v>
      </c>
      <c r="H475" s="21">
        <v>40.0571</v>
      </c>
      <c r="I475" s="21">
        <v>18.2926</v>
      </c>
      <c r="J475" s="21">
        <v>1.9824</v>
      </c>
      <c r="K475" s="21">
        <v>0.0</v>
      </c>
      <c r="L475" s="21">
        <v>0.0</v>
      </c>
      <c r="M475" s="21">
        <v>5.90333</v>
      </c>
      <c r="N475" s="21">
        <v>0.0</v>
      </c>
      <c r="O475" s="21">
        <v>45.8766</v>
      </c>
    </row>
    <row r="476">
      <c r="A476" s="18" t="s">
        <v>1012</v>
      </c>
      <c r="B476" s="20"/>
      <c r="C476" s="21">
        <v>0.0</v>
      </c>
      <c r="D476" s="21">
        <v>46.0</v>
      </c>
      <c r="E476" s="21">
        <v>2.245</v>
      </c>
      <c r="F476" s="21">
        <v>2.2667</v>
      </c>
      <c r="G476" s="21">
        <v>21.7507</v>
      </c>
      <c r="H476" s="21">
        <v>42.4042</v>
      </c>
      <c r="I476" s="21">
        <v>16.349</v>
      </c>
      <c r="J476" s="21">
        <v>1.8772</v>
      </c>
      <c r="K476" s="21">
        <v>0.0</v>
      </c>
      <c r="L476" s="21">
        <v>0.0</v>
      </c>
      <c r="M476" s="21">
        <v>6.54733</v>
      </c>
      <c r="N476" s="21">
        <v>0.0</v>
      </c>
      <c r="O476" s="21">
        <v>44.9288</v>
      </c>
    </row>
    <row r="477">
      <c r="A477" s="18" t="s">
        <v>1013</v>
      </c>
      <c r="B477" s="20"/>
      <c r="C477" s="21">
        <v>0.0</v>
      </c>
      <c r="D477" s="21">
        <v>48.0</v>
      </c>
      <c r="E477" s="21">
        <v>2.3285</v>
      </c>
      <c r="F477" s="21">
        <v>2.3794</v>
      </c>
      <c r="G477" s="21">
        <v>22.9779</v>
      </c>
      <c r="H477" s="21">
        <v>46.647</v>
      </c>
      <c r="I477" s="21">
        <v>20.1696</v>
      </c>
      <c r="J477" s="21">
        <v>2.9485</v>
      </c>
      <c r="K477" s="21">
        <v>0.0</v>
      </c>
      <c r="L477" s="21">
        <v>0.0</v>
      </c>
      <c r="M477" s="21">
        <v>6.37867</v>
      </c>
      <c r="N477" s="21">
        <v>0.0</v>
      </c>
      <c r="O477" s="21">
        <v>45.3362</v>
      </c>
    </row>
    <row r="478">
      <c r="A478" s="18" t="s">
        <v>1014</v>
      </c>
      <c r="B478" s="20" t="s">
        <v>416</v>
      </c>
      <c r="C478" s="21">
        <v>0.0</v>
      </c>
      <c r="D478" s="21">
        <v>48.0</v>
      </c>
      <c r="E478" s="21">
        <v>2.3943</v>
      </c>
      <c r="F478" s="21">
        <v>2.313</v>
      </c>
      <c r="G478" s="21">
        <v>21.7138</v>
      </c>
      <c r="H478" s="21">
        <v>46.5488</v>
      </c>
      <c r="I478" s="21">
        <v>19.9285</v>
      </c>
      <c r="J478" s="21">
        <v>1.8871</v>
      </c>
      <c r="K478" s="21">
        <v>0.0</v>
      </c>
      <c r="L478" s="21">
        <v>4.0523</v>
      </c>
      <c r="M478" s="21">
        <v>5.904</v>
      </c>
      <c r="N478" s="21">
        <v>0.0</v>
      </c>
      <c r="O478" s="21">
        <v>44.9922</v>
      </c>
    </row>
    <row r="479">
      <c r="A479" s="18" t="s">
        <v>1015</v>
      </c>
      <c r="B479" s="20" t="s">
        <v>547</v>
      </c>
      <c r="C479" s="21">
        <v>0.0</v>
      </c>
      <c r="D479" s="21">
        <v>63.0</v>
      </c>
      <c r="E479" s="21">
        <v>3.1004</v>
      </c>
      <c r="F479" s="21">
        <v>3.0783</v>
      </c>
      <c r="G479" s="21">
        <v>29.47</v>
      </c>
      <c r="H479" s="21">
        <v>65.5054</v>
      </c>
      <c r="I479" s="21">
        <v>25.8524</v>
      </c>
      <c r="J479" s="21">
        <v>2.3551</v>
      </c>
      <c r="K479" s="21">
        <v>1.133</v>
      </c>
      <c r="L479" s="21">
        <v>14.8432</v>
      </c>
      <c r="M479" s="21">
        <v>9.345</v>
      </c>
      <c r="N479" s="21">
        <v>0.0</v>
      </c>
      <c r="O479" s="21">
        <v>56.3786</v>
      </c>
    </row>
    <row r="480">
      <c r="A480" s="18" t="s">
        <v>1016</v>
      </c>
      <c r="B480" s="20" t="s">
        <v>402</v>
      </c>
      <c r="C480" s="21">
        <v>0.0</v>
      </c>
      <c r="D480" s="21">
        <v>44.0</v>
      </c>
      <c r="E480" s="21">
        <v>2.1692</v>
      </c>
      <c r="F480" s="21">
        <v>2.1461</v>
      </c>
      <c r="G480" s="21">
        <v>20.7193</v>
      </c>
      <c r="H480" s="21">
        <v>43.2137</v>
      </c>
      <c r="I480" s="21">
        <v>19.8244</v>
      </c>
      <c r="J480" s="21">
        <v>1.6814</v>
      </c>
      <c r="K480" s="21">
        <v>0.0</v>
      </c>
      <c r="L480" s="21">
        <v>0.6076</v>
      </c>
      <c r="M480" s="21">
        <v>5.25556</v>
      </c>
      <c r="N480" s="21">
        <v>0.0</v>
      </c>
      <c r="O480" s="21">
        <v>41.3952</v>
      </c>
    </row>
    <row r="481">
      <c r="A481" s="18" t="s">
        <v>1017</v>
      </c>
      <c r="B481" s="20" t="s">
        <v>408</v>
      </c>
      <c r="C481" s="21">
        <v>0.0</v>
      </c>
      <c r="D481" s="21">
        <v>59.0</v>
      </c>
      <c r="E481" s="21">
        <v>2.9335</v>
      </c>
      <c r="F481" s="21">
        <v>2.8527</v>
      </c>
      <c r="G481" s="21">
        <v>27.1778</v>
      </c>
      <c r="H481" s="21">
        <v>59.3056</v>
      </c>
      <c r="I481" s="21">
        <v>26.5249</v>
      </c>
      <c r="J481" s="21">
        <v>3.0468</v>
      </c>
      <c r="K481" s="21">
        <v>0.0</v>
      </c>
      <c r="L481" s="21">
        <v>10.5583</v>
      </c>
      <c r="M481" s="21">
        <v>7.98467</v>
      </c>
      <c r="N481" s="21">
        <v>0.0</v>
      </c>
      <c r="O481" s="21">
        <v>53.493</v>
      </c>
    </row>
    <row r="482">
      <c r="A482" s="18" t="s">
        <v>1018</v>
      </c>
      <c r="B482" s="20" t="s">
        <v>400</v>
      </c>
      <c r="C482" s="21">
        <v>0.0</v>
      </c>
      <c r="D482" s="21">
        <v>58.0</v>
      </c>
      <c r="E482" s="21">
        <v>2.9275</v>
      </c>
      <c r="F482" s="21">
        <v>2.7602</v>
      </c>
      <c r="G482" s="21">
        <v>24.4035</v>
      </c>
      <c r="H482" s="21">
        <v>53.951</v>
      </c>
      <c r="I482" s="21">
        <v>23.8262</v>
      </c>
      <c r="J482" s="21">
        <v>3.2244</v>
      </c>
      <c r="K482" s="21">
        <v>0.0</v>
      </c>
      <c r="L482" s="21">
        <v>10.233</v>
      </c>
      <c r="M482" s="21">
        <v>6.148</v>
      </c>
      <c r="N482" s="21">
        <v>0.0</v>
      </c>
      <c r="O482" s="21">
        <v>54.1991</v>
      </c>
    </row>
    <row r="483">
      <c r="A483" s="18" t="s">
        <v>1019</v>
      </c>
      <c r="B483" s="20" t="s">
        <v>418</v>
      </c>
      <c r="C483" s="21">
        <v>4.86</v>
      </c>
      <c r="D483" s="21">
        <v>48.702</v>
      </c>
      <c r="E483" s="21">
        <v>2.3114</v>
      </c>
      <c r="F483" s="21">
        <v>3.1128</v>
      </c>
      <c r="G483" s="21">
        <v>27.8328</v>
      </c>
      <c r="H483" s="21">
        <v>38.9739</v>
      </c>
      <c r="I483" s="21">
        <v>18.8366</v>
      </c>
      <c r="J483" s="21">
        <v>2.3202</v>
      </c>
      <c r="K483" s="21">
        <v>0.0</v>
      </c>
      <c r="L483" s="21">
        <v>0.6433</v>
      </c>
      <c r="M483" s="21">
        <v>8.71766</v>
      </c>
      <c r="N483" s="21">
        <v>1.6019</v>
      </c>
      <c r="O483" s="21">
        <v>51.2975</v>
      </c>
    </row>
    <row r="484">
      <c r="A484" s="18" t="s">
        <v>1020</v>
      </c>
      <c r="B484" s="20" t="s">
        <v>415</v>
      </c>
      <c r="C484" s="21">
        <v>0.0</v>
      </c>
      <c r="D484" s="21">
        <v>42.0</v>
      </c>
      <c r="E484" s="21">
        <v>2.0914</v>
      </c>
      <c r="F484" s="21">
        <v>2.0275</v>
      </c>
      <c r="G484" s="21">
        <v>19.8364</v>
      </c>
      <c r="H484" s="21">
        <v>35.6644</v>
      </c>
      <c r="I484" s="21">
        <v>15.6398</v>
      </c>
      <c r="J484" s="21">
        <v>1.5707</v>
      </c>
      <c r="K484" s="21">
        <v>0.0</v>
      </c>
      <c r="L484" s="21">
        <v>0.6274</v>
      </c>
      <c r="M484" s="21">
        <v>5.50667</v>
      </c>
      <c r="N484" s="21">
        <v>0.0</v>
      </c>
      <c r="O484" s="21">
        <v>41.4534</v>
      </c>
    </row>
    <row r="485">
      <c r="A485" s="18" t="s">
        <v>1021</v>
      </c>
      <c r="B485" s="20" t="s">
        <v>404</v>
      </c>
      <c r="C485" s="21">
        <v>0.0</v>
      </c>
      <c r="D485" s="21">
        <v>48.0</v>
      </c>
      <c r="E485" s="21">
        <v>2.345</v>
      </c>
      <c r="F485" s="21">
        <v>2.3627</v>
      </c>
      <c r="G485" s="21">
        <v>21.8323</v>
      </c>
      <c r="H485" s="21">
        <v>51.4629</v>
      </c>
      <c r="I485" s="21">
        <v>22.0588</v>
      </c>
      <c r="J485" s="21">
        <v>2.6005</v>
      </c>
      <c r="K485" s="21">
        <v>0.0</v>
      </c>
      <c r="L485" s="21">
        <v>4.2324</v>
      </c>
      <c r="M485" s="21">
        <v>6.144</v>
      </c>
      <c r="N485" s="21">
        <v>0.0</v>
      </c>
      <c r="O485" s="21">
        <v>42.6168</v>
      </c>
    </row>
    <row r="486">
      <c r="A486" s="18" t="s">
        <v>1022</v>
      </c>
      <c r="B486" s="20" t="s">
        <v>406</v>
      </c>
      <c r="C486" s="21">
        <v>0.0</v>
      </c>
      <c r="D486" s="21">
        <v>41.0</v>
      </c>
      <c r="E486" s="21">
        <v>2.1033</v>
      </c>
      <c r="F486" s="21">
        <v>1.917</v>
      </c>
      <c r="G486" s="21">
        <v>19.1928</v>
      </c>
      <c r="H486" s="21">
        <v>45.3573</v>
      </c>
      <c r="I486" s="21">
        <v>22.8754</v>
      </c>
      <c r="J486" s="21">
        <v>2.6649</v>
      </c>
      <c r="K486" s="21">
        <v>0.0</v>
      </c>
      <c r="L486" s="21">
        <v>0.652</v>
      </c>
      <c r="M486" s="21">
        <v>5.01567</v>
      </c>
      <c r="N486" s="21">
        <v>0.0</v>
      </c>
      <c r="O486" s="21">
        <v>35.3813</v>
      </c>
    </row>
    <row r="487">
      <c r="A487" s="18" t="s">
        <v>1023</v>
      </c>
      <c r="B487" s="20" t="s">
        <v>562</v>
      </c>
      <c r="C487" s="21">
        <v>0.0</v>
      </c>
      <c r="D487" s="21">
        <v>61.0</v>
      </c>
      <c r="E487" s="21">
        <v>2.9041</v>
      </c>
      <c r="F487" s="21">
        <v>3.0793</v>
      </c>
      <c r="G487" s="21">
        <v>29.7365</v>
      </c>
      <c r="H487" s="21">
        <v>64.9754</v>
      </c>
      <c r="I487" s="21">
        <v>26.5475</v>
      </c>
      <c r="J487" s="21">
        <v>2.951</v>
      </c>
      <c r="K487" s="21">
        <v>1.049</v>
      </c>
      <c r="L487" s="21">
        <v>10.8067</v>
      </c>
      <c r="M487" s="21">
        <v>9.89556</v>
      </c>
      <c r="N487" s="21">
        <v>0.0</v>
      </c>
      <c r="O487" s="21">
        <v>53.8859</v>
      </c>
    </row>
    <row r="488">
      <c r="A488" s="18" t="s">
        <v>1024</v>
      </c>
      <c r="B488" s="20" t="s">
        <v>547</v>
      </c>
      <c r="C488" s="21">
        <v>0.0</v>
      </c>
      <c r="D488" s="21">
        <v>44.0</v>
      </c>
      <c r="E488" s="21">
        <v>2.1665</v>
      </c>
      <c r="F488" s="21">
        <v>2.1488</v>
      </c>
      <c r="G488" s="21">
        <v>20.1776</v>
      </c>
      <c r="H488" s="21">
        <v>37.7668</v>
      </c>
      <c r="I488" s="21">
        <v>14.3424</v>
      </c>
      <c r="J488" s="21">
        <v>3.0419</v>
      </c>
      <c r="K488" s="21">
        <v>0.0</v>
      </c>
      <c r="L488" s="21">
        <v>0.6214</v>
      </c>
      <c r="M488" s="21">
        <v>5.17244</v>
      </c>
      <c r="N488" s="21">
        <v>0.0</v>
      </c>
      <c r="O488" s="21">
        <v>43.7158</v>
      </c>
    </row>
    <row r="489">
      <c r="A489" s="18" t="s">
        <v>1025</v>
      </c>
      <c r="B489" s="20" t="s">
        <v>400</v>
      </c>
      <c r="C489" s="21">
        <v>11.34</v>
      </c>
      <c r="D489" s="21">
        <v>84.293</v>
      </c>
      <c r="E489" s="21">
        <v>4.4005</v>
      </c>
      <c r="F489" s="21">
        <v>5.4166</v>
      </c>
      <c r="G489" s="21">
        <v>43.8012</v>
      </c>
      <c r="H489" s="21">
        <v>68.0187</v>
      </c>
      <c r="I489" s="21">
        <v>29.4084</v>
      </c>
      <c r="J489" s="21">
        <v>4.0455</v>
      </c>
      <c r="K489" s="21">
        <v>0.0</v>
      </c>
      <c r="L489" s="21">
        <v>0.6416</v>
      </c>
      <c r="M489" s="21">
        <v>13.6648</v>
      </c>
      <c r="N489" s="21">
        <v>4.263</v>
      </c>
      <c r="O489" s="21">
        <v>85.8034</v>
      </c>
    </row>
    <row r="490">
      <c r="A490" s="18" t="s">
        <v>1026</v>
      </c>
      <c r="B490" s="20" t="s">
        <v>422</v>
      </c>
      <c r="C490" s="21">
        <v>1.62</v>
      </c>
      <c r="D490" s="21">
        <v>40.0576</v>
      </c>
      <c r="E490" s="21">
        <v>1.884</v>
      </c>
      <c r="F490" s="21">
        <v>2.2679</v>
      </c>
      <c r="G490" s="21">
        <v>21.2224</v>
      </c>
      <c r="H490" s="21">
        <v>28.9268</v>
      </c>
      <c r="I490" s="21">
        <v>10.1617</v>
      </c>
      <c r="J490" s="21">
        <v>1.4391</v>
      </c>
      <c r="K490" s="21">
        <v>0.0</v>
      </c>
      <c r="L490" s="21">
        <v>0.5928</v>
      </c>
      <c r="M490" s="21">
        <v>7.05459</v>
      </c>
      <c r="N490" s="21">
        <v>0.5343</v>
      </c>
      <c r="O490" s="21">
        <v>43.2543</v>
      </c>
    </row>
    <row r="491">
      <c r="A491" s="18" t="s">
        <v>1027</v>
      </c>
      <c r="B491" s="20" t="s">
        <v>400</v>
      </c>
      <c r="C491" s="21">
        <v>1.62</v>
      </c>
      <c r="D491" s="21">
        <v>52.8615</v>
      </c>
      <c r="E491" s="21">
        <v>2.6282</v>
      </c>
      <c r="F491" s="21">
        <v>2.785</v>
      </c>
      <c r="G491" s="21">
        <v>25.0501</v>
      </c>
      <c r="H491" s="21">
        <v>49.9235</v>
      </c>
      <c r="I491" s="21">
        <v>17.837</v>
      </c>
      <c r="J491" s="21">
        <v>2.2314</v>
      </c>
      <c r="K491" s="21">
        <v>0.0</v>
      </c>
      <c r="L491" s="21">
        <v>0.6416</v>
      </c>
      <c r="M491" s="21">
        <v>8.3345</v>
      </c>
      <c r="N491" s="21">
        <v>0.5719</v>
      </c>
      <c r="O491" s="21">
        <v>50.8979</v>
      </c>
    </row>
    <row r="492">
      <c r="A492" s="18" t="s">
        <v>1028</v>
      </c>
      <c r="B492" s="20" t="s">
        <v>403</v>
      </c>
      <c r="C492" s="21">
        <v>0.0</v>
      </c>
      <c r="D492" s="21">
        <v>62.0</v>
      </c>
      <c r="E492" s="21">
        <v>3.0015</v>
      </c>
      <c r="F492" s="21">
        <v>3.0796</v>
      </c>
      <c r="G492" s="21">
        <v>30.1018</v>
      </c>
      <c r="H492" s="21">
        <v>64.5843</v>
      </c>
      <c r="I492" s="21">
        <v>26.1953</v>
      </c>
      <c r="J492" s="21">
        <v>2.9309</v>
      </c>
      <c r="K492" s="21">
        <v>0.0</v>
      </c>
      <c r="L492" s="21">
        <v>12.5364</v>
      </c>
      <c r="M492" s="21">
        <v>9.84422</v>
      </c>
      <c r="N492" s="21">
        <v>0.0</v>
      </c>
      <c r="O492" s="21">
        <v>56.9953</v>
      </c>
    </row>
    <row r="493">
      <c r="A493" s="18" t="s">
        <v>1029</v>
      </c>
      <c r="B493" s="20" t="s">
        <v>419</v>
      </c>
      <c r="C493" s="21">
        <v>0.0</v>
      </c>
      <c r="D493" s="21">
        <v>60.0</v>
      </c>
      <c r="E493" s="21">
        <v>2.6214</v>
      </c>
      <c r="F493" s="21">
        <v>3.265</v>
      </c>
      <c r="G493" s="21">
        <v>34.5902</v>
      </c>
      <c r="H493" s="21">
        <v>59.7836</v>
      </c>
      <c r="I493" s="21">
        <v>33.4417</v>
      </c>
      <c r="J493" s="21">
        <v>2.6764</v>
      </c>
      <c r="K493" s="21">
        <v>0.0</v>
      </c>
      <c r="L493" s="21">
        <v>10.405</v>
      </c>
      <c r="M493" s="21">
        <v>9.25333</v>
      </c>
      <c r="N493" s="21">
        <v>0.0</v>
      </c>
      <c r="O493" s="21">
        <v>60.1572</v>
      </c>
    </row>
    <row r="494">
      <c r="A494" s="18" t="s">
        <v>1030</v>
      </c>
      <c r="B494" s="20" t="s">
        <v>401</v>
      </c>
      <c r="C494" s="21">
        <v>6.48</v>
      </c>
      <c r="D494" s="21">
        <v>55.936</v>
      </c>
      <c r="E494" s="21">
        <v>2.7318</v>
      </c>
      <c r="F494" s="21">
        <v>3.6155</v>
      </c>
      <c r="G494" s="21">
        <v>31.8572</v>
      </c>
      <c r="H494" s="21">
        <v>49.1945</v>
      </c>
      <c r="I494" s="21">
        <v>28.1837</v>
      </c>
      <c r="J494" s="21">
        <v>3.1522</v>
      </c>
      <c r="K494" s="21">
        <v>0.0</v>
      </c>
      <c r="L494" s="21">
        <v>0.542</v>
      </c>
      <c r="M494" s="21">
        <v>9.39725</v>
      </c>
      <c r="N494" s="21">
        <v>2.1579</v>
      </c>
      <c r="O494" s="21">
        <v>55.4512</v>
      </c>
    </row>
    <row r="495">
      <c r="A495" s="18" t="s">
        <v>1031</v>
      </c>
      <c r="B495" s="20" t="s">
        <v>424</v>
      </c>
      <c r="C495" s="21">
        <v>1.62</v>
      </c>
      <c r="D495" s="21">
        <v>45.2063</v>
      </c>
      <c r="E495" s="21">
        <v>2.2016</v>
      </c>
      <c r="F495" s="21">
        <v>2.4477</v>
      </c>
      <c r="G495" s="21">
        <v>22.4425</v>
      </c>
      <c r="H495" s="21">
        <v>37.8394</v>
      </c>
      <c r="I495" s="21">
        <v>14.6506</v>
      </c>
      <c r="J495" s="21">
        <v>1.8619</v>
      </c>
      <c r="K495" s="21">
        <v>0.0</v>
      </c>
      <c r="L495" s="21">
        <v>0.6112</v>
      </c>
      <c r="M495" s="21">
        <v>6.91656</v>
      </c>
      <c r="N495" s="21">
        <v>0.6125</v>
      </c>
      <c r="O495" s="21">
        <v>45.63</v>
      </c>
    </row>
    <row r="496">
      <c r="A496" s="18" t="s">
        <v>1032</v>
      </c>
      <c r="B496" s="20" t="s">
        <v>419</v>
      </c>
      <c r="C496" s="21">
        <v>6.48</v>
      </c>
      <c r="D496" s="21">
        <v>49.6403</v>
      </c>
      <c r="E496" s="21">
        <v>2.037</v>
      </c>
      <c r="F496" s="21">
        <v>3.761</v>
      </c>
      <c r="G496" s="21">
        <v>32.9229</v>
      </c>
      <c r="H496" s="21">
        <v>36.7611</v>
      </c>
      <c r="I496" s="21">
        <v>22.2405</v>
      </c>
      <c r="J496" s="21">
        <v>3.9416</v>
      </c>
      <c r="K496" s="21">
        <v>0.0</v>
      </c>
      <c r="L496" s="21">
        <v>0.5574</v>
      </c>
      <c r="M496" s="21">
        <v>9.47578</v>
      </c>
      <c r="N496" s="21">
        <v>1.3877</v>
      </c>
      <c r="O496" s="21">
        <v>56.6278</v>
      </c>
    </row>
    <row r="497">
      <c r="A497" s="18" t="s">
        <v>1033</v>
      </c>
      <c r="B497" s="20" t="s">
        <v>418</v>
      </c>
      <c r="C497" s="21">
        <v>0.0</v>
      </c>
      <c r="D497" s="21">
        <v>44.0</v>
      </c>
      <c r="E497" s="21">
        <v>2.0584</v>
      </c>
      <c r="F497" s="21">
        <v>2.2577</v>
      </c>
      <c r="G497" s="21">
        <v>23.0026</v>
      </c>
      <c r="H497" s="21">
        <v>42.4262</v>
      </c>
      <c r="I497" s="21">
        <v>18.0555</v>
      </c>
      <c r="J497" s="21">
        <v>1.806</v>
      </c>
      <c r="K497" s="21">
        <v>0.0</v>
      </c>
      <c r="L497" s="21">
        <v>0.6433</v>
      </c>
      <c r="M497" s="21">
        <v>7.43111</v>
      </c>
      <c r="N497" s="21">
        <v>0.0</v>
      </c>
      <c r="O497" s="21">
        <v>42.6269</v>
      </c>
    </row>
    <row r="498">
      <c r="A498" s="18" t="s">
        <v>1034</v>
      </c>
      <c r="B498" s="20" t="s">
        <v>428</v>
      </c>
      <c r="C498" s="21">
        <v>0.0</v>
      </c>
      <c r="D498" s="21">
        <v>45.0</v>
      </c>
      <c r="E498" s="21">
        <v>2.039</v>
      </c>
      <c r="F498" s="21">
        <v>2.3755</v>
      </c>
      <c r="G498" s="21">
        <v>21.1471</v>
      </c>
      <c r="H498" s="21">
        <v>37.3411</v>
      </c>
      <c r="I498" s="21">
        <v>14.6002</v>
      </c>
      <c r="J498" s="21">
        <v>2.4059</v>
      </c>
      <c r="K498" s="21">
        <v>0.0</v>
      </c>
      <c r="L498" s="21">
        <v>0.5768</v>
      </c>
      <c r="M498" s="21">
        <v>5.815</v>
      </c>
      <c r="N498" s="21">
        <v>0.0</v>
      </c>
      <c r="O498" s="21">
        <v>44.8214</v>
      </c>
    </row>
    <row r="499">
      <c r="A499" s="18" t="s">
        <v>1035</v>
      </c>
      <c r="B499" s="20" t="s">
        <v>574</v>
      </c>
      <c r="C499" s="21">
        <v>1.62</v>
      </c>
      <c r="D499" s="21">
        <v>53.234</v>
      </c>
      <c r="E499" s="21">
        <v>2.5227</v>
      </c>
      <c r="F499" s="21">
        <v>2.9143</v>
      </c>
      <c r="G499" s="21">
        <v>27.4965</v>
      </c>
      <c r="H499" s="21">
        <v>46.5135</v>
      </c>
      <c r="I499" s="21">
        <v>21.3056</v>
      </c>
      <c r="J499" s="21">
        <v>3.162</v>
      </c>
      <c r="K499" s="21">
        <v>0.0</v>
      </c>
      <c r="L499" s="21">
        <v>0.6282</v>
      </c>
      <c r="M499" s="21">
        <v>7.53557</v>
      </c>
      <c r="N499" s="21">
        <v>0.569</v>
      </c>
      <c r="O499" s="21">
        <v>53.1608</v>
      </c>
    </row>
    <row r="500">
      <c r="A500" s="18" t="s">
        <v>1036</v>
      </c>
      <c r="B500" s="20" t="s">
        <v>416</v>
      </c>
      <c r="C500" s="21">
        <v>0.0</v>
      </c>
      <c r="D500" s="21">
        <v>70.0</v>
      </c>
      <c r="E500" s="21">
        <v>3.4114</v>
      </c>
      <c r="F500" s="21">
        <v>3.4541</v>
      </c>
      <c r="G500" s="21">
        <v>33.002</v>
      </c>
      <c r="H500" s="21">
        <v>55.4941</v>
      </c>
      <c r="I500" s="21">
        <v>24.3418</v>
      </c>
      <c r="J500" s="21">
        <v>4.2421</v>
      </c>
      <c r="K500" s="21">
        <v>1.993</v>
      </c>
      <c r="L500" s="21">
        <v>13.6349</v>
      </c>
      <c r="M500" s="21">
        <v>8.15889</v>
      </c>
      <c r="N500" s="21">
        <v>0.0</v>
      </c>
      <c r="O500" s="21">
        <v>72.6299</v>
      </c>
    </row>
    <row r="501">
      <c r="A501" s="18" t="s">
        <v>1037</v>
      </c>
      <c r="B501" s="20" t="s">
        <v>409</v>
      </c>
      <c r="C501" s="21">
        <v>0.0</v>
      </c>
      <c r="D501" s="21">
        <v>46.0</v>
      </c>
      <c r="E501" s="21">
        <v>2.2351</v>
      </c>
      <c r="F501" s="21">
        <v>2.2766</v>
      </c>
      <c r="G501" s="21">
        <v>22.9538</v>
      </c>
      <c r="H501" s="21">
        <v>46.605</v>
      </c>
      <c r="I501" s="21">
        <v>20.9481</v>
      </c>
      <c r="J501" s="21">
        <v>2.0549</v>
      </c>
      <c r="K501" s="21">
        <v>0.0</v>
      </c>
      <c r="L501" s="21">
        <v>0.6047</v>
      </c>
      <c r="M501" s="21">
        <v>6.75178</v>
      </c>
      <c r="N501" s="21">
        <v>0.0</v>
      </c>
      <c r="O501" s="21">
        <v>43.3923</v>
      </c>
    </row>
    <row r="502">
      <c r="A502" s="18" t="s">
        <v>1038</v>
      </c>
      <c r="B502" s="20" t="s">
        <v>574</v>
      </c>
      <c r="C502" s="21">
        <v>0.0</v>
      </c>
      <c r="D502" s="21">
        <v>54.0</v>
      </c>
      <c r="E502" s="21">
        <v>2.522</v>
      </c>
      <c r="F502" s="21">
        <v>2.7751</v>
      </c>
      <c r="G502" s="21">
        <v>27.4202</v>
      </c>
      <c r="H502" s="21">
        <v>52.9846</v>
      </c>
      <c r="I502" s="21">
        <v>30.0304</v>
      </c>
      <c r="J502" s="21">
        <v>2.7375</v>
      </c>
      <c r="K502" s="21">
        <v>0.0</v>
      </c>
      <c r="L502" s="21">
        <v>6.7841</v>
      </c>
      <c r="M502" s="21">
        <v>6.636</v>
      </c>
      <c r="N502" s="21">
        <v>0.0</v>
      </c>
      <c r="O502" s="21">
        <v>50.711</v>
      </c>
    </row>
    <row r="503">
      <c r="A503" s="18" t="s">
        <v>1039</v>
      </c>
      <c r="B503" s="20" t="s">
        <v>406</v>
      </c>
      <c r="C503" s="21">
        <v>0.0</v>
      </c>
      <c r="D503" s="21">
        <v>54.0</v>
      </c>
      <c r="E503" s="21">
        <v>2.7331</v>
      </c>
      <c r="F503" s="21">
        <v>2.5622</v>
      </c>
      <c r="G503" s="21">
        <v>26.0351</v>
      </c>
      <c r="H503" s="21">
        <v>51.7974</v>
      </c>
      <c r="I503" s="21">
        <v>21.7869</v>
      </c>
      <c r="J503" s="21">
        <v>2.8171</v>
      </c>
      <c r="K503" s="21">
        <v>0.0</v>
      </c>
      <c r="L503" s="21">
        <v>7.0413</v>
      </c>
      <c r="M503" s="21">
        <v>7.572</v>
      </c>
      <c r="N503" s="21">
        <v>0.0</v>
      </c>
      <c r="O503" s="21">
        <v>51.6014</v>
      </c>
    </row>
    <row r="504">
      <c r="A504" s="18" t="s">
        <v>1040</v>
      </c>
      <c r="B504" s="20" t="s">
        <v>538</v>
      </c>
      <c r="C504" s="21">
        <v>0.0</v>
      </c>
      <c r="D504" s="21">
        <v>64.0</v>
      </c>
      <c r="E504" s="21">
        <v>2.9911</v>
      </c>
      <c r="F504" s="21">
        <v>3.2869</v>
      </c>
      <c r="G504" s="21">
        <v>30.4875</v>
      </c>
      <c r="H504" s="21">
        <v>46.424</v>
      </c>
      <c r="I504" s="21">
        <v>19.268</v>
      </c>
      <c r="J504" s="21">
        <v>3.2141</v>
      </c>
      <c r="K504" s="21">
        <v>2.466</v>
      </c>
      <c r="L504" s="21">
        <v>12.1317</v>
      </c>
      <c r="M504" s="21">
        <v>7.19644</v>
      </c>
      <c r="N504" s="21">
        <v>0.0</v>
      </c>
      <c r="O504" s="21">
        <v>68.5602</v>
      </c>
    </row>
    <row r="505">
      <c r="A505" s="18" t="s">
        <v>1041</v>
      </c>
      <c r="B505" s="20" t="s">
        <v>423</v>
      </c>
      <c r="C505" s="21">
        <v>0.0</v>
      </c>
      <c r="D505" s="21">
        <v>40.0</v>
      </c>
      <c r="E505" s="21">
        <v>1.87</v>
      </c>
      <c r="F505" s="21">
        <v>2.0538</v>
      </c>
      <c r="G505" s="21">
        <v>19.9922</v>
      </c>
      <c r="H505" s="21">
        <v>38.4079</v>
      </c>
      <c r="I505" s="21">
        <v>17.8469</v>
      </c>
      <c r="J505" s="21">
        <v>1.964</v>
      </c>
      <c r="K505" s="21">
        <v>0.0</v>
      </c>
      <c r="L505" s="21">
        <v>0.6147</v>
      </c>
      <c r="M505" s="21">
        <v>5.63556</v>
      </c>
      <c r="N505" s="21">
        <v>0.0</v>
      </c>
      <c r="O505" s="21">
        <v>38.4221</v>
      </c>
    </row>
    <row r="506">
      <c r="A506" s="18" t="s">
        <v>100</v>
      </c>
      <c r="B506" s="20" t="s">
        <v>574</v>
      </c>
      <c r="C506" s="21">
        <v>0.0</v>
      </c>
      <c r="D506" s="21">
        <v>64.0</v>
      </c>
      <c r="E506" s="21">
        <v>2.9922</v>
      </c>
      <c r="F506" s="21">
        <v>3.2858</v>
      </c>
      <c r="G506" s="21">
        <v>32.7172</v>
      </c>
      <c r="H506" s="21">
        <v>60.2229</v>
      </c>
      <c r="I506" s="21">
        <v>26.2993</v>
      </c>
      <c r="J506" s="21">
        <v>2.5709</v>
      </c>
      <c r="K506" s="21">
        <v>10.423</v>
      </c>
      <c r="L506" s="21">
        <v>9.3083</v>
      </c>
      <c r="M506" s="21">
        <v>9.58578</v>
      </c>
      <c r="N506" s="21">
        <v>0.0</v>
      </c>
      <c r="O506" s="21">
        <v>62.9382</v>
      </c>
    </row>
    <row r="507">
      <c r="A507" s="18" t="s">
        <v>1042</v>
      </c>
      <c r="B507" s="20" t="s">
        <v>419</v>
      </c>
      <c r="C507" s="21">
        <v>1.62</v>
      </c>
      <c r="D507" s="21">
        <v>53.234</v>
      </c>
      <c r="E507" s="21">
        <v>2.2788</v>
      </c>
      <c r="F507" s="21">
        <v>3.1624</v>
      </c>
      <c r="G507" s="21">
        <v>31.9662</v>
      </c>
      <c r="H507" s="21">
        <v>35.9146</v>
      </c>
      <c r="I507" s="21">
        <v>15.8123</v>
      </c>
      <c r="J507" s="21">
        <v>2.0728</v>
      </c>
      <c r="K507" s="21">
        <v>0.0</v>
      </c>
      <c r="L507" s="21">
        <v>0.5574</v>
      </c>
      <c r="M507" s="21">
        <v>9.43425</v>
      </c>
      <c r="N507" s="21">
        <v>0.4387</v>
      </c>
      <c r="O507" s="21">
        <v>62.9145</v>
      </c>
    </row>
    <row r="508">
      <c r="A508" s="18" t="s">
        <v>1043</v>
      </c>
      <c r="B508" s="20" t="s">
        <v>396</v>
      </c>
      <c r="C508" s="21">
        <v>0.0</v>
      </c>
      <c r="D508" s="21">
        <v>54.0</v>
      </c>
      <c r="E508" s="21">
        <v>2.8048</v>
      </c>
      <c r="F508" s="21">
        <v>2.4898</v>
      </c>
      <c r="G508" s="21">
        <v>26.2991</v>
      </c>
      <c r="H508" s="21">
        <v>56.3936</v>
      </c>
      <c r="I508" s="21">
        <v>26.4519</v>
      </c>
      <c r="J508" s="21">
        <v>2.3334</v>
      </c>
      <c r="K508" s="21">
        <v>0.0</v>
      </c>
      <c r="L508" s="21">
        <v>6.8891</v>
      </c>
      <c r="M508" s="21">
        <v>7.44</v>
      </c>
      <c r="N508" s="21">
        <v>0.0</v>
      </c>
      <c r="O508" s="21">
        <v>50.3603</v>
      </c>
    </row>
    <row r="509">
      <c r="A509" s="18" t="s">
        <v>1044</v>
      </c>
      <c r="B509" s="20"/>
      <c r="C509" s="21">
        <v>0.0</v>
      </c>
      <c r="D509" s="21">
        <v>42.0</v>
      </c>
      <c r="E509" s="21">
        <v>1.9949</v>
      </c>
      <c r="F509" s="21">
        <v>2.1248</v>
      </c>
      <c r="G509" s="21">
        <v>20.9363</v>
      </c>
      <c r="H509" s="21">
        <v>37.1195</v>
      </c>
      <c r="I509" s="21">
        <v>17.2182</v>
      </c>
      <c r="J509" s="21">
        <v>1.663</v>
      </c>
      <c r="K509" s="21">
        <v>0.0</v>
      </c>
      <c r="L509" s="21">
        <v>0.0</v>
      </c>
      <c r="M509" s="21">
        <v>5.82867</v>
      </c>
      <c r="N509" s="21">
        <v>0.0</v>
      </c>
      <c r="O509" s="21">
        <v>41.5991</v>
      </c>
    </row>
    <row r="510">
      <c r="A510" s="18" t="s">
        <v>1045</v>
      </c>
      <c r="B510" s="20"/>
      <c r="C510" s="21">
        <v>0.0</v>
      </c>
      <c r="D510" s="21">
        <v>44.0</v>
      </c>
      <c r="E510" s="21">
        <v>2.1042</v>
      </c>
      <c r="F510" s="21">
        <v>2.2116</v>
      </c>
      <c r="G510" s="21">
        <v>21.6948</v>
      </c>
      <c r="H510" s="21">
        <v>43.4795</v>
      </c>
      <c r="I510" s="21">
        <v>19.0604</v>
      </c>
      <c r="J510" s="21">
        <v>1.6031</v>
      </c>
      <c r="K510" s="21">
        <v>0.0</v>
      </c>
      <c r="L510" s="21">
        <v>0.0</v>
      </c>
      <c r="M510" s="21">
        <v>6.28222</v>
      </c>
      <c r="N510" s="21">
        <v>0.0</v>
      </c>
      <c r="O510" s="21">
        <v>42.0557</v>
      </c>
    </row>
    <row r="511">
      <c r="A511" s="18" t="s">
        <v>1046</v>
      </c>
      <c r="B511" s="20" t="s">
        <v>567</v>
      </c>
      <c r="C511" s="21">
        <v>0.0</v>
      </c>
      <c r="D511" s="21">
        <v>60.0</v>
      </c>
      <c r="E511" s="21">
        <v>2.7358</v>
      </c>
      <c r="F511" s="21">
        <v>3.1502</v>
      </c>
      <c r="G511" s="21">
        <v>29.0703</v>
      </c>
      <c r="H511" s="21">
        <v>54.056</v>
      </c>
      <c r="I511" s="21">
        <v>25.021</v>
      </c>
      <c r="J511" s="21">
        <v>2.5652</v>
      </c>
      <c r="K511" s="21">
        <v>0.0</v>
      </c>
      <c r="L511" s="21">
        <v>9.7386</v>
      </c>
      <c r="M511" s="21">
        <v>9.2</v>
      </c>
      <c r="N511" s="21">
        <v>0.0</v>
      </c>
      <c r="O511" s="21">
        <v>57.3944</v>
      </c>
    </row>
    <row r="512">
      <c r="A512" s="18" t="s">
        <v>1047</v>
      </c>
      <c r="B512" s="20" t="s">
        <v>400</v>
      </c>
      <c r="C512" s="21">
        <v>0.0</v>
      </c>
      <c r="D512" s="21">
        <v>56.0</v>
      </c>
      <c r="E512" s="21">
        <v>2.7291</v>
      </c>
      <c r="F512" s="21">
        <v>2.7633</v>
      </c>
      <c r="G512" s="21">
        <v>25.6519</v>
      </c>
      <c r="H512" s="21">
        <v>56.4842</v>
      </c>
      <c r="I512" s="21">
        <v>24.3169</v>
      </c>
      <c r="J512" s="21">
        <v>2.974</v>
      </c>
      <c r="K512" s="21">
        <v>0.0</v>
      </c>
      <c r="L512" s="21">
        <v>7.1856</v>
      </c>
      <c r="M512" s="21">
        <v>7.06844</v>
      </c>
      <c r="N512" s="21">
        <v>0.0</v>
      </c>
      <c r="O512" s="21">
        <v>51.5742</v>
      </c>
    </row>
    <row r="513">
      <c r="A513" s="18" t="s">
        <v>1048</v>
      </c>
      <c r="B513" s="20" t="s">
        <v>416</v>
      </c>
      <c r="C513" s="21">
        <v>0.0</v>
      </c>
      <c r="D513" s="21">
        <v>60.0</v>
      </c>
      <c r="E513" s="21">
        <v>2.9182</v>
      </c>
      <c r="F513" s="21">
        <v>2.9666</v>
      </c>
      <c r="G513" s="21">
        <v>28.8338</v>
      </c>
      <c r="H513" s="21">
        <v>57.708</v>
      </c>
      <c r="I513" s="21">
        <v>25.2508</v>
      </c>
      <c r="J513" s="21">
        <v>2.8506</v>
      </c>
      <c r="K513" s="21">
        <v>0.0</v>
      </c>
      <c r="L513" s="21">
        <v>11.8191</v>
      </c>
      <c r="M513" s="21">
        <v>8.43333</v>
      </c>
      <c r="N513" s="21">
        <v>0.0</v>
      </c>
      <c r="O513" s="21">
        <v>56.581</v>
      </c>
    </row>
    <row r="514">
      <c r="A514" s="18" t="s">
        <v>1049</v>
      </c>
      <c r="B514" s="20" t="s">
        <v>562</v>
      </c>
      <c r="C514" s="21">
        <v>0.0</v>
      </c>
      <c r="D514" s="21">
        <v>44.0</v>
      </c>
      <c r="E514" s="21">
        <v>2.0987</v>
      </c>
      <c r="F514" s="21">
        <v>2.2171</v>
      </c>
      <c r="G514" s="21">
        <v>20.9933</v>
      </c>
      <c r="H514" s="21">
        <v>38.1216</v>
      </c>
      <c r="I514" s="21">
        <v>16.0653</v>
      </c>
      <c r="J514" s="21">
        <v>2.1943</v>
      </c>
      <c r="K514" s="21">
        <v>0.0</v>
      </c>
      <c r="L514" s="21">
        <v>0.5871</v>
      </c>
      <c r="M514" s="21">
        <v>5.95467</v>
      </c>
      <c r="N514" s="21">
        <v>0.0</v>
      </c>
      <c r="O514" s="21">
        <v>43.3982</v>
      </c>
    </row>
    <row r="515">
      <c r="A515" s="18" t="s">
        <v>1050</v>
      </c>
      <c r="B515" s="20" t="s">
        <v>421</v>
      </c>
      <c r="C515" s="21">
        <v>0.0</v>
      </c>
      <c r="D515" s="21">
        <v>54.0</v>
      </c>
      <c r="E515" s="21">
        <v>2.4994</v>
      </c>
      <c r="F515" s="21">
        <v>2.7978</v>
      </c>
      <c r="G515" s="21">
        <v>27.0307</v>
      </c>
      <c r="H515" s="21">
        <v>49.6911</v>
      </c>
      <c r="I515" s="21">
        <v>23.5134</v>
      </c>
      <c r="J515" s="21">
        <v>3.3918</v>
      </c>
      <c r="K515" s="21">
        <v>0.0</v>
      </c>
      <c r="L515" s="21">
        <v>6.5641</v>
      </c>
      <c r="M515" s="21">
        <v>7.368</v>
      </c>
      <c r="N515" s="21">
        <v>0.0</v>
      </c>
      <c r="O515" s="21">
        <v>52.0397</v>
      </c>
    </row>
    <row r="516">
      <c r="A516" s="18" t="s">
        <v>1051</v>
      </c>
      <c r="B516" s="20" t="s">
        <v>593</v>
      </c>
      <c r="C516" s="21">
        <v>0.0</v>
      </c>
      <c r="D516" s="21">
        <v>40.0</v>
      </c>
      <c r="E516" s="21">
        <v>1.7509</v>
      </c>
      <c r="F516" s="21">
        <v>2.1734</v>
      </c>
      <c r="G516" s="21">
        <v>20.9447</v>
      </c>
      <c r="H516" s="21">
        <v>34.0515</v>
      </c>
      <c r="I516" s="21">
        <v>19.3043</v>
      </c>
      <c r="J516" s="21">
        <v>2.0387</v>
      </c>
      <c r="K516" s="21">
        <v>0.0</v>
      </c>
      <c r="L516" s="21">
        <v>0.5944</v>
      </c>
      <c r="M516" s="21">
        <v>5.44444</v>
      </c>
      <c r="N516" s="21">
        <v>0.0</v>
      </c>
      <c r="O516" s="21">
        <v>39.9898</v>
      </c>
    </row>
    <row r="517">
      <c r="A517" s="18" t="s">
        <v>1052</v>
      </c>
      <c r="B517" s="20" t="s">
        <v>409</v>
      </c>
      <c r="C517" s="21">
        <v>11.34</v>
      </c>
      <c r="D517" s="21">
        <v>88.638</v>
      </c>
      <c r="E517" s="21">
        <v>4.4491</v>
      </c>
      <c r="F517" s="21">
        <v>5.7462</v>
      </c>
      <c r="G517" s="21">
        <v>50.3317</v>
      </c>
      <c r="H517" s="21">
        <v>66.1008</v>
      </c>
      <c r="I517" s="21">
        <v>36.2083</v>
      </c>
      <c r="J517" s="21">
        <v>4.612</v>
      </c>
      <c r="K517" s="21">
        <v>0.0</v>
      </c>
      <c r="L517" s="21">
        <v>0.6047</v>
      </c>
      <c r="M517" s="21">
        <v>14.3889</v>
      </c>
      <c r="N517" s="21">
        <v>3.9221</v>
      </c>
      <c r="O517" s="21">
        <v>95.6019</v>
      </c>
    </row>
    <row r="518">
      <c r="A518" s="18" t="s">
        <v>1053</v>
      </c>
      <c r="B518" s="20"/>
      <c r="C518" s="21">
        <v>0.0</v>
      </c>
      <c r="D518" s="21">
        <v>40.0</v>
      </c>
      <c r="E518" s="21">
        <v>1.845</v>
      </c>
      <c r="F518" s="21">
        <v>2.0789</v>
      </c>
      <c r="G518" s="21">
        <v>20.6398</v>
      </c>
      <c r="H518" s="21">
        <v>31.8363</v>
      </c>
      <c r="I518" s="21">
        <v>14.9579</v>
      </c>
      <c r="J518" s="21">
        <v>2.1123</v>
      </c>
      <c r="K518" s="21">
        <v>0.0</v>
      </c>
      <c r="L518" s="21">
        <v>0.6112</v>
      </c>
      <c r="M518" s="21">
        <v>5.57333</v>
      </c>
      <c r="N518" s="21">
        <v>0.0</v>
      </c>
      <c r="O518" s="21">
        <v>41.5463</v>
      </c>
    </row>
    <row r="519">
      <c r="A519" s="18" t="s">
        <v>1054</v>
      </c>
      <c r="B519" s="20" t="s">
        <v>400</v>
      </c>
      <c r="C519" s="21">
        <v>0.0</v>
      </c>
      <c r="D519" s="21">
        <v>53.0</v>
      </c>
      <c r="E519" s="21">
        <v>2.5668</v>
      </c>
      <c r="F519" s="21">
        <v>2.6315</v>
      </c>
      <c r="G519" s="21">
        <v>24.6642</v>
      </c>
      <c r="H519" s="21">
        <v>49.9093</v>
      </c>
      <c r="I519" s="21">
        <v>19.6557</v>
      </c>
      <c r="J519" s="21">
        <v>2.7957</v>
      </c>
      <c r="K519" s="21">
        <v>0.0</v>
      </c>
      <c r="L519" s="21">
        <v>4.5337</v>
      </c>
      <c r="M519" s="21">
        <v>7.24922</v>
      </c>
      <c r="N519" s="21">
        <v>0.0</v>
      </c>
      <c r="O519" s="21">
        <v>50.3376</v>
      </c>
    </row>
    <row r="520">
      <c r="A520" s="18" t="s">
        <v>1055</v>
      </c>
      <c r="B520" s="20" t="s">
        <v>538</v>
      </c>
      <c r="C520" s="21">
        <v>0.0</v>
      </c>
      <c r="D520" s="21">
        <v>54.0</v>
      </c>
      <c r="E520" s="21">
        <v>2.5854</v>
      </c>
      <c r="F520" s="21">
        <v>2.7112</v>
      </c>
      <c r="G520" s="21">
        <v>24.7015</v>
      </c>
      <c r="H520" s="21">
        <v>56.7909</v>
      </c>
      <c r="I520" s="21">
        <v>29.3439</v>
      </c>
      <c r="J520" s="21">
        <v>2.2866</v>
      </c>
      <c r="K520" s="21">
        <v>0.0</v>
      </c>
      <c r="L520" s="21">
        <v>6.5844</v>
      </c>
      <c r="M520" s="21">
        <v>6.342</v>
      </c>
      <c r="N520" s="21">
        <v>0.0</v>
      </c>
      <c r="O520" s="21">
        <v>48.0597</v>
      </c>
    </row>
    <row r="521">
      <c r="A521" s="18" t="s">
        <v>1056</v>
      </c>
      <c r="B521" s="20" t="s">
        <v>422</v>
      </c>
      <c r="C521" s="21">
        <v>0.0</v>
      </c>
      <c r="D521" s="21">
        <v>60.0</v>
      </c>
      <c r="E521" s="21">
        <v>2.804</v>
      </c>
      <c r="F521" s="21">
        <v>3.0816</v>
      </c>
      <c r="G521" s="21">
        <v>30.3655</v>
      </c>
      <c r="H521" s="21">
        <v>49.0869</v>
      </c>
      <c r="I521" s="21">
        <v>16.8285</v>
      </c>
      <c r="J521" s="21">
        <v>2.6107</v>
      </c>
      <c r="K521" s="21">
        <v>0.0</v>
      </c>
      <c r="L521" s="21">
        <v>11.0655</v>
      </c>
      <c r="M521" s="21">
        <v>9.91333</v>
      </c>
      <c r="N521" s="21">
        <v>0.0</v>
      </c>
      <c r="O521" s="21">
        <v>62.85</v>
      </c>
    </row>
    <row r="522">
      <c r="A522" s="18" t="s">
        <v>1057</v>
      </c>
      <c r="B522" s="20" t="s">
        <v>547</v>
      </c>
      <c r="C522" s="21">
        <v>1.62</v>
      </c>
      <c r="D522" s="21">
        <v>56.7515</v>
      </c>
      <c r="E522" s="21">
        <v>2.8195</v>
      </c>
      <c r="F522" s="21">
        <v>2.9793</v>
      </c>
      <c r="G522" s="21">
        <v>27.6722</v>
      </c>
      <c r="H522" s="21">
        <v>49.1081</v>
      </c>
      <c r="I522" s="21">
        <v>14.3303</v>
      </c>
      <c r="J522" s="21">
        <v>2.3327</v>
      </c>
      <c r="K522" s="21">
        <v>0.0</v>
      </c>
      <c r="L522" s="21">
        <v>3.9767</v>
      </c>
      <c r="M522" s="21">
        <v>9.06763</v>
      </c>
      <c r="N522" s="21">
        <v>0.5446</v>
      </c>
      <c r="O522" s="21">
        <v>58.0967</v>
      </c>
    </row>
    <row r="523">
      <c r="A523" s="18" t="s">
        <v>1058</v>
      </c>
      <c r="B523" s="20" t="s">
        <v>404</v>
      </c>
      <c r="C523" s="21">
        <v>3.24</v>
      </c>
      <c r="D523" s="21">
        <v>41.7525</v>
      </c>
      <c r="E523" s="21">
        <v>2.0024</v>
      </c>
      <c r="F523" s="21">
        <v>2.5525</v>
      </c>
      <c r="G523" s="21">
        <v>22.5499</v>
      </c>
      <c r="H523" s="21">
        <v>35.608</v>
      </c>
      <c r="I523" s="21">
        <v>13.5295</v>
      </c>
      <c r="J523" s="21">
        <v>2.4383</v>
      </c>
      <c r="K523" s="21">
        <v>0.0</v>
      </c>
      <c r="L523" s="21">
        <v>0.6613</v>
      </c>
      <c r="M523" s="21">
        <v>7.74741</v>
      </c>
      <c r="N523" s="21">
        <v>1.0034</v>
      </c>
      <c r="O523" s="21">
        <v>41.9308</v>
      </c>
    </row>
    <row r="524">
      <c r="A524" s="18" t="s">
        <v>1059</v>
      </c>
      <c r="B524" s="20"/>
      <c r="C524" s="21">
        <v>0.0</v>
      </c>
      <c r="D524" s="21">
        <v>47.0</v>
      </c>
      <c r="E524" s="21">
        <v>2.2265</v>
      </c>
      <c r="F524" s="21">
        <v>2.3837</v>
      </c>
      <c r="G524" s="21">
        <v>23.4662</v>
      </c>
      <c r="H524" s="21">
        <v>42.2</v>
      </c>
      <c r="I524" s="21">
        <v>21.0643</v>
      </c>
      <c r="J524" s="21">
        <v>2.501</v>
      </c>
      <c r="K524" s="21">
        <v>0.0</v>
      </c>
      <c r="L524" s="21">
        <v>0.0</v>
      </c>
      <c r="M524" s="21">
        <v>6.05778</v>
      </c>
      <c r="N524" s="21">
        <v>0.0</v>
      </c>
      <c r="O524" s="21">
        <v>46.4241</v>
      </c>
    </row>
    <row r="525">
      <c r="A525" s="18" t="s">
        <v>1060</v>
      </c>
      <c r="B525" s="20" t="s">
        <v>403</v>
      </c>
      <c r="C525" s="21">
        <v>0.0</v>
      </c>
      <c r="D525" s="21">
        <v>53.0</v>
      </c>
      <c r="E525" s="21">
        <v>2.4948</v>
      </c>
      <c r="F525" s="21">
        <v>2.704</v>
      </c>
      <c r="G525" s="21">
        <v>28.1171</v>
      </c>
      <c r="H525" s="21">
        <v>51.1104</v>
      </c>
      <c r="I525" s="21">
        <v>24.9919</v>
      </c>
      <c r="J525" s="21">
        <v>2.0075</v>
      </c>
      <c r="K525" s="21">
        <v>0.0</v>
      </c>
      <c r="L525" s="21">
        <v>6.5787</v>
      </c>
      <c r="M525" s="21">
        <v>7.67322</v>
      </c>
      <c r="N525" s="21">
        <v>0.0</v>
      </c>
      <c r="O525" s="21">
        <v>52.1919</v>
      </c>
    </row>
    <row r="526">
      <c r="A526" s="18" t="s">
        <v>1061</v>
      </c>
      <c r="B526" s="20" t="s">
        <v>567</v>
      </c>
      <c r="C526" s="21">
        <v>0.0</v>
      </c>
      <c r="D526" s="21">
        <v>61.0</v>
      </c>
      <c r="E526" s="21">
        <v>2.7469</v>
      </c>
      <c r="F526" s="21">
        <v>3.2373</v>
      </c>
      <c r="G526" s="21">
        <v>29.8367</v>
      </c>
      <c r="H526" s="21">
        <v>40.3608</v>
      </c>
      <c r="I526" s="21">
        <v>22.4721</v>
      </c>
      <c r="J526" s="21">
        <v>3.7619</v>
      </c>
      <c r="K526" s="21">
        <v>0.998</v>
      </c>
      <c r="L526" s="21">
        <v>11.4294</v>
      </c>
      <c r="M526" s="21">
        <v>7.61822</v>
      </c>
      <c r="N526" s="21">
        <v>0.0</v>
      </c>
      <c r="O526" s="21">
        <v>65.375</v>
      </c>
    </row>
    <row r="527">
      <c r="A527" s="18" t="s">
        <v>1062</v>
      </c>
      <c r="B527" s="20"/>
      <c r="C527" s="21">
        <v>0.0</v>
      </c>
      <c r="D527" s="21">
        <v>65.0</v>
      </c>
      <c r="E527" s="21">
        <v>3.172</v>
      </c>
      <c r="F527" s="21">
        <v>3.2031</v>
      </c>
      <c r="G527" s="21">
        <v>30.7093</v>
      </c>
      <c r="H527" s="21">
        <v>64.285</v>
      </c>
      <c r="I527" s="21">
        <v>25.0749</v>
      </c>
      <c r="J527" s="21">
        <v>4.4071</v>
      </c>
      <c r="K527" s="21">
        <v>2.266</v>
      </c>
      <c r="L527" s="21">
        <v>12.4248</v>
      </c>
      <c r="M527" s="21">
        <v>8.78944</v>
      </c>
      <c r="N527" s="21">
        <v>0.0</v>
      </c>
      <c r="O527" s="21">
        <v>61.0273</v>
      </c>
    </row>
    <row r="528">
      <c r="A528" s="18" t="s">
        <v>1063</v>
      </c>
      <c r="B528" s="20"/>
      <c r="C528" s="21">
        <v>9.72</v>
      </c>
      <c r="D528" s="21">
        <v>53.8186</v>
      </c>
      <c r="E528" s="21">
        <v>2.4488</v>
      </c>
      <c r="F528" s="21">
        <v>4.1957</v>
      </c>
      <c r="G528" s="21">
        <v>34.5506</v>
      </c>
      <c r="H528" s="21">
        <v>41.3524</v>
      </c>
      <c r="I528" s="21">
        <v>25.7934</v>
      </c>
      <c r="J528" s="21">
        <v>3.0597</v>
      </c>
      <c r="K528" s="21">
        <v>0.0</v>
      </c>
      <c r="L528" s="21">
        <v>0.0</v>
      </c>
      <c r="M528" s="21">
        <v>10.1717</v>
      </c>
      <c r="N528" s="21">
        <v>2.5734</v>
      </c>
      <c r="O528" s="21">
        <v>57.8701</v>
      </c>
    </row>
    <row r="529">
      <c r="A529" s="18" t="s">
        <v>1064</v>
      </c>
      <c r="B529" s="20" t="s">
        <v>562</v>
      </c>
      <c r="C529" s="21">
        <v>0.0</v>
      </c>
      <c r="D529" s="21">
        <v>48.0</v>
      </c>
      <c r="E529" s="21">
        <v>2.2172</v>
      </c>
      <c r="F529" s="21">
        <v>2.4915</v>
      </c>
      <c r="G529" s="21">
        <v>24.6405</v>
      </c>
      <c r="H529" s="21">
        <v>42.0143</v>
      </c>
      <c r="I529" s="21">
        <v>21.018</v>
      </c>
      <c r="J529" s="21">
        <v>2.027</v>
      </c>
      <c r="K529" s="21">
        <v>0.0</v>
      </c>
      <c r="L529" s="21">
        <v>3.7571</v>
      </c>
      <c r="M529" s="21">
        <v>7.536</v>
      </c>
      <c r="N529" s="21">
        <v>0.0</v>
      </c>
      <c r="O529" s="21">
        <v>46.5173</v>
      </c>
    </row>
    <row r="530">
      <c r="A530" s="18" t="s">
        <v>1065</v>
      </c>
      <c r="B530" s="20" t="s">
        <v>593</v>
      </c>
      <c r="C530" s="21">
        <v>0.0</v>
      </c>
      <c r="D530" s="21">
        <v>44.0</v>
      </c>
      <c r="E530" s="21">
        <v>1.8764</v>
      </c>
      <c r="F530" s="21">
        <v>2.4404</v>
      </c>
      <c r="G530" s="21">
        <v>24.2825</v>
      </c>
      <c r="H530" s="21">
        <v>34.1474</v>
      </c>
      <c r="I530" s="21">
        <v>17.7681</v>
      </c>
      <c r="J530" s="21">
        <v>2.0725</v>
      </c>
      <c r="K530" s="21">
        <v>0.0</v>
      </c>
      <c r="L530" s="21">
        <v>0.5944</v>
      </c>
      <c r="M530" s="21">
        <v>6.908</v>
      </c>
      <c r="N530" s="21">
        <v>0.0</v>
      </c>
      <c r="O530" s="21">
        <v>46.4659</v>
      </c>
    </row>
    <row r="531">
      <c r="A531" s="18" t="s">
        <v>1066</v>
      </c>
      <c r="B531" s="20" t="s">
        <v>407</v>
      </c>
      <c r="C531" s="21">
        <v>0.0</v>
      </c>
      <c r="D531" s="21">
        <v>46.0</v>
      </c>
      <c r="E531" s="21">
        <v>2.2709</v>
      </c>
      <c r="F531" s="21">
        <v>2.2405</v>
      </c>
      <c r="G531" s="21">
        <v>23.6734</v>
      </c>
      <c r="H531" s="21">
        <v>42.2157</v>
      </c>
      <c r="I531" s="21">
        <v>20.0827</v>
      </c>
      <c r="J531" s="21">
        <v>2.4029</v>
      </c>
      <c r="K531" s="21">
        <v>0.0</v>
      </c>
      <c r="L531" s="21">
        <v>0.6518</v>
      </c>
      <c r="M531" s="21">
        <v>6.93067</v>
      </c>
      <c r="N531" s="21">
        <v>0.0</v>
      </c>
      <c r="O531" s="21">
        <v>45.5583</v>
      </c>
    </row>
    <row r="532">
      <c r="A532" s="18" t="s">
        <v>1067</v>
      </c>
      <c r="B532" s="20" t="s">
        <v>400</v>
      </c>
      <c r="C532" s="21">
        <v>0.0</v>
      </c>
      <c r="D532" s="21">
        <v>60.0</v>
      </c>
      <c r="E532" s="21">
        <v>2.8391</v>
      </c>
      <c r="F532" s="21">
        <v>3.0463</v>
      </c>
      <c r="G532" s="21">
        <v>29.3985</v>
      </c>
      <c r="H532" s="21">
        <v>53.0938</v>
      </c>
      <c r="I532" s="21">
        <v>21.7401</v>
      </c>
      <c r="J532" s="21">
        <v>2.3346</v>
      </c>
      <c r="K532" s="21">
        <v>0.0</v>
      </c>
      <c r="L532" s="21">
        <v>11.9759</v>
      </c>
      <c r="M532" s="21">
        <v>9.12667</v>
      </c>
      <c r="N532" s="21">
        <v>0.0</v>
      </c>
      <c r="O532" s="21">
        <v>58.9963</v>
      </c>
    </row>
    <row r="533">
      <c r="A533" s="18" t="s">
        <v>1068</v>
      </c>
      <c r="B533" s="20" t="s">
        <v>398</v>
      </c>
      <c r="C533" s="21">
        <v>0.0</v>
      </c>
      <c r="D533" s="21">
        <v>50.0</v>
      </c>
      <c r="E533" s="21">
        <v>2.4837</v>
      </c>
      <c r="F533" s="21">
        <v>2.4198</v>
      </c>
      <c r="G533" s="21">
        <v>24.6971</v>
      </c>
      <c r="H533" s="21">
        <v>54.0795</v>
      </c>
      <c r="I533" s="21">
        <v>26.1768</v>
      </c>
      <c r="J533" s="21">
        <v>3.2477</v>
      </c>
      <c r="K533" s="21">
        <v>0.0</v>
      </c>
      <c r="L533" s="21">
        <v>4.3628</v>
      </c>
      <c r="M533" s="21">
        <v>7.23333</v>
      </c>
      <c r="N533" s="21">
        <v>0.0</v>
      </c>
      <c r="O533" s="21">
        <v>44.1281</v>
      </c>
    </row>
    <row r="534">
      <c r="A534" s="18" t="s">
        <v>1069</v>
      </c>
      <c r="B534" s="20" t="s">
        <v>419</v>
      </c>
      <c r="C534" s="21">
        <v>0.0</v>
      </c>
      <c r="D534" s="21">
        <v>54.0</v>
      </c>
      <c r="E534" s="21">
        <v>2.3292</v>
      </c>
      <c r="F534" s="21">
        <v>2.9687</v>
      </c>
      <c r="G534" s="21">
        <v>32.0326</v>
      </c>
      <c r="H534" s="21">
        <v>48.6214</v>
      </c>
      <c r="I534" s="21">
        <v>23.6894</v>
      </c>
      <c r="J534" s="21">
        <v>3.1342</v>
      </c>
      <c r="K534" s="21">
        <v>0.0</v>
      </c>
      <c r="L534" s="21">
        <v>6.0201</v>
      </c>
      <c r="M534" s="21">
        <v>9.528</v>
      </c>
      <c r="N534" s="21">
        <v>0.0</v>
      </c>
      <c r="O534" s="21">
        <v>56.8196</v>
      </c>
    </row>
    <row r="535">
      <c r="A535" s="18" t="s">
        <v>1070</v>
      </c>
      <c r="B535" s="20" t="s">
        <v>567</v>
      </c>
      <c r="C535" s="21">
        <v>0.0</v>
      </c>
      <c r="D535" s="21">
        <v>64.0</v>
      </c>
      <c r="E535" s="21">
        <v>2.777</v>
      </c>
      <c r="F535" s="21">
        <v>3.5019</v>
      </c>
      <c r="G535" s="21">
        <v>34.3181</v>
      </c>
      <c r="H535" s="21">
        <v>59.7083</v>
      </c>
      <c r="I535" s="21">
        <v>29.4903</v>
      </c>
      <c r="J535" s="21">
        <v>2.6794</v>
      </c>
      <c r="K535" s="21">
        <v>1.996</v>
      </c>
      <c r="L535" s="21">
        <v>13.8801</v>
      </c>
      <c r="M535" s="21">
        <v>10.9724</v>
      </c>
      <c r="N535" s="21">
        <v>0.0</v>
      </c>
      <c r="O535" s="21">
        <v>61.9763</v>
      </c>
    </row>
    <row r="536">
      <c r="A536" s="18" t="s">
        <v>1071</v>
      </c>
      <c r="B536" s="20" t="s">
        <v>418</v>
      </c>
      <c r="C536" s="21">
        <v>0.0</v>
      </c>
      <c r="D536" s="21">
        <v>58.0</v>
      </c>
      <c r="E536" s="21">
        <v>2.6538</v>
      </c>
      <c r="F536" s="21">
        <v>3.036</v>
      </c>
      <c r="G536" s="21">
        <v>31.2638</v>
      </c>
      <c r="H536" s="21">
        <v>39.1244</v>
      </c>
      <c r="I536" s="21">
        <v>19.2307</v>
      </c>
      <c r="J536" s="21">
        <v>3.6529</v>
      </c>
      <c r="K536" s="21">
        <v>0.0</v>
      </c>
      <c r="L536" s="21">
        <v>10.2601</v>
      </c>
      <c r="M536" s="21">
        <v>8.53244</v>
      </c>
      <c r="N536" s="21">
        <v>0.0</v>
      </c>
      <c r="O536" s="21">
        <v>63.8007</v>
      </c>
    </row>
    <row r="537">
      <c r="A537" s="18" t="s">
        <v>1072</v>
      </c>
      <c r="B537" s="20" t="s">
        <v>419</v>
      </c>
      <c r="C537" s="21">
        <v>0.0</v>
      </c>
      <c r="D537" s="21">
        <v>63.0</v>
      </c>
      <c r="E537" s="21">
        <v>2.6866</v>
      </c>
      <c r="F537" s="21">
        <v>3.4943</v>
      </c>
      <c r="G537" s="21">
        <v>37.9238</v>
      </c>
      <c r="H537" s="21">
        <v>58.2082</v>
      </c>
      <c r="I537" s="21">
        <v>37.1521</v>
      </c>
      <c r="J537" s="21">
        <v>4.1156</v>
      </c>
      <c r="K537" s="21">
        <v>2.882</v>
      </c>
      <c r="L537" s="21">
        <v>12.4921</v>
      </c>
      <c r="M537" s="21">
        <v>9.555</v>
      </c>
      <c r="N537" s="21">
        <v>0.0</v>
      </c>
      <c r="O537" s="21">
        <v>65.1667</v>
      </c>
    </row>
    <row r="538">
      <c r="A538" s="18" t="s">
        <v>1073</v>
      </c>
      <c r="B538" s="20" t="s">
        <v>404</v>
      </c>
      <c r="C538" s="21">
        <v>3.24</v>
      </c>
      <c r="D538" s="21">
        <v>55.3016</v>
      </c>
      <c r="E538" s="21">
        <v>2.6204</v>
      </c>
      <c r="F538" s="21">
        <v>3.282</v>
      </c>
      <c r="G538" s="21">
        <v>29.8291</v>
      </c>
      <c r="H538" s="21">
        <v>44.8366</v>
      </c>
      <c r="I538" s="21">
        <v>17.8858</v>
      </c>
      <c r="J538" s="21">
        <v>2.1237</v>
      </c>
      <c r="K538" s="21">
        <v>0.0</v>
      </c>
      <c r="L538" s="21">
        <v>0.6613</v>
      </c>
      <c r="M538" s="21">
        <v>9.8314</v>
      </c>
      <c r="N538" s="21">
        <v>0.9082</v>
      </c>
      <c r="O538" s="21">
        <v>56.8333</v>
      </c>
    </row>
    <row r="539">
      <c r="A539" s="18" t="s">
        <v>1074</v>
      </c>
      <c r="B539" s="20" t="s">
        <v>407</v>
      </c>
      <c r="C539" s="21">
        <v>0.0</v>
      </c>
      <c r="D539" s="21">
        <v>54.0</v>
      </c>
      <c r="E539" s="21">
        <v>2.6186</v>
      </c>
      <c r="F539" s="21">
        <v>2.6777</v>
      </c>
      <c r="G539" s="21">
        <v>29.1104</v>
      </c>
      <c r="H539" s="21">
        <v>48.9687</v>
      </c>
      <c r="I539" s="21">
        <v>22.6232</v>
      </c>
      <c r="J539" s="21">
        <v>2.0883</v>
      </c>
      <c r="K539" s="21">
        <v>0.0</v>
      </c>
      <c r="L539" s="21">
        <v>7.0391</v>
      </c>
      <c r="M539" s="21">
        <v>9.39</v>
      </c>
      <c r="N539" s="21">
        <v>0.0</v>
      </c>
      <c r="O539" s="21">
        <v>53.6994</v>
      </c>
    </row>
    <row r="540">
      <c r="A540" s="18" t="s">
        <v>1075</v>
      </c>
      <c r="B540" s="20"/>
      <c r="C540" s="21">
        <v>0.0</v>
      </c>
      <c r="D540" s="21">
        <v>47.0</v>
      </c>
      <c r="E540" s="21">
        <v>2.1466</v>
      </c>
      <c r="F540" s="21">
        <v>2.4641</v>
      </c>
      <c r="G540" s="21">
        <v>25.4191</v>
      </c>
      <c r="H540" s="21">
        <v>41.7368</v>
      </c>
      <c r="I540" s="21">
        <v>22.1837</v>
      </c>
      <c r="J540" s="21">
        <v>2.5591</v>
      </c>
      <c r="K540" s="21">
        <v>0.0</v>
      </c>
      <c r="L540" s="21">
        <v>0.0</v>
      </c>
      <c r="M540" s="21">
        <v>7.22233</v>
      </c>
      <c r="N540" s="21">
        <v>0.0</v>
      </c>
      <c r="O540" s="21">
        <v>46.9823</v>
      </c>
    </row>
    <row r="541">
      <c r="A541" s="18" t="s">
        <v>1076</v>
      </c>
      <c r="B541" s="20"/>
      <c r="C541" s="21">
        <v>0.0</v>
      </c>
      <c r="D541" s="21">
        <v>50.0</v>
      </c>
      <c r="E541" s="21">
        <v>2.268</v>
      </c>
      <c r="F541" s="21">
        <v>2.637</v>
      </c>
      <c r="G541" s="21">
        <v>27.4274</v>
      </c>
      <c r="H541" s="21">
        <v>42.8321</v>
      </c>
      <c r="I541" s="21">
        <v>22.5711</v>
      </c>
      <c r="J541" s="21">
        <v>2.5251</v>
      </c>
      <c r="K541" s="21">
        <v>0.0</v>
      </c>
      <c r="L541" s="21">
        <v>0.0</v>
      </c>
      <c r="M541" s="21">
        <v>7.71667</v>
      </c>
      <c r="N541" s="21">
        <v>0.0</v>
      </c>
      <c r="O541" s="21">
        <v>50.5596</v>
      </c>
    </row>
    <row r="542">
      <c r="A542" s="18" t="s">
        <v>1077</v>
      </c>
      <c r="B542" s="20" t="s">
        <v>567</v>
      </c>
      <c r="C542" s="21">
        <v>0.0</v>
      </c>
      <c r="D542" s="21">
        <v>64.0</v>
      </c>
      <c r="E542" s="21">
        <v>2.7291</v>
      </c>
      <c r="F542" s="21">
        <v>3.55</v>
      </c>
      <c r="G542" s="21">
        <v>35.4612</v>
      </c>
      <c r="H542" s="21">
        <v>58.6054</v>
      </c>
      <c r="I542" s="21">
        <v>33.0782</v>
      </c>
      <c r="J542" s="21">
        <v>3.7113</v>
      </c>
      <c r="K542" s="21">
        <v>0.998</v>
      </c>
      <c r="L542" s="21">
        <v>11.3993</v>
      </c>
      <c r="M542" s="21">
        <v>11.0293</v>
      </c>
      <c r="N542" s="21">
        <v>0.0</v>
      </c>
      <c r="O542" s="21">
        <v>61.3609</v>
      </c>
    </row>
    <row r="543">
      <c r="B543" s="20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</row>
    <row r="544">
      <c r="B544" s="20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</row>
    <row r="545">
      <c r="B545" s="20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</row>
    <row r="546">
      <c r="B546" s="20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</row>
    <row r="547">
      <c r="B547" s="20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</row>
    <row r="548">
      <c r="B548" s="20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</row>
    <row r="549">
      <c r="B549" s="20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</row>
    <row r="550">
      <c r="B550" s="20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</row>
    <row r="551">
      <c r="B551" s="20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</row>
    <row r="552">
      <c r="B552" s="20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</row>
    <row r="553">
      <c r="B553" s="1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</row>
    <row r="554">
      <c r="B554" s="1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</row>
    <row r="555">
      <c r="B555" s="20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</row>
    <row r="556">
      <c r="B556" s="20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</row>
    <row r="557">
      <c r="B557" s="20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</row>
    <row r="558">
      <c r="B558" s="20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</row>
    <row r="559">
      <c r="B559" s="20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</row>
    <row r="560">
      <c r="B560" s="20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</row>
    <row r="561">
      <c r="B561" s="20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</row>
    <row r="562">
      <c r="B562" s="1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</row>
    <row r="563">
      <c r="B563" s="20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</row>
    <row r="564">
      <c r="B564" s="20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</row>
    <row r="565">
      <c r="B565" s="20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</row>
    <row r="566">
      <c r="B566" s="1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</row>
    <row r="567">
      <c r="B567" s="20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</row>
    <row r="568">
      <c r="B568" s="20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</row>
    <row r="569">
      <c r="B569" s="20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</row>
    <row r="570">
      <c r="B570" s="1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</row>
    <row r="571">
      <c r="B571" s="1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</row>
    <row r="572">
      <c r="B572" s="1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</row>
    <row r="573">
      <c r="B573" s="20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</row>
  </sheetData>
  <drawing r:id="rId1"/>
</worksheet>
</file>