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Default Extension="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예산 고급 (1)" sheetId="1" r:id="rId3"/>
    <sheet name="예산 고급 (2)" sheetId="2" r:id="rId4"/>
    <sheet name="예산 고급(3)" sheetId="3" r:id="rId5"/>
    <sheet name="숨김" sheetId="4" state="hidden" r:id="rId6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<sst xmlns="http://schemas.openxmlformats.org/spreadsheetml/2006/main" xmlns:s="http://schemas.openxmlformats.org/officeDocument/2006/sharedTypes" xmlns:r="http://schemas.openxmlformats.org/officeDocument/2006/relationships" xmlns:x14="http://schemas.microsoft.com/office/spreadsheetml/2009/9/main" xmlns:xdr="http://schemas.openxmlformats.org/drawingml/2006/spreadsheetDrawing" count="0" uniqueCount="0">
  <si>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예산</t>
  </si>
  <si>
    <t>분류</t>
  </si>
  <si>
    <t>전월 예산</t>
  </si>
  <si>
    <t>전월 지출</t>
  </si>
  <si>
    <t>전월 차액</t>
  </si>
  <si>
    <t>건강/문화</t>
  </si>
  <si>
    <t>전시회</t>
  </si>
  <si>
    <t>공연</t>
  </si>
  <si>
    <t>영화</t>
  </si>
  <si>
    <t>레져활동</t>
  </si>
  <si>
    <t>스포츠</t>
  </si>
  <si>
    <t>교육/육아</t>
  </si>
  <si>
    <t>학교행사</t>
  </si>
  <si>
    <t>학원비</t>
  </si>
  <si>
    <t>학용품</t>
  </si>
  <si>
    <t>교통/차량</t>
  </si>
  <si>
    <t>교통비</t>
  </si>
  <si>
    <t>연료비</t>
  </si>
  <si>
    <t>자동차 할부</t>
  </si>
  <si>
    <t>경조사/회비</t>
  </si>
  <si>
    <t>수리비</t>
  </si>
  <si>
    <t>부조금</t>
  </si>
  <si>
    <t>축의금</t>
  </si>
  <si>
    <t>동호회</t>
  </si>
  <si>
    <t>세금/이자</t>
  </si>
  <si>
    <t>세금</t>
  </si>
  <si>
    <t>자동차세</t>
  </si>
  <si>
    <t>부동산세</t>
  </si>
  <si>
    <t>용돈/기타</t>
  </si>
  <si>
    <t>저축/보험</t>
  </si>
  <si>
    <t>상해보험</t>
  </si>
  <si>
    <t>건강보험</t>
  </si>
  <si>
    <t>주택보험</t>
  </si>
  <si>
    <t>자동차보험</t>
  </si>
  <si>
    <t>비상자금</t>
  </si>
  <si>
    <t>퇴직연금</t>
  </si>
  <si>
    <t>미분류</t>
  </si>
  <si>
    <t>대학등록금</t>
  </si>
  <si>
    <t>은행대출</t>
  </si>
  <si>
    <t>카드</t>
  </si>
  <si>
    <t>기타</t>
  </si>
  <si>
    <t>학자금대출</t>
  </si>
  <si>
    <t>합계</t>
  </si>
  <si>
    <t> (단위: 원)</t>
  </si>
  <si>
    <t>전월 배정율</t>
  </si>
  <si>
    <t>예산 배정률</t>
  </si>
  <si>
    <t>식비</t>
  </si>
  <si>
    <t>식료품</t>
  </si>
  <si>
    <t>외식</t>
  </si>
  <si>
    <t>음료</t>
  </si>
  <si>
    <t>주거/통신</t>
  </si>
  <si>
    <t>전화요금</t>
  </si>
  <si>
    <t>전기요금</t>
  </si>
  <si>
    <t>수도세</t>
  </si>
  <si>
    <t>가스요금</t>
  </si>
  <si>
    <t>6월 예산 차액</t>
  </si>
  <si>
    <t>쓰레기 수거</t>
  </si>
  <si>
    <t>줄이셔야 해요</t>
  </si>
  <si>
    <t>인터넷 요금</t>
  </si>
  <si>
    <t>수리</t>
  </si>
  <si>
    <t>용품구매</t>
  </si>
  <si>
    <t>늘리셔도 돼요</t>
  </si>
  <si>
    <t>생활용품</t>
  </si>
  <si>
    <t>7월 수입</t>
  </si>
  <si>
    <t>의복/미용</t>
  </si>
  <si>
    <t>양육비</t>
  </si>
  <si>
    <t>전월 이월</t>
  </si>
  <si>
    <t>세탁</t>
  </si>
  <si>
    <t>이달의 수입</t>
  </si>
  <si>
    <t>의류구매</t>
  </si>
  <si>
    <t>총 수입</t>
  </si>
  <si>
    <t>미용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</si>
</sst>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3">
    <numFmt numFmtId="176" formatCode="#,##0_ "/>
    <numFmt numFmtId="177" formatCode="0_ "/>
    <numFmt numFmtId="178" formatCode="0.0%"/>
  </numFmts>
  <fonts count="30">
    <font>
      <color theme="1"/>
      <scheme val="minor"/>
      <sz val="10"/>
      <name val="나눔고딕"/>
    </font>
    <font>
      <b val="true"/>
      <sz val="8"/>
      <i val="false"/>
      <name val="나눔고딕"/>
      <strike val="false"/>
      <u val="none"/>
    </font>
    <font>
      <b val="false"/>
      <sz val="11"/>
      <i val="false"/>
      <name val="나눔고딕"/>
      <strike val="false"/>
      <u val="none"/>
    </font>
    <font>
      <b val="false"/>
      <sz val="8"/>
      <i val="false"/>
      <name val="나눔고딕"/>
      <strike val="false"/>
      <u val="none"/>
    </font>
    <font>
      <b val="false"/>
      <color rgb="0000BCBE"/>
      <sz val="24"/>
      <i val="false"/>
      <name val="나눔고딕 ExtraBold"/>
      <strike val="false"/>
      <u val="none"/>
    </font>
    <font>
      <b val="false"/>
      <color rgb="0000BCBE"/>
      <sz val="8"/>
      <i val="false"/>
      <name val="나눔고딕 ExtraBold"/>
      <strike val="false"/>
      <u val="none"/>
    </font>
    <font>
      <b val="true"/>
      <sz val="10"/>
      <i val="false"/>
      <name val="나눔고딕"/>
      <strike val="false"/>
      <u val="none"/>
    </font>
    <font>
      <b val="true"/>
      <color rgb="00FFFFFF"/>
      <sz val="8"/>
      <i val="false"/>
      <name val="나눔고딕"/>
      <strike val="false"/>
      <u val="none"/>
    </font>
    <font>
      <b val="false"/>
      <color rgb="0000BCBE"/>
      <sz val="8"/>
      <i val="false"/>
      <name val="나눔고딕"/>
      <strike val="false"/>
      <u val="none"/>
    </font>
    <font>
      <b val="true"/>
      <color rgb="0000BCBE"/>
      <sz val="10"/>
      <i val="false"/>
      <name val="나눔고딕"/>
      <strike val="false"/>
      <u val="none"/>
    </font>
    <font>
      <b val="true"/>
      <color rgb="0000BCBE"/>
      <sz val="8"/>
      <i val="false"/>
      <name val="나눔고딕"/>
      <strike val="false"/>
      <u val="none"/>
    </font>
    <font>
      <b val="true"/>
      <color rgb="0000BCBE"/>
      <sz val="16"/>
      <i val="false"/>
      <name val="나눔고딕"/>
      <strike val="false"/>
      <u val="none"/>
    </font>
    <font>
      <b val="false"/>
      <color rgb="000000FF"/>
      <sz val="8"/>
      <i val="false"/>
      <name val="나눔고딕"/>
      <strike val="false"/>
      <u val="single"/>
    </font>
    <font>
      <b val="false"/>
      <color rgb="003F3F3F"/>
      <sz val="6"/>
      <i val="false"/>
      <name val="나눔고딕"/>
      <strike val="false"/>
      <u val="none"/>
    </font>
    <font>
      <b val="false"/>
      <color rgb="0035940D"/>
      <sz val="8"/>
      <i val="false"/>
      <name val="나눔고딕"/>
      <strike val="false"/>
      <u val="none"/>
    </font>
    <font>
      <sz val="11"/>
      <name val="나눔고딕"/>
    </font>
    <font>
      <b val="false"/>
      <color rgb="0000BCBE"/>
      <scheme val="minor"/>
      <sz val="24"/>
      <i val="false"/>
      <name val="나눔고딕 ExtraBold"/>
      <strike val="false"/>
      <u val="none"/>
    </font>
    <font>
      <b val="false"/>
      <color rgb="0000BCBE"/>
      <scheme val="minor"/>
      <sz val="8"/>
      <i val="false"/>
      <name val="나눔고딕 ExtraBold"/>
      <strike val="false"/>
      <u val="none"/>
    </font>
    <font>
      <b val="false"/>
      <color rgb="0035940D"/>
      <scheme val="minor"/>
      <sz val="8"/>
      <i val="false"/>
      <name val="나눔고딕"/>
      <strike val="false"/>
      <u val="none"/>
    </font>
    <font>
      <b val="true"/>
      <color theme="1"/>
      <scheme val="minor"/>
      <sz val="10"/>
      <i val="false"/>
      <name val="나눔고딕"/>
      <strike val="false"/>
      <u val="none"/>
    </font>
    <font>
      <b val="false"/>
      <color theme="1"/>
      <scheme val="minor"/>
      <sz val="8"/>
      <i val="false"/>
      <name val="나눔고딕"/>
      <strike val="false"/>
      <u val="none"/>
    </font>
    <font>
      <b val="true"/>
      <color rgb="00FFFFFF"/>
      <scheme val="minor"/>
      <sz val="8"/>
      <i val="false"/>
      <name val="나눔고딕"/>
      <strike val="false"/>
      <u val="none"/>
    </font>
    <font>
      <b val="true"/>
      <color theme="1"/>
      <scheme val="minor"/>
      <sz val="8"/>
      <i val="false"/>
      <name val="나눔고딕"/>
      <strike val="false"/>
      <u val="none"/>
    </font>
    <font>
      <b val="false"/>
      <color rgb="0000BCBE"/>
      <scheme val="minor"/>
      <sz val="8"/>
      <i val="false"/>
      <name val="나눔고딕"/>
      <strike val="false"/>
      <u val="none"/>
    </font>
    <font>
      <b val="true"/>
      <color rgb="0000BCBE"/>
      <scheme val="minor"/>
      <sz val="10"/>
      <i val="false"/>
      <name val="나눔고딕"/>
      <strike val="false"/>
      <u val="none"/>
    </font>
    <font>
      <b val="true"/>
      <color rgb="0000BCBE"/>
      <scheme val="minor"/>
      <sz val="16"/>
      <i val="false"/>
      <name val="나눔고딕"/>
      <strike val="false"/>
      <u val="none"/>
    </font>
    <font>
      <b val="true"/>
      <color rgb="0000BCBE"/>
      <scheme val="minor"/>
      <sz val="8"/>
      <i val="false"/>
      <name val="나눔고딕"/>
      <strike val="false"/>
      <u val="none"/>
    </font>
    <font>
      <b val="false"/>
      <color rgb="000000FF"/>
      <scheme val="minor"/>
      <sz val="8"/>
      <i val="false"/>
      <name val="나눔고딕"/>
      <strike val="false"/>
      <u val="single"/>
    </font>
    <font>
      <b val="false"/>
      <color theme="1"/>
      <scheme val="minor"/>
      <sz val="11"/>
      <i val="false"/>
      <name val="나눔고딕"/>
      <strike val="false"/>
      <u val="none"/>
    </font>
    <font>
      <b val="false"/>
      <color rgb="003F3F3F"/>
      <scheme val="minor"/>
      <sz val="6"/>
      <i val="false"/>
      <name val="나눔고딕"/>
      <strike val="false"/>
      <u val="none"/>
    </font>
  </fonts>
  <fills count="5">
    <fill>
      <patternFill patternType="none"/>
    </fill>
    <fill>
      <patternFill patternType="gray125"/>
    </fill>
    <fill>
      <patternFill patternType="solid">
        <fgColor rgb="00D8D8D8"/>
      </patternFill>
    </fill>
    <fill>
      <patternFill patternType="solid">
        <fgColor rgb="00FFFFFF"/>
      </patternFill>
    </fill>
    <fill>
      <patternFill patternType="solid">
        <fgColor rgb="0000BCBE"/>
      </patternFill>
    </fill>
  </fills>
  <borders count="5">
    <border/>
    <border>
      <left style="none"/>
      <right style="none"/>
      <top style="none"/>
      <bottom style="none"/>
    </border>
    <border>
      <left style="none"/>
      <right style="none"/>
      <top style="none"/>
      <bottom style="thin">
        <color rgb="00000000"/>
      </bottom>
    </border>
    <border>
      <left style="none"/>
      <right style="none"/>
      <top style="thin">
        <color rgb="00000000"/>
      </top>
      <bottom style="none"/>
    </border>
    <border>
      <left style="none"/>
      <right style="none"/>
      <top style="thin">
        <color rgb="00000000"/>
      </top>
      <bottom style="thin">
        <color rgb="00000000"/>
      </bottom>
    </border>
  </borders>
  <cellStyleXfs count="1">
    <xf numFmtId="0" fontId="0" fillId="0" borderId="0">
      <alignment vertical="center"/>
    </xf>
  </cellStyleXfs>
  <cellXfs count="201">
    <xf numFmtId="0" fontId="0" fillId="0" borderId="0">
      <alignment vertical="center"/>
    </xf>
    <xf numFmtId="0" fontId="1" fillId="2" borderId="0" applyNumberFormat="true" applyFont="true" applyFill="true" applyAlignment="true">
      <alignment horizontal="left" vertical="center" wrapText="false"/>
    </xf>
    <xf numFmtId="0" fontId="1" fillId="2" borderId="0" applyNumberFormat="true" applyFont="true" applyFill="true" applyAlignment="true">
      <alignment vertical="center" wrapText="false"/>
    </xf>
    <xf numFmtId="176" fontId="1" fillId="2" borderId="0" applyNumberFormat="true" applyFont="true" applyFill="true" applyAlignment="true">
      <alignment vertical="center" wrapText="false"/>
    </xf>
    <xf numFmtId="0" fontId="2" fillId="0" borderId="0" applyNumberFormat="true" applyFont="true" applyAlignment="true">
      <alignment vertical="center" wrapText="false"/>
    </xf>
    <xf numFmtId="0" fontId="1" fillId="0" borderId="0" applyNumberFormat="true" applyFont="true" applyAlignment="true">
      <alignment horizontal="left" vertical="center" wrapText="false"/>
    </xf>
    <xf numFmtId="0" fontId="3" fillId="0" borderId="0" applyNumberFormat="true" applyFont="true" applyAlignment="true">
      <alignment vertical="center" wrapText="false"/>
    </xf>
    <xf numFmtId="176" fontId="1" fillId="0" borderId="0" applyNumberFormat="true" applyFont="true" applyAlignment="true">
      <alignment vertical="center" wrapText="false"/>
    </xf>
    <xf numFmtId="0" fontId="3" fillId="0" borderId="0" applyNumberFormat="true" applyFont="true" applyAlignment="true">
      <alignment horizontal="left" vertical="center" wrapText="false"/>
    </xf>
    <xf numFmtId="176" fontId="1" fillId="2" borderId="0" applyNumberFormat="true" applyFont="true" applyFill="true" applyAlignment="true">
      <alignment horizontal="right" vertical="center" wrapText="false"/>
    </xf>
    <xf numFmtId="0" fontId="1" fillId="0" borderId="0" applyNumberFormat="true" applyFont="true" applyAlignment="true">
      <alignment vertical="center" wrapText="false"/>
    </xf>
    <xf numFmtId="176" fontId="1" fillId="0" borderId="0" applyNumberFormat="true" applyFont="true" applyAlignment="true">
      <alignment horizontal="right" vertical="center" wrapText="false"/>
    </xf>
    <xf numFmtId="0" fontId="2" fillId="3" borderId="1" applyNumberFormat="true" applyFont="true" applyFill="true" applyBorder="true" applyAlignment="true">
      <alignment vertical="center" wrapText="false"/>
    </xf>
    <xf numFmtId="177" fontId="4" fillId="0" borderId="1" applyNumberFormat="true" applyFont="true" applyBorder="true" applyAlignment="true">
      <alignment vertical="top" wrapText="true"/>
    </xf>
    <xf numFmtId="177" fontId="5" fillId="0" borderId="1" applyNumberFormat="true" applyFont="true" applyBorder="true" applyAlignment="true">
      <alignment vertical="top" wrapText="false"/>
    </xf>
    <xf numFmtId="0" fontId="6" fillId="0" borderId="2" applyNumberFormat="true" applyFont="true" applyBorder="true" applyAlignment="true">
      <alignment vertical="center" wrapText="false"/>
    </xf>
    <xf numFmtId="0" fontId="3" fillId="0" borderId="2" applyNumberFormat="true" applyFont="true" applyBorder="true" applyAlignment="true">
      <alignment vertical="center" wrapText="false"/>
    </xf>
    <xf numFmtId="0" fontId="3" fillId="0" borderId="2" applyNumberFormat="true" applyFont="true" applyBorder="true" applyAlignment="true">
      <alignment horizontal="right" vertical="center" wrapText="false"/>
    </xf>
    <xf numFmtId="178" fontId="3" fillId="0" borderId="2" applyNumberFormat="true" applyFont="true" applyBorder="true" applyAlignment="true">
      <alignment horizontal="right" vertical="center" wrapText="false"/>
    </xf>
    <xf numFmtId="0" fontId="7" fillId="4" borderId="3" applyNumberFormat="true" applyFont="true" applyFill="true" applyBorder="true" applyAlignment="true">
      <alignment vertical="center" wrapText="false"/>
    </xf>
    <xf numFmtId="0" fontId="7" fillId="4" borderId="3" applyNumberFormat="true" applyFont="true" applyFill="true" applyBorder="true" applyAlignment="true">
      <alignment horizontal="right" vertical="center" wrapText="false"/>
    </xf>
    <xf numFmtId="178" fontId="7" fillId="4" borderId="3" applyNumberFormat="true" applyFont="true" applyFill="true" applyBorder="true" applyAlignment="true">
      <alignment horizontal="right" vertical="center" wrapText="false"/>
    </xf>
    <xf numFmtId="176" fontId="1" fillId="0" borderId="1" applyNumberFormat="true" applyFont="true" applyBorder="true" applyAlignment="true">
      <alignment horizontal="right" vertical="center" wrapText="false"/>
    </xf>
    <xf numFmtId="178" fontId="1" fillId="0" borderId="1" applyNumberFormat="true" applyFont="true" applyBorder="true" applyAlignment="true">
      <alignment horizontal="right" vertical="center" wrapText="false"/>
    </xf>
    <xf numFmtId="0" fontId="3" fillId="0" borderId="1" applyNumberFormat="true" applyFont="true" applyBorder="true" applyAlignment="true">
      <alignment vertical="center" wrapText="false"/>
    </xf>
    <xf numFmtId="0" fontId="1" fillId="0" borderId="1" applyNumberFormat="true" applyFont="true" applyBorder="true" applyAlignment="true">
      <alignment vertical="center" wrapText="false"/>
    </xf>
    <xf numFmtId="0" fontId="3" fillId="2" borderId="1" applyNumberFormat="true" applyFont="true" applyFill="true" applyBorder="true" applyAlignment="true">
      <alignment vertical="center" wrapText="false"/>
    </xf>
    <xf numFmtId="176" fontId="3" fillId="2" borderId="1" applyNumberFormat="true" applyFont="true" applyFill="true" applyBorder="true" applyAlignment="true">
      <alignment horizontal="right" vertical="center" wrapText="false"/>
    </xf>
    <xf numFmtId="176" fontId="1" fillId="2" borderId="1" applyNumberFormat="true" applyFont="true" applyFill="true" applyBorder="true" applyAlignment="true">
      <alignment horizontal="right" vertical="center" wrapText="false"/>
    </xf>
    <xf numFmtId="0" fontId="3" fillId="2" borderId="1" applyNumberFormat="true" applyFont="true" applyFill="true" applyBorder="true" applyAlignment="true">
      <alignment horizontal="right" vertical="center" wrapText="false"/>
    </xf>
    <xf numFmtId="178" fontId="1" fillId="2" borderId="1" applyNumberFormat="true" applyFont="true" applyFill="true" applyBorder="true" applyAlignment="true">
      <alignment horizontal="right" vertical="center" wrapText="false"/>
    </xf>
    <xf numFmtId="176" fontId="3" fillId="0" borderId="1" applyNumberFormat="true" applyFont="true" applyBorder="true" applyAlignment="true">
      <alignment horizontal="right" vertical="center" wrapText="false"/>
    </xf>
    <xf numFmtId="0" fontId="8" fillId="0" borderId="1" applyNumberFormat="true" applyFont="true" applyBorder="true" applyAlignment="true">
      <alignment vertical="center" wrapText="false"/>
    </xf>
    <xf numFmtId="0" fontId="3" fillId="2" borderId="2" applyNumberFormat="true" applyFont="true" applyFill="true" applyBorder="true" applyAlignment="true">
      <alignment vertical="center" wrapText="false"/>
    </xf>
    <xf numFmtId="176" fontId="3" fillId="2" borderId="2" applyNumberFormat="true" applyFont="true" applyFill="true" applyBorder="true" applyAlignment="true">
      <alignment horizontal="right" vertical="center" wrapText="false"/>
    </xf>
    <xf numFmtId="176" fontId="1" fillId="2" borderId="2" applyNumberFormat="true" applyFont="true" applyFill="true" applyBorder="true" applyAlignment="true">
      <alignment horizontal="right" vertical="center" wrapText="false"/>
    </xf>
    <xf numFmtId="0" fontId="3" fillId="2" borderId="2" applyNumberFormat="true" applyFont="true" applyFill="true" applyBorder="true" applyAlignment="true">
      <alignment horizontal="right" vertical="center" wrapText="false"/>
    </xf>
    <xf numFmtId="178" fontId="1" fillId="2" borderId="2" applyNumberFormat="true" applyFont="true" applyFill="true" applyBorder="true" applyAlignment="true">
      <alignment horizontal="right" vertical="center" wrapText="false"/>
    </xf>
    <xf numFmtId="0" fontId="9" fillId="0" borderId="1" applyNumberFormat="true" applyFont="true" applyBorder="true" applyAlignment="true">
      <alignment horizontal="left" vertical="center" wrapText="false"/>
    </xf>
    <xf numFmtId="0" fontId="10" fillId="0" borderId="1" applyNumberFormat="true" applyFont="true" applyBorder="true" applyAlignment="true">
      <alignment vertical="center" wrapText="false"/>
    </xf>
    <xf numFmtId="0" fontId="11" fillId="0" borderId="1" applyNumberFormat="true" applyFont="true" applyBorder="true" applyAlignment="true">
      <alignment horizontal="right" vertical="center" wrapText="false"/>
    </xf>
    <xf numFmtId="0" fontId="10" fillId="0" borderId="1" applyNumberFormat="true" applyFont="true" applyBorder="true" applyAlignment="true">
      <alignment horizontal="left" vertical="center" wrapText="false"/>
    </xf>
    <xf numFmtId="0" fontId="8" fillId="0" borderId="1" applyNumberFormat="true" applyFont="true" applyBorder="true" applyAlignment="true">
      <alignment horizontal="right" vertical="center" wrapText="false"/>
    </xf>
    <xf numFmtId="0" fontId="8" fillId="0" borderId="1" applyNumberFormat="true" applyFont="true" applyBorder="true" applyAlignment="true">
      <alignment horizontal="left" vertical="center" wrapText="false"/>
    </xf>
    <xf numFmtId="0" fontId="1" fillId="2" borderId="1" applyNumberFormat="true" applyFont="true" applyFill="true" applyBorder="true" applyAlignment="true">
      <alignment vertical="center" wrapText="false"/>
    </xf>
    <xf numFmtId="0" fontId="1" fillId="2" borderId="1" applyNumberFormat="true" applyFont="true" applyFill="true" applyBorder="true" applyAlignment="true">
      <alignment horizontal="right" vertical="center" wrapText="false"/>
    </xf>
    <xf numFmtId="176" fontId="3" fillId="0" borderId="2" applyNumberFormat="true" applyFont="true" applyBorder="true" applyAlignment="true">
      <alignment horizontal="right" vertical="center" wrapText="false"/>
    </xf>
    <xf numFmtId="176" fontId="1" fillId="0" borderId="2" applyNumberFormat="true" applyFont="true" applyBorder="true" applyAlignment="true">
      <alignment horizontal="right" vertical="center" wrapText="false"/>
    </xf>
    <xf numFmtId="178" fontId="1" fillId="0" borderId="2" applyNumberFormat="true" applyFont="true" applyBorder="true" applyAlignment="true">
      <alignment horizontal="right" vertical="center" wrapText="false"/>
    </xf>
    <xf numFmtId="0" fontId="2" fillId="0" borderId="1" applyNumberFormat="true" applyFont="true" applyBorder="true" applyAlignment="true">
      <alignment vertical="center" wrapText="false"/>
    </xf>
    <xf numFmtId="178" fontId="12" fillId="0" borderId="1" applyNumberFormat="true" applyFont="true" applyBorder="true" applyAlignment="true">
      <alignment horizontal="right" vertical="center" wrapText="false"/>
    </xf>
    <xf numFmtId="0" fontId="3" fillId="0" borderId="4" applyNumberFormat="true" applyFont="true" applyBorder="true" applyAlignment="true">
      <alignment vertical="center" wrapText="false"/>
    </xf>
    <xf numFmtId="0" fontId="1" fillId="2" borderId="4" applyNumberFormat="true" applyFont="true" applyFill="true" applyBorder="true" applyAlignment="true">
      <alignment vertical="center" wrapText="false"/>
    </xf>
    <xf numFmtId="176" fontId="1" fillId="2" borderId="4" applyNumberFormat="true" applyFont="true" applyFill="true" applyBorder="true" applyAlignment="true">
      <alignment horizontal="right" vertical="center" wrapText="false"/>
    </xf>
    <xf numFmtId="0" fontId="1" fillId="2" borderId="4" applyNumberFormat="true" applyFont="true" applyFill="true" applyBorder="true" applyAlignment="true">
      <alignment horizontal="right" vertical="center" wrapText="false"/>
    </xf>
    <xf numFmtId="178" fontId="13" fillId="0" borderId="3" applyNumberFormat="true" applyFont="true" applyBorder="true" applyAlignment="true">
      <alignment horizontal="right" vertical="bottom" wrapText="false"/>
    </xf>
    <xf numFmtId="178" fontId="12" fillId="0" borderId="3" applyNumberFormat="true" applyFont="true" applyBorder="true" applyAlignment="true">
      <alignment horizontal="right" vertical="bottom" wrapText="false"/>
    </xf>
    <xf numFmtId="0" fontId="7" fillId="4" borderId="2" applyNumberFormat="true" applyFont="true" applyFill="true" applyBorder="true" applyAlignment="true">
      <alignment vertical="center" wrapText="false"/>
    </xf>
    <xf numFmtId="3" fontId="7" fillId="4" borderId="2" applyNumberFormat="true" applyFont="true" applyFill="true" applyBorder="true" applyAlignment="true">
      <alignment vertical="center" wrapText="false"/>
    </xf>
    <xf numFmtId="176" fontId="7" fillId="4" borderId="2" applyNumberFormat="true" applyFont="true" applyFill="true" applyBorder="true" applyAlignment="true">
      <alignment vertical="center" wrapText="false"/>
    </xf>
    <xf numFmtId="9" fontId="7" fillId="4" borderId="2" applyNumberFormat="true" applyFont="true" applyFill="true" applyBorder="true" applyAlignment="true">
      <alignment vertical="center" wrapText="false"/>
    </xf>
    <xf numFmtId="0" fontId="14" fillId="0" borderId="1" applyNumberFormat="true" applyFont="true" applyBorder="true" applyAlignment="true">
      <alignment vertical="center" wrapText="false"/>
    </xf>
    <xf numFmtId="176" fontId="1" fillId="0" borderId="1" applyNumberFormat="true" applyFont="true" applyBorder="true" applyAlignment="true">
      <alignment vertical="center" wrapText="false"/>
    </xf>
    <xf numFmtId="178" fontId="1" fillId="0" borderId="1" applyNumberFormat="true" applyFont="true" applyBorder="true" applyAlignment="true">
      <alignment vertical="center" wrapText="false"/>
    </xf>
    <xf numFmtId="0" fontId="1" fillId="0" borderId="1" applyNumberFormat="true" applyFont="true" applyBorder="true" applyAlignment="true">
      <alignment horizontal="left" vertical="center" wrapText="false"/>
    </xf>
    <xf numFmtId="178" fontId="1" fillId="0" borderId="1" applyNumberFormat="true" applyFont="true" applyBorder="true" applyAlignment="true">
      <alignment vertical="center" wrapText="true"/>
    </xf>
    <xf numFmtId="0" fontId="3" fillId="2" borderId="1" applyNumberFormat="true" applyFont="true" applyFill="true" applyBorder="true" applyAlignment="true">
      <alignment horizontal="left" vertical="center" wrapText="false"/>
    </xf>
    <xf numFmtId="176" fontId="3" fillId="2" borderId="1" applyNumberFormat="true" applyFont="true" applyFill="true" applyBorder="true" applyAlignment="true">
      <alignment vertical="center" wrapText="false"/>
    </xf>
    <xf numFmtId="176" fontId="1" fillId="2" borderId="1" applyNumberFormat="true" applyFont="true" applyFill="true" applyBorder="true" applyAlignment="true">
      <alignment vertical="center" wrapText="false"/>
    </xf>
    <xf numFmtId="178" fontId="1" fillId="2" borderId="1" applyNumberFormat="true" applyFont="true" applyFill="true" applyBorder="true" applyAlignment="true">
      <alignment vertical="center" wrapText="false"/>
    </xf>
    <xf numFmtId="10" fontId="3" fillId="2" borderId="1" applyNumberFormat="true" applyFont="true" applyFill="true" applyBorder="true" applyAlignment="true">
      <alignment vertical="center" wrapText="false"/>
    </xf>
    <xf numFmtId="3" fontId="3" fillId="2" borderId="1" applyNumberFormat="true" applyFont="true" applyFill="true" applyBorder="true" applyAlignment="true">
      <alignment vertical="center" wrapText="false"/>
    </xf>
    <xf numFmtId="176" fontId="3" fillId="0" borderId="1" applyNumberFormat="true" applyFont="true" applyBorder="true" applyAlignment="true">
      <alignment vertical="center" wrapText="false"/>
    </xf>
    <xf numFmtId="0" fontId="3" fillId="0" borderId="1" applyNumberFormat="true" applyFont="true" applyBorder="true" applyAlignment="true">
      <alignment horizontal="left" vertical="center" wrapText="false"/>
    </xf>
    <xf numFmtId="0" fontId="3" fillId="2" borderId="2" applyNumberFormat="true" applyFont="true" applyFill="true" applyBorder="true" applyAlignment="true">
      <alignment horizontal="left" vertical="center" wrapText="false"/>
    </xf>
    <xf numFmtId="176" fontId="3" fillId="2" borderId="2" applyNumberFormat="true" applyFont="true" applyFill="true" applyBorder="true" applyAlignment="true">
      <alignment vertical="center" wrapText="false"/>
    </xf>
    <xf numFmtId="176" fontId="1" fillId="2" borderId="2" applyNumberFormat="true" applyFont="true" applyFill="true" applyBorder="true" applyAlignment="true">
      <alignment vertical="center" wrapText="false"/>
    </xf>
    <xf numFmtId="178" fontId="1" fillId="2" borderId="2" applyNumberFormat="true" applyFont="true" applyFill="true" applyBorder="true" applyAlignment="true">
      <alignment vertical="center" wrapText="false"/>
    </xf>
    <xf numFmtId="9" fontId="3" fillId="2" borderId="2" applyNumberFormat="true" applyFont="true" applyFill="true" applyBorder="true" applyAlignment="true">
      <alignment vertical="center" wrapText="false"/>
    </xf>
    <xf numFmtId="3" fontId="3" fillId="2" borderId="2" applyNumberFormat="true" applyFont="true" applyFill="true" applyBorder="true" applyAlignment="true">
      <alignment vertical="center" wrapText="false"/>
    </xf>
    <xf numFmtId="9" fontId="3" fillId="2" borderId="1" applyNumberFormat="true" applyFont="true" applyFill="true" applyBorder="true" applyAlignment="true">
      <alignment vertical="center" wrapText="false"/>
    </xf>
    <xf numFmtId="176" fontId="14" fillId="0" borderId="1" applyNumberFormat="true" applyFont="true" applyBorder="true" applyAlignment="true">
      <alignment vertical="center" wrapText="false"/>
    </xf>
    <xf numFmtId="0" fontId="9" fillId="0" borderId="2" applyNumberFormat="true" applyFont="true" applyBorder="true" applyAlignment="true">
      <alignment horizontal="left" vertical="center" wrapText="false"/>
    </xf>
    <xf numFmtId="6" fontId="11" fillId="0" borderId="2" applyNumberFormat="true" applyFont="true" applyBorder="true" applyAlignment="true">
      <alignment horizontal="right" vertical="center" wrapText="false"/>
    </xf>
    <xf numFmtId="6" fontId="8" fillId="0" borderId="1" applyNumberFormat="true" applyFont="true" applyBorder="true" applyAlignment="true">
      <alignment horizontal="right" vertical="center" wrapText="false"/>
    </xf>
    <xf numFmtId="0" fontId="8" fillId="0" borderId="2" applyNumberFormat="true" applyFont="true" applyBorder="true" applyAlignment="true">
      <alignment horizontal="left" vertical="center" wrapText="false"/>
    </xf>
    <xf numFmtId="0" fontId="8" fillId="0" borderId="2" applyNumberFormat="true" applyFont="true" applyBorder="true" applyAlignment="true">
      <alignment horizontal="right" vertical="center" wrapText="false"/>
    </xf>
    <xf numFmtId="6" fontId="8" fillId="0" borderId="2" applyNumberFormat="true" applyFont="true" applyBorder="true" applyAlignment="true">
      <alignment horizontal="right" vertical="center" wrapText="false"/>
    </xf>
    <xf numFmtId="10" fontId="3" fillId="2" borderId="2" applyNumberFormat="true" applyFont="true" applyFill="true" applyBorder="true" applyAlignment="true">
      <alignment vertical="center" wrapText="false"/>
    </xf>
    <xf numFmtId="0" fontId="10" fillId="0" borderId="2" applyNumberFormat="true" applyFont="true" applyBorder="true" applyAlignment="true">
      <alignment horizontal="left" vertical="center" wrapText="false"/>
    </xf>
    <xf numFmtId="0" fontId="1" fillId="2" borderId="1" applyNumberFormat="true" applyFont="true" applyFill="true" applyBorder="true" applyAlignment="true">
      <alignment horizontal="left" vertical="center" wrapText="false"/>
    </xf>
    <xf numFmtId="0" fontId="3" fillId="0" borderId="2" applyNumberFormat="true" applyFont="true" applyBorder="true" applyAlignment="true">
      <alignment horizontal="left" vertical="center" wrapText="false"/>
    </xf>
    <xf numFmtId="176" fontId="3" fillId="0" borderId="2" applyNumberFormat="true" applyFont="true" applyBorder="true" applyAlignment="true">
      <alignment vertical="center" wrapText="false"/>
    </xf>
    <xf numFmtId="176" fontId="1" fillId="0" borderId="2" applyNumberFormat="true" applyFont="true" applyBorder="true" applyAlignment="true">
      <alignment vertical="center" wrapText="false"/>
    </xf>
    <xf numFmtId="178" fontId="1" fillId="0" borderId="2" applyNumberFormat="true" applyFont="true" applyBorder="true" applyAlignment="true">
      <alignment vertical="center" wrapText="true"/>
    </xf>
    <xf numFmtId="178" fontId="1" fillId="0" borderId="2" applyNumberFormat="true" applyFont="true" applyBorder="true" applyAlignment="true">
      <alignment vertical="center" wrapText="false"/>
    </xf>
    <xf numFmtId="0" fontId="10" fillId="2" borderId="1" applyNumberFormat="true" applyFont="true" applyFill="true" applyBorder="true" applyAlignment="true">
      <alignment horizontal="left" vertical="center" wrapText="false"/>
    </xf>
    <xf numFmtId="0" fontId="8" fillId="2" borderId="1" applyNumberFormat="true" applyFont="true" applyFill="true" applyBorder="true" applyAlignment="true">
      <alignment horizontal="right" vertical="center" wrapText="false"/>
    </xf>
    <xf numFmtId="6" fontId="8" fillId="2" borderId="1" applyNumberFormat="true" applyFont="true" applyFill="true" applyBorder="true" applyAlignment="true">
      <alignment horizontal="right" vertical="center" wrapText="false"/>
    </xf>
    <xf numFmtId="6" fontId="10" fillId="0" borderId="2" applyNumberFormat="true" applyFont="true" applyBorder="true" applyAlignment="true">
      <alignment horizontal="right" vertical="center" wrapText="false"/>
    </xf>
    <xf numFmtId="0" fontId="15" fillId="0" borderId="0" applyNumberFormat="true" applyFont="true" applyAlignment="true">
      <alignment vertical="center"/>
    </xf>
    <xf numFmtId="0" fontId="15" fillId="0" borderId="1" applyNumberFormat="true" applyFont="true" applyBorder="true" applyAlignment="true">
      <alignment vertical="center"/>
    </xf>
    <xf numFmtId="177" fontId="16" fillId="0" borderId="1" applyNumberFormat="true" applyFont="true" applyBorder="true" applyAlignment="true">
      <alignment vertical="top" wrapText="true"/>
    </xf>
    <xf numFmtId="177" fontId="17" fillId="0" borderId="1" applyNumberFormat="true" applyFont="true" applyBorder="true" applyAlignment="true">
      <alignment vertical="top" wrapText="false"/>
    </xf>
    <xf numFmtId="0" fontId="18" fillId="0" borderId="1" applyNumberFormat="true" applyFont="true" applyBorder="true" applyAlignment="true">
      <alignment vertical="center" wrapText="false"/>
    </xf>
    <xf numFmtId="0" fontId="19" fillId="0" borderId="2" applyNumberFormat="true" applyFont="true" applyBorder="true" applyAlignment="true">
      <alignment vertical="center" wrapText="false"/>
    </xf>
    <xf numFmtId="0" fontId="20" fillId="0" borderId="2" applyNumberFormat="true" applyFont="true" applyBorder="true" applyAlignment="true">
      <alignment vertical="center" wrapText="false"/>
    </xf>
    <xf numFmtId="0" fontId="20" fillId="0" borderId="2" applyNumberFormat="true" applyFont="true" applyBorder="true" applyAlignment="true">
      <alignment horizontal="right" vertical="center" wrapText="false"/>
    </xf>
    <xf numFmtId="0" fontId="21" fillId="4" borderId="3" applyNumberFormat="true" applyFont="true" applyFill="true" applyBorder="true" applyAlignment="true">
      <alignment vertical="center" wrapText="false"/>
    </xf>
    <xf numFmtId="0" fontId="21" fillId="4" borderId="3" applyNumberFormat="true" applyFont="true" applyFill="true" applyBorder="true" applyAlignment="true">
      <alignment horizontal="right" vertical="center" wrapText="false"/>
    </xf>
    <xf numFmtId="0" fontId="20" fillId="0" borderId="1" applyNumberFormat="true" applyFont="true" applyBorder="true" applyAlignment="true">
      <alignment vertical="center" wrapText="false"/>
    </xf>
    <xf numFmtId="0" fontId="22" fillId="0" borderId="1" applyNumberFormat="true" applyFont="true" applyBorder="true" applyAlignment="true">
      <alignment horizontal="left" vertical="center" wrapText="false"/>
    </xf>
    <xf numFmtId="176" fontId="22" fillId="0" borderId="1" applyNumberFormat="true" applyFont="true" applyBorder="true" applyAlignment="true">
      <alignment vertical="center" wrapText="false"/>
    </xf>
    <xf numFmtId="178" fontId="22" fillId="0" borderId="1" applyNumberFormat="true" applyFont="true" applyBorder="true" applyAlignment="true">
      <alignment vertical="center" wrapText="true"/>
    </xf>
    <xf numFmtId="178" fontId="22" fillId="0" borderId="1" applyNumberFormat="true" applyFont="true" applyBorder="true" applyAlignment="true">
      <alignment vertical="center" wrapText="false"/>
    </xf>
    <xf numFmtId="0" fontId="20" fillId="2" borderId="1" applyNumberFormat="true" applyFont="true" applyFill="true" applyBorder="true" applyAlignment="true">
      <alignment horizontal="left" vertical="center" wrapText="false"/>
    </xf>
    <xf numFmtId="0" fontId="20" fillId="2" borderId="1" applyNumberFormat="true" applyFont="true" applyFill="true" applyBorder="true" applyAlignment="true">
      <alignment vertical="center" wrapText="false"/>
    </xf>
    <xf numFmtId="176" fontId="20" fillId="2" borderId="1" applyNumberFormat="true" applyFont="true" applyFill="true" applyBorder="true" applyAlignment="true">
      <alignment vertical="center" wrapText="false"/>
    </xf>
    <xf numFmtId="176" fontId="22" fillId="2" borderId="1" applyNumberFormat="true" applyFont="true" applyFill="true" applyBorder="true" applyAlignment="true">
      <alignment vertical="center" wrapText="false"/>
    </xf>
    <xf numFmtId="178" fontId="22" fillId="2" borderId="1" applyNumberFormat="true" applyFont="true" applyFill="true" applyBorder="true" applyAlignment="true">
      <alignment vertical="center" wrapText="false"/>
    </xf>
    <xf numFmtId="10" fontId="20" fillId="2" borderId="1" applyNumberFormat="true" applyFont="true" applyFill="true" applyBorder="true" applyAlignment="true">
      <alignment vertical="center" wrapText="false"/>
    </xf>
    <xf numFmtId="3" fontId="20" fillId="2" borderId="1" applyNumberFormat="true" applyFont="true" applyFill="true" applyBorder="true" applyAlignment="true">
      <alignment vertical="center" wrapText="false"/>
    </xf>
    <xf numFmtId="0" fontId="23" fillId="0" borderId="1" applyNumberFormat="true" applyFont="true" applyBorder="true" applyAlignment="true">
      <alignment vertical="center" wrapText="false"/>
    </xf>
    <xf numFmtId="0" fontId="20" fillId="0" borderId="1" applyNumberFormat="true" applyFont="true" applyBorder="true" applyAlignment="true">
      <alignment horizontal="left" vertical="center" wrapText="false"/>
    </xf>
    <xf numFmtId="176" fontId="20" fillId="0" borderId="1" applyNumberFormat="true" applyFont="true" applyBorder="true" applyAlignment="true">
      <alignment vertical="center" wrapText="false"/>
    </xf>
    <xf numFmtId="0" fontId="20" fillId="2" borderId="2" applyNumberFormat="true" applyFont="true" applyFill="true" applyBorder="true" applyAlignment="true">
      <alignment horizontal="left" vertical="center" wrapText="false"/>
    </xf>
    <xf numFmtId="0" fontId="20" fillId="2" borderId="2" applyNumberFormat="true" applyFont="true" applyFill="true" applyBorder="true" applyAlignment="true">
      <alignment vertical="center" wrapText="false"/>
    </xf>
    <xf numFmtId="176" fontId="20" fillId="2" borderId="2" applyNumberFormat="true" applyFont="true" applyFill="true" applyBorder="true" applyAlignment="true">
      <alignment vertical="center" wrapText="false"/>
    </xf>
    <xf numFmtId="176" fontId="22" fillId="2" borderId="2" applyNumberFormat="true" applyFont="true" applyFill="true" applyBorder="true" applyAlignment="true">
      <alignment vertical="center" wrapText="false"/>
    </xf>
    <xf numFmtId="178" fontId="22" fillId="2" borderId="2" applyNumberFormat="true" applyFont="true" applyFill="true" applyBorder="true" applyAlignment="true">
      <alignment vertical="center" wrapText="false"/>
    </xf>
    <xf numFmtId="9" fontId="20" fillId="2" borderId="2" applyNumberFormat="true" applyFont="true" applyFill="true" applyBorder="true" applyAlignment="true">
      <alignment vertical="center" wrapText="false"/>
    </xf>
    <xf numFmtId="3" fontId="20" fillId="2" borderId="2" applyNumberFormat="true" applyFont="true" applyFill="true" applyBorder="true" applyAlignment="true">
      <alignment vertical="center" wrapText="false"/>
    </xf>
    <xf numFmtId="9" fontId="20" fillId="2" borderId="1" applyNumberFormat="true" applyFont="true" applyFill="true" applyBorder="true" applyAlignment="true">
      <alignment vertical="center" wrapText="false"/>
    </xf>
    <xf numFmtId="176" fontId="18" fillId="0" borderId="1" applyNumberFormat="true" applyFont="true" applyBorder="true" applyAlignment="true">
      <alignment vertical="center" wrapText="false"/>
    </xf>
    <xf numFmtId="0" fontId="24" fillId="0" borderId="2" applyNumberFormat="true" applyFont="true" applyBorder="true" applyAlignment="true">
      <alignment horizontal="left" vertical="center" wrapText="false"/>
    </xf>
    <xf numFmtId="6" fontId="25" fillId="0" borderId="2" applyNumberFormat="true" applyFont="true" applyBorder="true" applyAlignment="true">
      <alignment horizontal="right" vertical="center" wrapText="false"/>
    </xf>
    <xf numFmtId="0" fontId="26" fillId="0" borderId="1" applyNumberFormat="true" applyFont="true" applyBorder="true" applyAlignment="true">
      <alignment horizontal="left" vertical="center" wrapText="false"/>
    </xf>
    <xf numFmtId="0" fontId="23" fillId="0" borderId="1" applyNumberFormat="true" applyFont="true" applyBorder="true" applyAlignment="true">
      <alignment horizontal="right" vertical="center" wrapText="false"/>
    </xf>
    <xf numFmtId="6" fontId="23" fillId="0" borderId="1" applyNumberFormat="true" applyFont="true" applyBorder="true" applyAlignment="true">
      <alignment horizontal="right" vertical="center" wrapText="false"/>
    </xf>
    <xf numFmtId="0" fontId="23" fillId="0" borderId="2" applyNumberFormat="true" applyFont="true" applyBorder="true" applyAlignment="true">
      <alignment horizontal="left" vertical="center" wrapText="false"/>
    </xf>
    <xf numFmtId="0" fontId="23" fillId="0" borderId="2" applyNumberFormat="true" applyFont="true" applyBorder="true" applyAlignment="true">
      <alignment horizontal="right" vertical="center" wrapText="false"/>
    </xf>
    <xf numFmtId="6" fontId="23" fillId="0" borderId="2" applyNumberFormat="true" applyFont="true" applyBorder="true" applyAlignment="true">
      <alignment horizontal="right" vertical="center" wrapText="false"/>
    </xf>
    <xf numFmtId="10" fontId="20" fillId="2" borderId="2" applyNumberFormat="true" applyFont="true" applyFill="true" applyBorder="true" applyAlignment="true">
      <alignment vertical="center" wrapText="false"/>
    </xf>
    <xf numFmtId="0" fontId="23" fillId="0" borderId="1" applyNumberFormat="true" applyFont="true" applyBorder="true" applyAlignment="true">
      <alignment horizontal="left" vertical="center" wrapText="false"/>
    </xf>
    <xf numFmtId="0" fontId="20" fillId="0" borderId="2" applyNumberFormat="true" applyFont="true" applyBorder="true" applyAlignment="true">
      <alignment horizontal="left" vertical="center" wrapText="false"/>
    </xf>
    <xf numFmtId="176" fontId="20" fillId="0" borderId="2" applyNumberFormat="true" applyFont="true" applyBorder="true" applyAlignment="true">
      <alignment vertical="center" wrapText="false"/>
    </xf>
    <xf numFmtId="176" fontId="22" fillId="0" borderId="2" applyNumberFormat="true" applyFont="true" applyBorder="true" applyAlignment="true">
      <alignment vertical="center" wrapText="false"/>
    </xf>
    <xf numFmtId="178" fontId="22" fillId="0" borderId="2" applyNumberFormat="true" applyFont="true" applyBorder="true" applyAlignment="true">
      <alignment vertical="center" wrapText="true"/>
    </xf>
    <xf numFmtId="178" fontId="22" fillId="0" borderId="2" applyNumberFormat="true" applyFont="true" applyBorder="true" applyAlignment="true">
      <alignment vertical="center" wrapText="false"/>
    </xf>
    <xf numFmtId="0" fontId="26" fillId="0" borderId="2" applyNumberFormat="true" applyFont="true" applyBorder="true" applyAlignment="true">
      <alignment horizontal="left" vertical="center" wrapText="false"/>
    </xf>
    <xf numFmtId="0" fontId="22" fillId="2" borderId="1" applyNumberFormat="true" applyFont="true" applyFill="true" applyBorder="true" applyAlignment="true">
      <alignment horizontal="left" vertical="center" wrapText="false"/>
    </xf>
    <xf numFmtId="0" fontId="22" fillId="2" borderId="1" applyNumberFormat="true" applyFont="true" applyFill="true" applyBorder="true" applyAlignment="true">
      <alignment vertical="center" wrapText="false"/>
    </xf>
    <xf numFmtId="0" fontId="26" fillId="2" borderId="1" applyNumberFormat="true" applyFont="true" applyFill="true" applyBorder="true" applyAlignment="true">
      <alignment horizontal="left" vertical="center" wrapText="false"/>
    </xf>
    <xf numFmtId="0" fontId="23" fillId="2" borderId="1" applyNumberFormat="true" applyFont="true" applyFill="true" applyBorder="true" applyAlignment="true">
      <alignment horizontal="right" vertical="center" wrapText="false"/>
    </xf>
    <xf numFmtId="6" fontId="23" fillId="2" borderId="1" applyNumberFormat="true" applyFont="true" applyFill="true" applyBorder="true" applyAlignment="true">
      <alignment horizontal="right" vertical="center" wrapText="false"/>
    </xf>
    <xf numFmtId="6" fontId="26" fillId="0" borderId="2" applyNumberFormat="true" applyFont="true" applyBorder="true" applyAlignment="true">
      <alignment horizontal="right" vertical="center" wrapText="false"/>
    </xf>
    <xf numFmtId="178" fontId="27" fillId="0" borderId="1" applyNumberFormat="true" applyFont="true" applyBorder="true" applyAlignment="true">
      <alignment horizontal="right" vertical="center" wrapText="false"/>
    </xf>
    <xf numFmtId="0" fontId="28" fillId="3" borderId="1" applyNumberFormat="true" applyFont="true" applyFill="true" applyBorder="true" applyAlignment="true">
      <alignment vertical="center" wrapText="false"/>
    </xf>
    <xf numFmtId="178" fontId="20" fillId="0" borderId="2" applyNumberFormat="true" applyFont="true" applyBorder="true" applyAlignment="true">
      <alignment horizontal="right" vertical="center" wrapText="false"/>
    </xf>
    <xf numFmtId="178" fontId="21" fillId="4" borderId="3" applyNumberFormat="true" applyFont="true" applyFill="true" applyBorder="true" applyAlignment="true">
      <alignment horizontal="right" vertical="center" wrapText="false"/>
    </xf>
    <xf numFmtId="0" fontId="22" fillId="0" borderId="1" applyNumberFormat="true" applyFont="true" applyBorder="true" applyAlignment="true">
      <alignment vertical="center" wrapText="false"/>
    </xf>
    <xf numFmtId="176" fontId="22" fillId="0" borderId="1" applyNumberFormat="true" applyFont="true" applyBorder="true" applyAlignment="true">
      <alignment horizontal="right" vertical="center" wrapText="false"/>
    </xf>
    <xf numFmtId="178" fontId="22" fillId="0" borderId="1" applyNumberFormat="true" applyFont="true" applyBorder="true" applyAlignment="true">
      <alignment horizontal="right" vertical="center" wrapText="false"/>
    </xf>
    <xf numFmtId="176" fontId="20" fillId="2" borderId="1" applyNumberFormat="true" applyFont="true" applyFill="true" applyBorder="true" applyAlignment="true">
      <alignment horizontal="right" vertical="center" wrapText="false"/>
    </xf>
    <xf numFmtId="176" fontId="22" fillId="2" borderId="1" applyNumberFormat="true" applyFont="true" applyFill="true" applyBorder="true" applyAlignment="true">
      <alignment horizontal="right" vertical="center" wrapText="false"/>
    </xf>
    <xf numFmtId="0" fontId="20" fillId="2" borderId="1" applyNumberFormat="true" applyFont="true" applyFill="true" applyBorder="true" applyAlignment="true">
      <alignment horizontal="right" vertical="center" wrapText="false"/>
    </xf>
    <xf numFmtId="178" fontId="22" fillId="2" borderId="1" applyNumberFormat="true" applyFont="true" applyFill="true" applyBorder="true" applyAlignment="true">
      <alignment horizontal="right" vertical="center" wrapText="false"/>
    </xf>
    <xf numFmtId="176" fontId="20" fillId="0" borderId="1" applyNumberFormat="true" applyFont="true" applyBorder="true" applyAlignment="true">
      <alignment horizontal="right" vertical="center" wrapText="false"/>
    </xf>
    <xf numFmtId="176" fontId="20" fillId="2" borderId="2" applyNumberFormat="true" applyFont="true" applyFill="true" applyBorder="true" applyAlignment="true">
      <alignment horizontal="right" vertical="center" wrapText="false"/>
    </xf>
    <xf numFmtId="176" fontId="22" fillId="2" borderId="2" applyNumberFormat="true" applyFont="true" applyFill="true" applyBorder="true" applyAlignment="true">
      <alignment horizontal="right" vertical="center" wrapText="false"/>
    </xf>
    <xf numFmtId="0" fontId="20" fillId="2" borderId="2" applyNumberFormat="true" applyFont="true" applyFill="true" applyBorder="true" applyAlignment="true">
      <alignment horizontal="right" vertical="center" wrapText="false"/>
    </xf>
    <xf numFmtId="178" fontId="22" fillId="2" borderId="2" applyNumberFormat="true" applyFont="true" applyFill="true" applyBorder="true" applyAlignment="true">
      <alignment horizontal="right" vertical="center" wrapText="false"/>
    </xf>
    <xf numFmtId="0" fontId="24" fillId="0" borderId="1" applyNumberFormat="true" applyFont="true" applyBorder="true" applyAlignment="true">
      <alignment horizontal="left" vertical="center" wrapText="false"/>
    </xf>
    <xf numFmtId="0" fontId="26" fillId="0" borderId="1" applyNumberFormat="true" applyFont="true" applyBorder="true" applyAlignment="true">
      <alignment vertical="center" wrapText="false"/>
    </xf>
    <xf numFmtId="0" fontId="25" fillId="0" borderId="1" applyNumberFormat="true" applyFont="true" applyBorder="true" applyAlignment="true">
      <alignment horizontal="right" vertical="center" wrapText="false"/>
    </xf>
    <xf numFmtId="176" fontId="20" fillId="0" borderId="2" applyNumberFormat="true" applyFont="true" applyBorder="true" applyAlignment="true">
      <alignment horizontal="right" vertical="center" wrapText="false"/>
    </xf>
    <xf numFmtId="176" fontId="22" fillId="0" borderId="2" applyNumberFormat="true" applyFont="true" applyBorder="true" applyAlignment="true">
      <alignment horizontal="right" vertical="center" wrapText="false"/>
    </xf>
    <xf numFmtId="178" fontId="22" fillId="0" borderId="2" applyNumberFormat="true" applyFont="true" applyBorder="true" applyAlignment="true">
      <alignment horizontal="right" vertical="center" wrapText="false"/>
    </xf>
    <xf numFmtId="0" fontId="22" fillId="2" borderId="1" applyNumberFormat="true" applyFont="true" applyFill="true" applyBorder="true" applyAlignment="true">
      <alignment horizontal="right" vertical="center" wrapText="false"/>
    </xf>
    <xf numFmtId="0" fontId="28" fillId="0" borderId="1" applyNumberFormat="true" applyFont="true" applyBorder="true" applyAlignment="true">
      <alignment vertical="center" wrapText="false"/>
    </xf>
    <xf numFmtId="0" fontId="20" fillId="0" borderId="4" applyNumberFormat="true" applyFont="true" applyBorder="true" applyAlignment="true">
      <alignment vertical="center" wrapText="false"/>
    </xf>
    <xf numFmtId="0" fontId="22" fillId="2" borderId="4" applyNumberFormat="true" applyFont="true" applyFill="true" applyBorder="true" applyAlignment="true">
      <alignment vertical="center" wrapText="false"/>
    </xf>
    <xf numFmtId="176" fontId="22" fillId="2" borderId="4" applyNumberFormat="true" applyFont="true" applyFill="true" applyBorder="true" applyAlignment="true">
      <alignment horizontal="right" vertical="center" wrapText="false"/>
    </xf>
    <xf numFmtId="0" fontId="22" fillId="2" borderId="4" applyNumberFormat="true" applyFont="true" applyFill="true" applyBorder="true" applyAlignment="true">
      <alignment horizontal="right" vertical="center" wrapText="false"/>
    </xf>
    <xf numFmtId="0" fontId="21" fillId="4" borderId="2" applyNumberFormat="true" applyFont="true" applyFill="true" applyBorder="true" applyAlignment="true">
      <alignment vertical="center" wrapText="false"/>
    </xf>
    <xf numFmtId="3" fontId="21" fillId="4" borderId="2" applyNumberFormat="true" applyFont="true" applyFill="true" applyBorder="true" applyAlignment="true">
      <alignment vertical="center" wrapText="false"/>
    </xf>
    <xf numFmtId="176" fontId="21" fillId="4" borderId="2" applyNumberFormat="true" applyFont="true" applyFill="true" applyBorder="true" applyAlignment="true">
      <alignment vertical="center" wrapText="false"/>
    </xf>
    <xf numFmtId="9" fontId="21" fillId="4" borderId="2" applyNumberFormat="true" applyFont="true" applyFill="true" applyBorder="true" applyAlignment="true">
      <alignment vertical="center" wrapText="false"/>
    </xf>
    <xf numFmtId="178" fontId="27" fillId="0" borderId="3" applyNumberFormat="true" applyFont="true" applyBorder="true" applyAlignment="true">
      <alignment horizontal="right" vertical="bottom" wrapText="false"/>
    </xf>
    <xf numFmtId="178" fontId="29" fillId="0" borderId="3" applyNumberFormat="true" applyFont="true" applyBorder="true" applyAlignment="true">
      <alignment horizontal="right" vertical="bottom" wrapText="false"/>
    </xf>
    <xf numFmtId="0" fontId="22" fillId="2" borderId="0" applyNumberFormat="true" applyFont="true" applyFill="true" applyAlignment="true">
      <alignment horizontal="left" vertical="center" wrapText="false"/>
    </xf>
    <xf numFmtId="0" fontId="22" fillId="2" borderId="0" applyNumberFormat="true" applyFont="true" applyFill="true" applyAlignment="true">
      <alignment vertical="center" wrapText="false"/>
    </xf>
    <xf numFmtId="176" fontId="22" fillId="2" borderId="0" applyNumberFormat="true" applyFont="true" applyFill="true" applyAlignment="true">
      <alignment vertical="center" wrapText="false"/>
    </xf>
    <xf numFmtId="0" fontId="28" fillId="0" borderId="0" applyNumberFormat="true" applyFont="true" applyAlignment="true">
      <alignment vertical="center" wrapText="false"/>
    </xf>
    <xf numFmtId="0" fontId="22" fillId="0" borderId="0" applyNumberFormat="true" applyFont="true" applyAlignment="true">
      <alignment horizontal="left" vertical="center" wrapText="false"/>
    </xf>
    <xf numFmtId="0" fontId="20" fillId="0" borderId="0" applyNumberFormat="true" applyFont="true" applyAlignment="true">
      <alignment vertical="center" wrapText="false"/>
    </xf>
    <xf numFmtId="176" fontId="22" fillId="0" borderId="0" applyNumberFormat="true" applyFont="true" applyAlignment="true">
      <alignment vertical="center" wrapText="false"/>
    </xf>
    <xf numFmtId="0" fontId="20" fillId="0" borderId="0" applyNumberFormat="true" applyFont="true" applyAlignment="true">
      <alignment horizontal="left" vertical="center" wrapText="false"/>
    </xf>
    <xf numFmtId="176" fontId="22" fillId="2" borderId="0" applyNumberFormat="true" applyFont="true" applyFill="true" applyAlignment="true">
      <alignment horizontal="right" vertical="center" wrapText="false"/>
    </xf>
    <xf numFmtId="0" fontId="22" fillId="0" borderId="0" applyNumberFormat="true" applyFont="true" applyAlignment="true">
      <alignment vertical="center" wrapText="false"/>
    </xf>
    <xf numFmtId="176" fontId="22" fillId="0" borderId="0" applyNumberFormat="true" applyFont="true" applyAlignment="true">
      <alignment horizontal="right" vertical="center" wrapText="false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6" Type="http://schemas.openxmlformats.org/officeDocument/2006/relationships/worksheet" Target="worksheets/sheet4.xml"></Relationship><Relationship Id="rId2" Type="http://schemas.openxmlformats.org/officeDocument/2006/relationships/styles" Target="styles.xml"></Relationship><Relationship Id="rId7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drawings/_rels/drawing1.xml.rels><Relationships xmlns="http://schemas.openxmlformats.org/package/2006/relationships"><Relationship Id="rId2" Type="http://schemas.openxmlformats.org/officeDocument/2006/relationships/image" Target="../media/image10.png"></Relationship><Relationship Id="rId3" Type="http://schemas.openxmlformats.org/officeDocument/2006/relationships/image" Target="../media/image11.png"></Relationship><Relationship Id="rId4" Type="http://schemas.openxmlformats.org/officeDocument/2006/relationships/image" Target="../media/image12.png"></Relationship><Relationship Id="rId1" Type="http://schemas.openxmlformats.org/officeDocument/2006/relationships/image" Target="../media/image9.png"></Relationship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1.png"></Relationship><Relationship Id="rId2" Type="http://schemas.openxmlformats.org/officeDocument/2006/relationships/image" Target="../media/image2.png"></Relationship><Relationship Id="rId3" Type="http://schemas.openxmlformats.org/officeDocument/2006/relationships/image" Target="../media/image3.png"></Relationship><Relationship Id="rId4" Type="http://schemas.openxmlformats.org/officeDocument/2006/relationships/image" Target="../media/image4.png"></Relationship></Relationships>
</file>

<file path=xl/drawings/_rels/drawing3.xml.rels><Relationships xmlns="http://schemas.openxmlformats.org/package/2006/relationships"><Relationship Id="rId1" Type="http://schemas.openxmlformats.org/officeDocument/2006/relationships/image" Target="../media/image5.png"></Relationship><Relationship Id="rId2" Type="http://schemas.openxmlformats.org/officeDocument/2006/relationships/image" Target="../media/image6.png"></Relationship><Relationship Id="rId3" Type="http://schemas.openxmlformats.org/officeDocument/2006/relationships/image" Target="../media/image7.png"></Relationship><Relationship Id="rId4" Type="http://schemas.openxmlformats.org/officeDocument/2006/relationships/image" Target="../media/image8.png"></Relationship></Relationships>
</file>

<file path=xl/drawings/drawing1.xml><?xml version="1.0" encoding="utf-8"?>
<xdr:wsDr xmlns:xdr="http://schemas.openxmlformats.org/drawingml/2006/spreadsheetDrawing" xmlns:r="http://schemas.openxmlformats.org/officeDocument/2006/relationships" xmlns:a14="http://schemas.microsoft.com/office/drawing/2010/main" xmlns:mc="http://schemas.openxmlformats.org/markup-compatibility/2006" xmlns:a="http://schemas.openxmlformats.org/drawingml/2006/main">
  <xdr:twoCellAnchor>
    <xdr:from>
      <xdr:col>5</xdr:col>
      <xdr:colOff>47625</xdr:colOff>
      <xdr:row>3</xdr:row>
      <xdr:rowOff>47625</xdr:rowOff>
    </xdr:from>
    <xdr:to>
      <xdr:col>5</xdr:col>
      <xdr:colOff>161925</xdr:colOff>
      <xdr:row>3</xdr:row>
      <xdr:rowOff>257175</xdr:rowOff>
    </xdr:to>
    <xdr:pic>
      <xdr:nvPicPr>
        <xdr:cNvPr id="1" name="imag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1" cy="1"/>
        </a:xfrm>
        <a:prstGeom prst="rect">
          <a:avLst/>
        </a:prstGeom>
      </xdr:spPr>
    </xdr:pic>
    <xdr:clientData/>
  </xdr:twoCellAnchor>
  <xdr:twoCellAnchor>
    <xdr:from>
      <xdr:col>5</xdr:col>
      <xdr:colOff>38100</xdr:colOff>
      <xdr:row>15</xdr:row>
      <xdr:rowOff>76200</xdr:rowOff>
    </xdr:from>
    <xdr:to>
      <xdr:col>5</xdr:col>
      <xdr:colOff>200025</xdr:colOff>
      <xdr:row>15</xdr:row>
      <xdr:rowOff>228600</xdr:rowOff>
    </xdr:to>
    <xdr:pic>
      <xdr:nvPicPr>
        <xdr:cNvPr id="2" name="imag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" y="1"/>
          <a:ext cx="1" cy="1"/>
        </a:xfrm>
        <a:prstGeom prst="rect">
          <a:avLst/>
        </a:prstGeom>
      </xdr:spPr>
    </xdr:pic>
    <xdr:clientData/>
  </xdr:twoCellAnchor>
  <xdr:twoCellAnchor>
    <xdr:from>
      <xdr:col>5</xdr:col>
      <xdr:colOff>38100</xdr:colOff>
      <xdr:row>18</xdr:row>
      <xdr:rowOff>104775</xdr:rowOff>
    </xdr:from>
    <xdr:to>
      <xdr:col>5</xdr:col>
      <xdr:colOff>200025</xdr:colOff>
      <xdr:row>18</xdr:row>
      <xdr:rowOff>228600</xdr:rowOff>
    </xdr:to>
    <xdr:pic>
      <xdr:nvPicPr>
        <xdr:cNvPr id="3" name="imag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1" y="1"/>
          <a:ext cx="1" cy="1"/>
        </a:xfrm>
        <a:prstGeom prst="rect">
          <a:avLst/>
        </a:prstGeom>
      </xdr:spPr>
    </xdr:pic>
    <xdr:clientData/>
  </xdr:twoCellAnchor>
  <xdr:twoCellAnchor>
    <xdr:from>
      <xdr:col>5</xdr:col>
      <xdr:colOff>47625</xdr:colOff>
      <xdr:row>7</xdr:row>
      <xdr:rowOff>95250</xdr:rowOff>
    </xdr:from>
    <xdr:to>
      <xdr:col>5</xdr:col>
      <xdr:colOff>190500</xdr:colOff>
      <xdr:row>7</xdr:row>
      <xdr:rowOff>238125</xdr:rowOff>
    </xdr:to>
    <xdr:pic>
      <xdr:nvPicPr>
        <xdr:cNvPr id="4" name="imag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1" y="1"/>
          <a:ext cx="1" cy="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14="http://schemas.microsoft.com/office/drawing/2010/main" xmlns:mc="http://schemas.openxmlformats.org/markup-compatibility/2006" xmlns:a="http://schemas.openxmlformats.org/drawingml/2006/main">
  <xdr:twoCellAnchor>
    <xdr:from>
      <xdr:col>5</xdr:col>
      <xdr:colOff>28575</xdr:colOff>
      <xdr:row>18</xdr:row>
      <xdr:rowOff>104775</xdr:rowOff>
    </xdr:from>
    <xdr:to>
      <xdr:col>5</xdr:col>
      <xdr:colOff>190500</xdr:colOff>
      <xdr:row>18</xdr:row>
      <xdr:rowOff>200025</xdr:rowOff>
    </xdr:to>
    <xdr:pic>
      <xdr:nvPicPr>
        <xdr:cNvPr id="1" name="imag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1" cy="1"/>
        </a:xfrm>
        <a:prstGeom prst="rect">
          <a:avLst/>
        </a:prstGeom>
      </xdr:spPr>
    </xdr:pic>
    <xdr:clientData/>
  </xdr:twoCellAnchor>
  <xdr:twoCellAnchor>
    <xdr:from>
      <xdr:col>5</xdr:col>
      <xdr:colOff>38100</xdr:colOff>
      <xdr:row>3</xdr:row>
      <xdr:rowOff>57150</xdr:rowOff>
    </xdr:from>
    <xdr:to>
      <xdr:col>5</xdr:col>
      <xdr:colOff>190500</xdr:colOff>
      <xdr:row>3</xdr:row>
      <xdr:rowOff>228600</xdr:rowOff>
    </xdr:to>
    <xdr:pic>
      <xdr:nvPicPr>
        <xdr:cNvPr id="2" name="imag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" y="1"/>
          <a:ext cx="1" cy="1"/>
        </a:xfrm>
        <a:prstGeom prst="rect">
          <a:avLst/>
        </a:prstGeom>
      </xdr:spPr>
    </xdr:pic>
    <xdr:clientData/>
  </xdr:twoCellAnchor>
  <xdr:twoCellAnchor>
    <xdr:from>
      <xdr:col>5</xdr:col>
      <xdr:colOff>38100</xdr:colOff>
      <xdr:row>9</xdr:row>
      <xdr:rowOff>104775</xdr:rowOff>
    </xdr:from>
    <xdr:to>
      <xdr:col>5</xdr:col>
      <xdr:colOff>171450</xdr:colOff>
      <xdr:row>9</xdr:row>
      <xdr:rowOff>219075</xdr:rowOff>
    </xdr:to>
    <xdr:pic>
      <xdr:nvPicPr>
        <xdr:cNvPr id="3" name="imag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1" y="1"/>
          <a:ext cx="1" cy="1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13</xdr:row>
      <xdr:rowOff>104775</xdr:rowOff>
    </xdr:from>
    <xdr:to>
      <xdr:col>5</xdr:col>
      <xdr:colOff>200025</xdr:colOff>
      <xdr:row>13</xdr:row>
      <xdr:rowOff>200025</xdr:rowOff>
    </xdr:to>
    <xdr:pic>
      <xdr:nvPicPr>
        <xdr:cNvPr id="4" name="imag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1" y="1"/>
          <a:ext cx="1" cy="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14="http://schemas.microsoft.com/office/drawing/2010/main" xmlns:mc="http://schemas.openxmlformats.org/markup-compatibility/2006" xmlns:a="http://schemas.openxmlformats.org/drawingml/2006/main">
  <xdr:twoCellAnchor>
    <xdr:from>
      <xdr:col>5</xdr:col>
      <xdr:colOff>38100</xdr:colOff>
      <xdr:row>16</xdr:row>
      <xdr:rowOff>85725</xdr:rowOff>
    </xdr:from>
    <xdr:to>
      <xdr:col>5</xdr:col>
      <xdr:colOff>171450</xdr:colOff>
      <xdr:row>16</xdr:row>
      <xdr:rowOff>219075</xdr:rowOff>
    </xdr:to>
    <xdr:pic>
      <xdr:nvPicPr>
        <xdr:cNvPr id="1" name="imag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1" cy="1"/>
        </a:xfrm>
        <a:prstGeom prst="rect">
          <a:avLst/>
        </a:prstGeom>
      </xdr:spPr>
    </xdr:pic>
    <xdr:clientData/>
  </xdr:twoCellAnchor>
  <xdr:twoCellAnchor>
    <xdr:from>
      <xdr:col>5</xdr:col>
      <xdr:colOff>47625</xdr:colOff>
      <xdr:row>3</xdr:row>
      <xdr:rowOff>95250</xdr:rowOff>
    </xdr:from>
    <xdr:to>
      <xdr:col>5</xdr:col>
      <xdr:colOff>180975</xdr:colOff>
      <xdr:row>3</xdr:row>
      <xdr:rowOff>228600</xdr:rowOff>
    </xdr:to>
    <xdr:pic>
      <xdr:nvPicPr>
        <xdr:cNvPr id="2" name="imag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" y="1"/>
          <a:ext cx="1" cy="1"/>
        </a:xfrm>
        <a:prstGeom prst="rect">
          <a:avLst/>
        </a:prstGeom>
      </xdr:spPr>
    </xdr:pic>
    <xdr:clientData/>
  </xdr:twoCellAnchor>
  <xdr:twoCellAnchor>
    <xdr:from>
      <xdr:col>5</xdr:col>
      <xdr:colOff>38100</xdr:colOff>
      <xdr:row>7</xdr:row>
      <xdr:rowOff>76200</xdr:rowOff>
    </xdr:from>
    <xdr:to>
      <xdr:col>5</xdr:col>
      <xdr:colOff>190500</xdr:colOff>
      <xdr:row>7</xdr:row>
      <xdr:rowOff>228600</xdr:rowOff>
    </xdr:to>
    <xdr:pic>
      <xdr:nvPicPr>
        <xdr:cNvPr id="3" name="imag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1" y="1"/>
          <a:ext cx="1" cy="1"/>
        </a:xfrm>
        <a:prstGeom prst="rect">
          <a:avLst/>
        </a:prstGeom>
      </xdr:spPr>
    </xdr:pic>
    <xdr:clientData/>
  </xdr:twoCellAnchor>
  <xdr:twoCellAnchor>
    <xdr:from>
      <xdr:col>5</xdr:col>
      <xdr:colOff>47625</xdr:colOff>
      <xdr:row>8</xdr:row>
      <xdr:rowOff>85725</xdr:rowOff>
    </xdr:from>
    <xdr:to>
      <xdr:col>5</xdr:col>
      <xdr:colOff>180975</xdr:colOff>
      <xdr:row>8</xdr:row>
      <xdr:rowOff>219075</xdr:rowOff>
    </xdr:to>
    <xdr:pic>
      <xdr:nvPicPr>
        <xdr:cNvPr id="4" name="imag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1" y="1"/>
          <a:ext cx="1" cy="1"/>
        </a:xfrm>
        <a:prstGeom prst="rect">
          <a:avLst/>
        </a:prstGeom>
      </xdr:spPr>
    </xdr:pic>
    <xdr:clientData/>
  </xdr:twoCellAnchor>
</xdr:wsDr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hyperlink" Target="http://hangeul.naver.com/font" TargetMode="External"></Relationship></Relationships>
</file>

<file path=xl/worksheets/_rels/sheet2.xml.rels><Relationships xmlns="http://schemas.openxmlformats.org/package/2006/relationships"><Relationship Id="rId1" Type="http://schemas.openxmlformats.org/officeDocument/2006/relationships/drawing" Target="../drawings/drawing2.xml"></Relationship><Relationship Id="rId2" Type="http://schemas.openxmlformats.org/officeDocument/2006/relationships/hyperlink" Target="http://hangeul.naver.com/font" TargetMode="External"></Relationship></Relationships>
</file>

<file path=xl/worksheets/_rels/sheet3.xml.rels><Relationships xmlns="http://schemas.openxmlformats.org/package/2006/relationships"><Relationship Id="rId1" Type="http://schemas.openxmlformats.org/officeDocument/2006/relationships/drawing" Target="../drawings/drawing3.xml"></Relationship><Relationship Id="rId2" Type="http://schemas.openxmlformats.org/officeDocument/2006/relationships/hyperlink" Target="http://hangeul.naver.com/font" TargetMode="External"></Relationship></Relationships>
</file>

<file path=xl/worksheets/_rels/sheet4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S23"/>
  <sheetViews>
    <sheetView workbookViewId="0"/>
  </sheetViews>
  <sheetFormatPr defaultColWidth="8" defaultRowHeight="16.5" customHeight="true"/>
  <cols>
    <col min="1" max="1" width="1.875" style="101" customWidth="true"/>
    <col min="2" max="2" width="10.375" style="101" customWidth="true"/>
    <col min="3" max="3" width="0.625" style="101" customWidth="true"/>
    <col min="4" max="4" width="15.125" style="101" customWidth="true"/>
    <col min="5" max="5" width="14.875" style="101" customWidth="true"/>
    <col min="6" max="6" width="2.875" style="101" customWidth="true"/>
    <col min="7" max="7" width="11.125" style="101" customWidth="true"/>
    <col min="8" max="8" width="0.75" style="101" customWidth="true"/>
    <col min="9" max="9" width="11.125" style="101" customWidth="true"/>
    <col min="10" max="10" width="0.75" style="101" customWidth="true"/>
    <col min="11" max="11" width="11.125" style="101" customWidth="true"/>
    <col min="12" max="12" width="0.75" style="101" customWidth="true"/>
    <col min="13" max="13" width="11.125" style="101" customWidth="true"/>
    <col min="14" max="14" width="0.75" style="101" customWidth="true"/>
    <col min="15" max="15" width="11.125" style="101" customWidth="true"/>
    <col min="16" max="16" width="0.75" style="101" customWidth="true"/>
    <col min="17" max="17" width="11.125" style="101" customWidth="true"/>
    <col min="18" max="18" width="0.75" style="101" customWidth="true"/>
    <col min="19" max="19" width="11.125" style="101" customWidth="true"/>
  </cols>
  <sheetData>
    <row r="1" s="101" customFormat="true" ht="11.25" customHeight="true"/>
    <row r="2" s="101" customFormat="true" ht="29.25" customHeight="true">
      <c r="B2" s="102" t="str">
        <v>7월 예산 
목표 만들기
1/3</v>
      </c>
      <c r="C2" s="103"/>
      <c r="D2" s="103"/>
      <c r="E2" s="104"/>
      <c r="F2" s="105" t="s">
        <v>0</v>
      </c>
      <c r="G2" s="105"/>
      <c r="H2" s="106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 t="s">
        <v>43</v>
      </c>
    </row>
    <row r="3" s="101" customFormat="true" ht="24" customHeight="true">
      <c r="B3" s="103"/>
      <c r="C3" s="103"/>
      <c r="D3" s="103"/>
      <c r="E3" s="104"/>
      <c r="F3" s="108" t="s">
        <v>1</v>
      </c>
      <c r="G3" s="108"/>
      <c r="H3" s="108"/>
      <c r="I3" s="109" t="s">
        <v>2</v>
      </c>
      <c r="J3" s="109"/>
      <c r="K3" s="109" t="s">
        <v>3</v>
      </c>
      <c r="L3" s="109"/>
      <c r="M3" s="109" t="s">
        <v>4</v>
      </c>
      <c r="N3" s="109"/>
      <c r="O3" s="109" t="s">
        <v>44</v>
      </c>
      <c r="P3" s="109"/>
      <c r="Q3" s="109" t="s">
        <v>0</v>
      </c>
      <c r="R3" s="109"/>
      <c r="S3" s="109" t="s">
        <v>45</v>
      </c>
    </row>
    <row r="4" s="101" customFormat="true" ht="24" customHeight="true">
      <c r="B4" s="103"/>
      <c r="C4" s="103"/>
      <c r="D4" s="103"/>
      <c r="E4" s="104"/>
      <c r="F4" s="110"/>
      <c r="G4" s="111" t="s">
        <v>46</v>
      </c>
      <c r="I4" s="112" t="n">
        <v>540000</v>
      </c>
      <c r="K4" s="112" t="n">
        <v>400000</v>
      </c>
      <c r="M4" s="112" t="n">
        <f>SUM(I4-K4)</f>
        <v>140000</v>
      </c>
      <c r="O4" s="113" t="n">
        <f>IFERROR(SUM(I4/'예산 고급(3)'!$I$22), "")</f>
        <v>0.192170818505338</v>
      </c>
      <c r="Q4" s="112" t="n">
        <v>600000</v>
      </c>
      <c r="S4" s="114" t="n">
        <f>IFERROR(SUM(Q4/'예산 고급(3)'!$Q$22),"")</f>
        <v>0.225988700564972</v>
      </c>
    </row>
    <row r="5" s="101" customFormat="true" ht="24" customHeight="true">
      <c r="B5" s="103"/>
      <c r="C5" s="103"/>
      <c r="D5" s="103"/>
      <c r="E5" s="104"/>
      <c r="F5" s="110"/>
      <c r="G5" s="115" t="s">
        <v>47</v>
      </c>
      <c r="H5" s="116"/>
      <c r="I5" s="117" t="n">
        <v>500000</v>
      </c>
      <c r="J5" s="117"/>
      <c r="K5" s="117" t="n">
        <v>500000</v>
      </c>
      <c r="L5" s="117"/>
      <c r="M5" s="118" t="n">
        <f>SUM(I5-K5)</f>
        <v>0</v>
      </c>
      <c r="N5" s="116"/>
      <c r="O5" s="119" t="n">
        <f>IFERROR(SUM(I5/'예산 고급(3)'!$I$22),"")</f>
        <v>0.177935943060498</v>
      </c>
      <c r="P5" s="120"/>
      <c r="Q5" s="117" t="n">
        <v>500000</v>
      </c>
      <c r="R5" s="121"/>
      <c r="S5" s="119" t="n">
        <f>IFERROR(SUM(Q5/'예산 고급(3)'!$Q$22),"")</f>
        <v>0.188323917137476</v>
      </c>
    </row>
    <row r="6" s="101" customFormat="true" ht="24" customHeight="true">
      <c r="B6" s="122"/>
      <c r="C6" s="122"/>
      <c r="D6" s="122"/>
      <c r="E6" s="104"/>
      <c r="F6" s="110"/>
      <c r="G6" s="123" t="s">
        <v>48</v>
      </c>
      <c r="I6" s="124" t="n">
        <v>200000</v>
      </c>
      <c r="K6" s="124" t="n">
        <v>800000</v>
      </c>
      <c r="M6" s="112" t="n">
        <f>SUM(I6-K6)</f>
        <v>-600000</v>
      </c>
      <c r="O6" s="113" t="n">
        <f>IFERROR(SUM(I6/'예산 고급(3)'!$I$22),"")</f>
        <v>0.0711743772241993</v>
      </c>
      <c r="Q6" s="124" t="n">
        <v>200000</v>
      </c>
      <c r="S6" s="114" t="n">
        <f>IFERROR(SUM(Q6/'예산 고급(3)'!$Q$22),"")</f>
        <v>0.0753295668549906</v>
      </c>
    </row>
    <row r="7" s="101" customFormat="true" ht="24" customHeight="true">
      <c r="B7" s="122"/>
      <c r="C7" s="122"/>
      <c r="D7" s="122"/>
      <c r="E7" s="104"/>
      <c r="F7" s="106"/>
      <c r="G7" s="125" t="s">
        <v>49</v>
      </c>
      <c r="H7" s="126"/>
      <c r="I7" s="127" t="n">
        <v>130000</v>
      </c>
      <c r="J7" s="127"/>
      <c r="K7" s="127" t="n">
        <v>160000</v>
      </c>
      <c r="L7" s="127"/>
      <c r="M7" s="128" t="n">
        <f>SUM(I7-K7)</f>
        <v>-30000</v>
      </c>
      <c r="N7" s="126"/>
      <c r="O7" s="129" t="n">
        <f>IFERROR(SUM(I7/'예산 고급(3)'!$I$22),"")</f>
        <v>0.0462633451957295</v>
      </c>
      <c r="P7" s="130"/>
      <c r="Q7" s="127" t="n">
        <v>100000</v>
      </c>
      <c r="R7" s="131"/>
      <c r="S7" s="129" t="n">
        <f>IFERROR(SUM(Q7/'예산 고급(3)'!$Q$22),"")</f>
        <v>0.0376647834274953</v>
      </c>
    </row>
    <row r="8" s="101" customFormat="true" ht="24" customHeight="true">
      <c r="B8" s="122"/>
      <c r="C8" s="122"/>
      <c r="D8" s="122"/>
      <c r="E8" s="104"/>
      <c r="F8" s="110"/>
      <c r="G8" s="111" t="s">
        <v>50</v>
      </c>
      <c r="I8" s="112" t="n">
        <f>SUM(I9:I15)</f>
        <v>200000</v>
      </c>
      <c r="K8" s="112" t="n">
        <f>SUM(K9:K15)</f>
        <v>280000</v>
      </c>
      <c r="M8" s="112" t="n">
        <f>SUM(I8-K8)</f>
        <v>-80000</v>
      </c>
      <c r="O8" s="113" t="n">
        <f>IFERROR(SUM(I8/'예산 고급(3)'!$I$22),"")</f>
        <v>0.0711743772241993</v>
      </c>
      <c r="Q8" s="112" t="n">
        <f>SUM(Q9:Q15)</f>
        <v>280000</v>
      </c>
      <c r="S8" s="114" t="n">
        <f>IFERROR(SUM(Q8/'예산 고급(3)'!$Q$22),"")</f>
        <v>0.105461393596987</v>
      </c>
    </row>
    <row r="9" s="101" customFormat="true" ht="24" customHeight="true">
      <c r="B9" s="122"/>
      <c r="C9" s="122"/>
      <c r="D9" s="122"/>
      <c r="E9" s="104"/>
      <c r="F9" s="110"/>
      <c r="G9" s="115" t="s">
        <v>51</v>
      </c>
      <c r="H9" s="116"/>
      <c r="I9" s="117" t="n">
        <v>65000</v>
      </c>
      <c r="J9" s="117"/>
      <c r="K9" s="117" t="n">
        <v>65000</v>
      </c>
      <c r="L9" s="117"/>
      <c r="M9" s="118" t="n">
        <f>SUM(I9-K9)</f>
        <v>0</v>
      </c>
      <c r="N9" s="116"/>
      <c r="O9" s="119" t="n">
        <f>IFERROR(SUM(I9/'예산 고급(3)'!$I$22),"")</f>
        <v>0.0231316725978648</v>
      </c>
      <c r="P9" s="132"/>
      <c r="Q9" s="117" t="n">
        <v>90000</v>
      </c>
      <c r="R9" s="116"/>
      <c r="S9" s="119" t="n">
        <f>IFERROR(SUM(Q9/'예산 고급(3)'!$Q$22),"")</f>
        <v>0.0338983050847458</v>
      </c>
    </row>
    <row r="10" s="101" customFormat="true" ht="24" customHeight="true">
      <c r="B10" s="122"/>
      <c r="C10" s="122"/>
      <c r="D10" s="122"/>
      <c r="E10" s="133"/>
      <c r="F10" s="110"/>
      <c r="G10" s="123" t="s">
        <v>52</v>
      </c>
      <c r="I10" s="124" t="n">
        <v>30000</v>
      </c>
      <c r="K10" s="124" t="n">
        <v>100000</v>
      </c>
      <c r="M10" s="112" t="n">
        <f>SUM(I10-K10)</f>
        <v>-70000</v>
      </c>
      <c r="O10" s="113" t="n">
        <f>IFERROR(SUM(I10/'예산 고급(3)'!$I$22),"")</f>
        <v>0.0106761565836299</v>
      </c>
      <c r="Q10" s="124" t="n">
        <v>20000</v>
      </c>
      <c r="S10" s="114" t="n">
        <f>IFERROR(SUM(Q10/'예산 고급(3)'!$Q$22),"")</f>
        <v>0.00753295668549906</v>
      </c>
    </row>
    <row r="11" s="101" customFormat="true" ht="24" customHeight="true">
      <c r="B11" s="122"/>
      <c r="C11" s="122"/>
      <c r="D11" s="122"/>
      <c r="E11" s="104"/>
      <c r="F11" s="110"/>
      <c r="G11" s="115" t="s">
        <v>53</v>
      </c>
      <c r="H11" s="116"/>
      <c r="I11" s="117" t="n">
        <v>30000</v>
      </c>
      <c r="J11" s="117"/>
      <c r="K11" s="117" t="n">
        <v>30000</v>
      </c>
      <c r="L11" s="117"/>
      <c r="M11" s="118" t="n">
        <f>SUM(I11-K11)</f>
        <v>0</v>
      </c>
      <c r="N11" s="116"/>
      <c r="O11" s="119" t="n">
        <f>IFERROR(SUM(I11/'예산 고급(3)'!$I$22),"")</f>
        <v>0.0106761565836299</v>
      </c>
      <c r="P11" s="132"/>
      <c r="Q11" s="117" t="n">
        <v>20000</v>
      </c>
      <c r="R11" s="121"/>
      <c r="S11" s="119" t="n">
        <f>IFERROR(SUM(Q11/'예산 고급(3)'!$Q$22),"")</f>
        <v>0.00753295668549906</v>
      </c>
    </row>
    <row r="12" s="101" customFormat="true" ht="24" customHeight="true">
      <c r="B12" s="122"/>
      <c r="C12" s="122"/>
      <c r="D12" s="122"/>
      <c r="E12" s="104"/>
      <c r="F12" s="110"/>
      <c r="G12" s="123" t="s">
        <v>54</v>
      </c>
      <c r="I12" s="124" t="n">
        <v>20000</v>
      </c>
      <c r="K12" s="124" t="n">
        <v>20000</v>
      </c>
      <c r="M12" s="112" t="n">
        <f>SUM(I12-K12)</f>
        <v>0</v>
      </c>
      <c r="O12" s="113" t="n">
        <f>IFERROR(SUM(I12/'예산 고급(3)'!$I$22),"")</f>
        <v>0.00711743772241993</v>
      </c>
      <c r="Q12" s="124" t="n">
        <v>20000</v>
      </c>
      <c r="S12" s="114" t="n">
        <f>IFERROR(SUM(Q12/'예산 고급(3)'!$Q$22),"")</f>
        <v>0.00753295668549906</v>
      </c>
    </row>
    <row r="13" s="101" customFormat="true" ht="24" customHeight="true">
      <c r="B13" s="134" t="s">
        <v>55</v>
      </c>
      <c r="C13" s="135" t="n">
        <f>SUM(M19,M16,M8,M4,'예산 고급 (2)'!M4,'예산 고급 (2)'!M10,'예산 고급 (2)'!M14,'예산 고급 (2)'!M19,'예산 고급(3)'!M4,'예산 고급(3)'!M8,'예산 고급(3)'!M9,'예산 고급(3)'!M17)</f>
        <v>155500</v>
      </c>
      <c r="D13" s="135"/>
      <c r="E13" s="104"/>
      <c r="F13" s="110"/>
      <c r="G13" s="115" t="s">
        <v>56</v>
      </c>
      <c r="H13" s="116"/>
      <c r="I13" s="117" t="n">
        <v>10000</v>
      </c>
      <c r="J13" s="117"/>
      <c r="K13" s="117" t="n">
        <v>20000</v>
      </c>
      <c r="L13" s="117"/>
      <c r="M13" s="118" t="n">
        <f>SUM(I13-K13)</f>
        <v>-10000</v>
      </c>
      <c r="N13" s="116"/>
      <c r="O13" s="119" t="n">
        <f>IFERROR(SUM(I13/'예산 고급(3)'!$I$22),"")</f>
        <v>0.00355871886120996</v>
      </c>
      <c r="P13" s="120"/>
      <c r="Q13" s="117" t="n">
        <v>20000</v>
      </c>
      <c r="R13" s="121"/>
      <c r="S13" s="119" t="n">
        <f>IFERROR(SUM(Q13/'예산 고급(3)'!$Q$22),"")</f>
        <v>0.00753295668549906</v>
      </c>
    </row>
    <row r="14" s="101" customFormat="true" ht="24" customHeight="true">
      <c r="B14" s="136" t="s">
        <v>57</v>
      </c>
      <c r="C14" s="137"/>
      <c r="D14" s="138"/>
      <c r="E14" s="104"/>
      <c r="F14" s="110"/>
      <c r="G14" s="123" t="s">
        <v>58</v>
      </c>
      <c r="I14" s="124" t="n">
        <v>25000</v>
      </c>
      <c r="K14" s="124" t="n">
        <v>25000</v>
      </c>
      <c r="M14" s="112" t="n">
        <f>SUM(I14-K14)</f>
        <v>0</v>
      </c>
      <c r="O14" s="113" t="n">
        <f>IFERROR(SUM(I14/'예산 고급(3)'!$I$22),"")</f>
        <v>0.00889679715302491</v>
      </c>
      <c r="Q14" s="124" t="n">
        <v>30000</v>
      </c>
      <c r="S14" s="114" t="n">
        <f>IFERROR(SUM(Q14/'예산 고급(3)'!$Q$22),"")</f>
        <v>0.0112994350282486</v>
      </c>
    </row>
    <row r="15" s="101" customFormat="true" ht="24" customHeight="true">
      <c r="B15" s="139" t="str">
        <f>IF(ISNUMBER(D15),INDEX(숨김!B2:B57,MATCH(D15,숨김!D2:D57,0)),"")</f>
        <v>외식</v>
      </c>
      <c r="C15" s="140"/>
      <c r="D15" s="141" t="n">
        <f>IF(MIN(M5:M7,M9:M15,M17:M18,M20:M22,'예산 고급 (2)'!M5:M9,'예산 고급 (2)'!M11:M13,'예산 고급 (2)'!M15:M18,'예산 고급 (2)'!M20:M22,'예산 고급(3)'!M5:M7,'예산 고급(3)'!M8,'예산 고급(3)'!M10:M16,'예산 고급(3)'!M18:M21)&lt;0, MIN(M5:M7,M9:M15,M17:M18,M20:M22,'예산 고급 (2)'!M5:M9,'예산 고급 (2)'!M11:M13,'예산 고급 (2)'!M15:M18,'예산 고급 (2)'!M20:M22,'예산 고급(3)'!M5:M7,'예산 고급(3)'!M8,'예산 고급(3)'!M10:M16,'예산 고급(3)'!M18:M21),"")</f>
        <v>-600000</v>
      </c>
      <c r="E15" s="104"/>
      <c r="F15" s="106"/>
      <c r="G15" s="125" t="s">
        <v>59</v>
      </c>
      <c r="H15" s="126"/>
      <c r="I15" s="127" t="n">
        <v>20000</v>
      </c>
      <c r="J15" s="127"/>
      <c r="K15" s="127" t="n">
        <v>20000</v>
      </c>
      <c r="L15" s="127"/>
      <c r="M15" s="128" t="n">
        <f>SUM(I15-K15)</f>
        <v>0</v>
      </c>
      <c r="N15" s="126"/>
      <c r="O15" s="129" t="n">
        <f>IFERROR(SUM(I15/'예산 고급(3)'!$I$22),"")</f>
        <v>0.00711743772241993</v>
      </c>
      <c r="P15" s="142"/>
      <c r="Q15" s="127" t="n">
        <v>80000</v>
      </c>
      <c r="R15" s="131"/>
      <c r="S15" s="129" t="n">
        <f>IFERROR(SUM(Q15/'예산 고급(3)'!$Q$22),"")</f>
        <v>0.0301318267419962</v>
      </c>
    </row>
    <row r="16" s="101" customFormat="true" ht="24" customHeight="true">
      <c r="B16" s="136" t="s">
        <v>61</v>
      </c>
      <c r="C16" s="137"/>
      <c r="D16" s="138"/>
      <c r="E16" s="104"/>
      <c r="F16" s="110"/>
      <c r="G16" s="111" t="s">
        <v>62</v>
      </c>
      <c r="I16" s="112" t="n">
        <f>SUM(I17:I18)</f>
        <v>170000</v>
      </c>
      <c r="K16" s="112" t="n">
        <f>SUM(K17:K18)</f>
        <v>170000</v>
      </c>
      <c r="M16" s="112" t="n">
        <f>SUM(I16-K16)</f>
        <v>0</v>
      </c>
      <c r="O16" s="113" t="n">
        <f>IFERROR(SUM(I16/'예산 고급(3)'!$I$22),"")</f>
        <v>0.0604982206405694</v>
      </c>
      <c r="Q16" s="112" t="n">
        <f>SUM(Q17:Q18)</f>
        <v>150000</v>
      </c>
      <c r="S16" s="114" t="n">
        <f>IFERROR(SUM(Q16/'예산 고급(3)'!$Q$22),"")</f>
        <v>0.0564971751412429</v>
      </c>
    </row>
    <row r="17" s="101" customFormat="true" ht="24" customHeight="true">
      <c r="B17" s="139" t="str">
        <f>IF(ISNUMBER(D17),INDEX(숨김!B2:B57,MATCH(D17,숨김!D2:D57,0)),"")</f>
        <v>미분류</v>
      </c>
      <c r="C17" s="140"/>
      <c r="D17" s="141" t="n">
        <f>IF(MAX(M5:M7,M9:M15,M17:M18,M20:M22,'예산 고급 (2)'!M5:M9,'예산 고급 (2)'!M11:M13,'예산 고급 (2)'!M15:M18,'예산 고급 (2)'!M20:M22,'예산 고급(3)'!M5:M7,'예산 고급(3)'!M8,'예산 고급(3)'!M10:M16,'예산 고급(3)'!M18:M21)&gt;0, MAX(M5:M7,M9:M15,M17:M18,M20:M22,'예산 고급 (2)'!M5:M9,'예산 고급 (2)'!M11:M13,'예산 고급 (2)'!M15:M18,'예산 고급 (2)'!M20:M22,'예산 고급(3)'!M5:M7,'예산 고급(3)'!M8,'예산 고급(3)'!M10:M16,'예산 고급(3)'!M18:M21),"")</f>
        <v>91000</v>
      </c>
      <c r="E17" s="104"/>
      <c r="F17" s="123"/>
      <c r="G17" s="115" t="s">
        <v>60</v>
      </c>
      <c r="H17" s="116"/>
      <c r="I17" s="117" t="n">
        <v>170000</v>
      </c>
      <c r="J17" s="117"/>
      <c r="K17" s="117" t="n">
        <v>170000</v>
      </c>
      <c r="L17" s="117"/>
      <c r="M17" s="118" t="n">
        <f>SUM(I17-K17)</f>
        <v>0</v>
      </c>
      <c r="N17" s="116"/>
      <c r="O17" s="119" t="n">
        <f>IFERROR(SUM(I17/'예산 고급(3)'!$I$22),"")</f>
        <v>0.0604982206405694</v>
      </c>
      <c r="P17" s="116"/>
      <c r="Q17" s="117" t="n">
        <v>150000</v>
      </c>
      <c r="R17" s="116"/>
      <c r="S17" s="119" t="n">
        <f>IFERROR(SUM(Q17/'예산 고급(3)'!$Q$22),"")</f>
        <v>0.0564971751412429</v>
      </c>
    </row>
    <row r="18" s="101" customFormat="true" ht="24" customHeight="true">
      <c r="B18" s="143"/>
      <c r="C18" s="137"/>
      <c r="D18" s="138"/>
      <c r="E18" s="104"/>
      <c r="F18" s="144"/>
      <c r="G18" s="144" t="s">
        <v>65</v>
      </c>
      <c r="H18" s="144"/>
      <c r="I18" s="145" t="n">
        <v>0</v>
      </c>
      <c r="J18" s="145"/>
      <c r="K18" s="145" t="n">
        <v>0</v>
      </c>
      <c r="L18" s="145"/>
      <c r="M18" s="146" t="n">
        <f>SUM(I18-K18)</f>
        <v>0</v>
      </c>
      <c r="N18" s="106"/>
      <c r="O18" s="147" t="n">
        <f>IFERROR(SUM(I18/'예산 고급(3)'!$I$22),"")</f>
        <v>0</v>
      </c>
      <c r="P18" s="106"/>
      <c r="Q18" s="145" t="n">
        <v>0</v>
      </c>
      <c r="R18" s="106"/>
      <c r="S18" s="148" t="n">
        <f>IFERROR(SUM(Q18/'예산 고급(3)'!$Q$22),"")</f>
        <v>0</v>
      </c>
    </row>
    <row r="19" s="101" customFormat="true" ht="24" customHeight="true">
      <c r="B19" s="149" t="s">
        <v>63</v>
      </c>
      <c r="C19" s="140"/>
      <c r="D19" s="141"/>
      <c r="E19" s="104"/>
      <c r="F19" s="123"/>
      <c r="G19" s="150" t="s">
        <v>64</v>
      </c>
      <c r="H19" s="150"/>
      <c r="I19" s="118" t="n">
        <f>SUM(I20:I22)</f>
        <v>30000</v>
      </c>
      <c r="J19" s="118"/>
      <c r="K19" s="118" t="n">
        <f>SUM(K20:K22)</f>
        <v>30000</v>
      </c>
      <c r="L19" s="118"/>
      <c r="M19" s="118" t="n">
        <f>SUM(I19-K19)</f>
        <v>0</v>
      </c>
      <c r="N19" s="151"/>
      <c r="O19" s="119" t="n">
        <f>IFERROR(SUM(I19/'예산 고급(3)'!$I$22),"")</f>
        <v>0.0106761565836299</v>
      </c>
      <c r="P19" s="151"/>
      <c r="Q19" s="118" t="n">
        <f>SUM(Q20:Q22)</f>
        <v>50000</v>
      </c>
      <c r="R19" s="151"/>
      <c r="S19" s="119" t="n">
        <f>IFERROR(SUM(Q19/'예산 고급(3)'!$Q$22),"")</f>
        <v>0.0188323917137476</v>
      </c>
    </row>
    <row r="20" s="101" customFormat="true" ht="24" customHeight="true">
      <c r="B20" s="152" t="s">
        <v>68</v>
      </c>
      <c r="C20" s="153"/>
      <c r="D20" s="154" t="n">
        <v>3000000</v>
      </c>
      <c r="E20" s="104"/>
      <c r="F20" s="123"/>
      <c r="G20" s="123" t="s">
        <v>69</v>
      </c>
      <c r="I20" s="124" t="n">
        <v>20000</v>
      </c>
      <c r="K20" s="124" t="n">
        <v>10000</v>
      </c>
      <c r="M20" s="112" t="n">
        <f>SUM(I20-K20)</f>
        <v>10000</v>
      </c>
      <c r="O20" s="113" t="n">
        <f>IFERROR(SUM(I20/'예산 고급(3)'!$I$22),"")</f>
        <v>0.00711743772241993</v>
      </c>
      <c r="Q20" s="124" t="n">
        <v>40000</v>
      </c>
      <c r="S20" s="114" t="n">
        <f>IFERROR(SUM(Q20/'예산 고급(3)'!$Q$22),"")</f>
        <v>0.0150659133709981</v>
      </c>
    </row>
    <row r="21" s="101" customFormat="true" ht="24" customHeight="true">
      <c r="B21" s="152" t="s">
        <v>66</v>
      </c>
      <c r="C21" s="153"/>
      <c r="D21" s="154" t="n">
        <v>5000</v>
      </c>
      <c r="G21" s="115" t="s">
        <v>67</v>
      </c>
      <c r="H21" s="115"/>
      <c r="I21" s="117" t="n">
        <v>0</v>
      </c>
      <c r="J21" s="117"/>
      <c r="K21" s="117" t="n">
        <v>10000</v>
      </c>
      <c r="L21" s="117"/>
      <c r="M21" s="118" t="n">
        <f>SUM(I21-K21)</f>
        <v>-10000</v>
      </c>
      <c r="N21" s="116"/>
      <c r="O21" s="119" t="n">
        <f>IFERROR(SUM(I21/'예산 고급(3)'!$I$22),"")</f>
        <v>0</v>
      </c>
      <c r="P21" s="121"/>
      <c r="Q21" s="117" t="n">
        <v>0</v>
      </c>
      <c r="R21" s="121"/>
      <c r="S21" s="119" t="n">
        <f>IFERROR(SUM(Q21/'예산 고급(3)'!$Q$22),"")</f>
        <v>0</v>
      </c>
    </row>
    <row r="22" s="101" customFormat="true" ht="24" customHeight="true">
      <c r="B22" s="149" t="s">
        <v>70</v>
      </c>
      <c r="C22" s="140"/>
      <c r="D22" s="155" t="n">
        <f>SUM(D20:D21)</f>
        <v>3005000</v>
      </c>
      <c r="F22" s="144"/>
      <c r="G22" s="144" t="s">
        <v>71</v>
      </c>
      <c r="H22" s="106"/>
      <c r="I22" s="145" t="n">
        <v>10000</v>
      </c>
      <c r="J22" s="145"/>
      <c r="K22" s="145" t="n">
        <v>10000</v>
      </c>
      <c r="L22" s="145"/>
      <c r="M22" s="146" t="n">
        <f>SUM(I22-K22)</f>
        <v>0</v>
      </c>
      <c r="N22" s="106"/>
      <c r="O22" s="147" t="n">
        <f>IFERROR(SUM(I22/'예산 고급(3)'!$I$22),"")</f>
        <v>0.00355871886120996</v>
      </c>
      <c r="P22" s="106"/>
      <c r="Q22" s="145" t="n">
        <v>10000</v>
      </c>
      <c r="R22" s="106"/>
      <c r="S22" s="148" t="n">
        <f>IFERROR(SUM(Q22/'예산 고급(3)'!$Q$22),"")</f>
        <v>0.00376647834274953</v>
      </c>
    </row>
    <row r="23" s="101" customFormat="true" ht="13.5" customHeight="true">
      <c r="O23" s="156" t="str">
        <v>이 문서는 나눔글꼴로 작성되었습니다. 다운로드</v>
      </c>
    </row>
  </sheetData>
  <mergeCells count="5">
    <mergeCell ref="B2:D5"/>
    <mergeCell ref="F2:G2"/>
    <mergeCell ref="F3:G3"/>
    <mergeCell ref="C13:D13"/>
    <mergeCell ref="O23:S23"/>
  </mergeCells>
  <hyperlinks>
    <hyperlink ref="O23" r:id="rId2"/>
  </hyperlinks>
  <pageMargins left="0.7" right="0.7" top="0.75" bottom="0.75" header="0.299986" footer="0.299986"/>
  <drawing r:id="rId1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T23"/>
  <sheetViews>
    <sheetView workbookViewId="0"/>
  </sheetViews>
  <sheetFormatPr defaultColWidth="8" defaultRowHeight="16.5" customHeight="true"/>
  <cols>
    <col min="1" max="1" width="1.875" style="100" customWidth="true"/>
    <col min="2" max="2" width="10.375" style="100" customWidth="true"/>
    <col min="3" max="3" width="0.625" style="100" customWidth="true"/>
    <col min="4" max="4" width="15.125" style="100" customWidth="true"/>
    <col min="5" max="5" width="14.875" style="100" customWidth="true"/>
    <col min="6" max="6" width="2.875" style="100" customWidth="true"/>
    <col min="7" max="7" width="11.125" style="100" customWidth="true"/>
    <col min="8" max="8" width="0.75" style="100" customWidth="true"/>
    <col min="9" max="9" width="11.125" style="100" customWidth="true"/>
    <col min="10" max="10" width="0.75" style="100" customWidth="true"/>
    <col min="11" max="11" width="11.125" style="100" customWidth="true"/>
    <col min="12" max="12" width="0.75" style="100" customWidth="true"/>
    <col min="13" max="13" width="11.125" style="100" customWidth="true"/>
    <col min="14" max="14" width="0.75" style="100" customWidth="true"/>
    <col min="15" max="15" width="11.125" style="100" customWidth="true"/>
    <col min="16" max="16" width="0.75" style="100" customWidth="true"/>
    <col min="17" max="17" width="11.125" style="100" customWidth="true"/>
    <col min="18" max="18" width="0.75" style="100" customWidth="true"/>
    <col min="19" max="19" width="11.125" style="100" customWidth="true"/>
    <col min="20" max="20" width="1.88" style="100" customWidth="true"/>
  </cols>
  <sheetData>
    <row r="1" s="100" customFormat="true" ht="11.25" customHeight="true">
      <c r="T1" s="157"/>
    </row>
    <row r="2" s="100" customFormat="true" ht="29.25" customHeight="true">
      <c r="B2" s="102" t="str">
        <v>7월 예산 
목표 만들기
2/3</v>
      </c>
      <c r="C2" s="103"/>
      <c r="D2" s="103"/>
      <c r="F2" s="105" t="s">
        <v>0</v>
      </c>
      <c r="G2" s="105"/>
      <c r="H2" s="106"/>
      <c r="I2" s="107"/>
      <c r="J2" s="107"/>
      <c r="K2" s="107"/>
      <c r="L2" s="107"/>
      <c r="M2" s="107"/>
      <c r="N2" s="107"/>
      <c r="O2" s="158"/>
      <c r="P2" s="107"/>
      <c r="Q2" s="107"/>
      <c r="R2" s="107"/>
      <c r="S2" s="158" t="str">
        <v> (단위: 원)</v>
      </c>
    </row>
    <row r="3" s="100" customFormat="true" ht="24" customHeight="true">
      <c r="B3" s="103"/>
      <c r="C3" s="103"/>
      <c r="D3" s="103"/>
      <c r="F3" s="108" t="s">
        <v>1</v>
      </c>
      <c r="G3" s="108"/>
      <c r="H3" s="108"/>
      <c r="I3" s="109" t="s">
        <v>2</v>
      </c>
      <c r="J3" s="109"/>
      <c r="K3" s="109" t="s">
        <v>3</v>
      </c>
      <c r="L3" s="109"/>
      <c r="M3" s="109" t="s">
        <v>4</v>
      </c>
      <c r="N3" s="109"/>
      <c r="O3" s="159" t="str">
        <v>전월 배정율</v>
      </c>
      <c r="P3" s="109"/>
      <c r="Q3" s="109" t="s">
        <v>0</v>
      </c>
      <c r="R3" s="109"/>
      <c r="S3" s="159" t="str">
        <v>예산 배정률</v>
      </c>
    </row>
    <row r="4" s="100" customFormat="true" ht="24" customHeight="true">
      <c r="B4" s="103"/>
      <c r="C4" s="103"/>
      <c r="D4" s="103"/>
      <c r="F4" s="110"/>
      <c r="G4" s="160" t="s">
        <v>5</v>
      </c>
      <c r="I4" s="161" t="n">
        <f>SUM(I5:I9)</f>
        <v>70000</v>
      </c>
      <c r="K4" s="161" t="n">
        <f>SUM(K5:K9)</f>
        <v>60000</v>
      </c>
      <c r="M4" s="161" t="n">
        <f>SUM(I4-K4)</f>
        <v>10000</v>
      </c>
      <c r="O4" s="162" t="n">
        <f>IFERROR(SUM(I4/'예산 고급(3)'!$I$22),"")</f>
        <v>0.0249110320284698</v>
      </c>
      <c r="Q4" s="161" t="n">
        <f>SUM(Q5:Q9)</f>
        <v>45000</v>
      </c>
      <c r="S4" s="162" t="n">
        <f>IFERROR(SUM(Q4/'예산 고급(3)'!$Q$22),"")</f>
        <v>0.0169491525423729</v>
      </c>
    </row>
    <row r="5" s="100" customFormat="true" ht="24" customHeight="true">
      <c r="B5" s="103"/>
      <c r="C5" s="103"/>
      <c r="D5" s="103"/>
      <c r="F5" s="110"/>
      <c r="G5" s="116" t="s">
        <v>6</v>
      </c>
      <c r="H5" s="116"/>
      <c r="I5" s="163" t="n">
        <v>10000</v>
      </c>
      <c r="J5" s="163"/>
      <c r="K5" s="163" t="n">
        <v>0</v>
      </c>
      <c r="L5" s="163"/>
      <c r="M5" s="164" t="n">
        <f>SUM(I5-K5)</f>
        <v>10000</v>
      </c>
      <c r="N5" s="165"/>
      <c r="O5" s="166" t="n">
        <f>IFERROR(SUM(I5/'예산 고급(3)'!$I$22),"")</f>
        <v>0.00355871886120996</v>
      </c>
      <c r="P5" s="165"/>
      <c r="Q5" s="163" t="n">
        <v>15000</v>
      </c>
      <c r="R5" s="165"/>
      <c r="S5" s="166" t="n">
        <f>IFERROR(SUM(Q5/'예산 고급(3)'!$Q$22),"")</f>
        <v>0.00564971751412429</v>
      </c>
    </row>
    <row r="6" s="100" customFormat="true" ht="24" customHeight="true">
      <c r="B6" s="122"/>
      <c r="C6" s="122"/>
      <c r="D6" s="122"/>
      <c r="F6" s="110"/>
      <c r="G6" s="110" t="s">
        <v>7</v>
      </c>
      <c r="I6" s="167" t="n">
        <v>10000</v>
      </c>
      <c r="K6" s="167" t="n">
        <v>10000</v>
      </c>
      <c r="M6" s="161" t="n">
        <f>SUM(I6-K6)</f>
        <v>0</v>
      </c>
      <c r="O6" s="162" t="n">
        <f>IFERROR(SUM(I6/'예산 고급(3)'!$I$22),"")</f>
        <v>0.00355871886120996</v>
      </c>
      <c r="Q6" s="167" t="n">
        <v>10000</v>
      </c>
      <c r="S6" s="162" t="n">
        <f>IFERROR(SUM(Q6/'예산 고급(3)'!$Q$22),"")</f>
        <v>0.00376647834274953</v>
      </c>
    </row>
    <row r="7" s="100" customFormat="true" ht="24" customHeight="true">
      <c r="B7" s="122"/>
      <c r="C7" s="122"/>
      <c r="D7" s="122"/>
      <c r="F7" s="110"/>
      <c r="G7" s="116" t="s">
        <v>8</v>
      </c>
      <c r="H7" s="116"/>
      <c r="I7" s="163" t="n">
        <v>10000</v>
      </c>
      <c r="J7" s="163"/>
      <c r="K7" s="163" t="n">
        <v>10000</v>
      </c>
      <c r="L7" s="163"/>
      <c r="M7" s="164" t="n">
        <f>SUM(I7-K7)</f>
        <v>0</v>
      </c>
      <c r="N7" s="165"/>
      <c r="O7" s="166" t="n">
        <f>IFERROR(SUM(I7/'예산 고급(3)'!$I$22),"")</f>
        <v>0.00355871886120996</v>
      </c>
      <c r="P7" s="165"/>
      <c r="Q7" s="163" t="n">
        <v>20000</v>
      </c>
      <c r="R7" s="165"/>
      <c r="S7" s="166" t="n">
        <f>IFERROR(SUM(Q7/'예산 고급(3)'!$Q$22),"")</f>
        <v>0.00753295668549906</v>
      </c>
    </row>
    <row r="8" s="100" customFormat="true" ht="24" customHeight="true">
      <c r="B8" s="122"/>
      <c r="C8" s="122"/>
      <c r="D8" s="122"/>
      <c r="F8" s="110"/>
      <c r="G8" s="110" t="s">
        <v>9</v>
      </c>
      <c r="I8" s="167" t="n">
        <v>20000</v>
      </c>
      <c r="K8" s="167" t="n">
        <v>20000</v>
      </c>
      <c r="M8" s="161" t="n">
        <f>SUM(I8-K8)</f>
        <v>0</v>
      </c>
      <c r="O8" s="162" t="n">
        <f>IFERROR(SUM(I8/'예산 고급(3)'!$I$22),"")</f>
        <v>0.00711743772241993</v>
      </c>
      <c r="Q8" s="167" t="n">
        <v>0</v>
      </c>
      <c r="S8" s="162" t="n">
        <f>IFERROR(SUM(Q8/'예산 고급(3)'!$Q$22),"")</f>
        <v>0</v>
      </c>
    </row>
    <row r="9" s="100" customFormat="true" ht="24" customHeight="true">
      <c r="B9" s="122"/>
      <c r="C9" s="122"/>
      <c r="D9" s="122"/>
      <c r="F9" s="106"/>
      <c r="G9" s="126" t="s">
        <v>10</v>
      </c>
      <c r="H9" s="126"/>
      <c r="I9" s="168" t="n">
        <v>20000</v>
      </c>
      <c r="J9" s="168"/>
      <c r="K9" s="168" t="n">
        <v>20000</v>
      </c>
      <c r="L9" s="168"/>
      <c r="M9" s="169" t="n">
        <f>SUM(I9-K9)</f>
        <v>0</v>
      </c>
      <c r="N9" s="170"/>
      <c r="O9" s="171" t="n">
        <f>IFERROR(SUM(I9/'예산 고급(3)'!$I$22),"")</f>
        <v>0.00711743772241993</v>
      </c>
      <c r="P9" s="170"/>
      <c r="Q9" s="168" t="n">
        <v>0</v>
      </c>
      <c r="R9" s="170"/>
      <c r="S9" s="171" t="n">
        <f>IFERROR(SUM(Q9/'예산 고급(3)'!$Q$22),"")</f>
        <v>0</v>
      </c>
    </row>
    <row r="10" s="100" customFormat="true" ht="24" customHeight="true">
      <c r="B10" s="122"/>
      <c r="C10" s="122"/>
      <c r="D10" s="122"/>
      <c r="F10" s="110"/>
      <c r="G10" s="160" t="s">
        <v>11</v>
      </c>
      <c r="I10" s="161" t="n">
        <f>SUM(I11:I13)</f>
        <v>0</v>
      </c>
      <c r="K10" s="161" t="n">
        <f>SUM(K11:K13)</f>
        <v>500</v>
      </c>
      <c r="M10" s="161" t="n">
        <f>SUM(I10-K10)</f>
        <v>-500</v>
      </c>
      <c r="O10" s="162" t="n">
        <f>IFERROR(SUM(I10/'예산 고급(3)'!$I$22),"")</f>
        <v>0</v>
      </c>
      <c r="Q10" s="161" t="n">
        <f>SUM(Q11:Q13)</f>
        <v>0</v>
      </c>
      <c r="S10" s="162" t="n">
        <f>IFERROR(SUM(Q10/'예산 고급(3)'!$Q$22),"")</f>
        <v>0</v>
      </c>
    </row>
    <row r="11" s="100" customFormat="true" ht="24" customHeight="true">
      <c r="B11" s="122"/>
      <c r="C11" s="122"/>
      <c r="D11" s="122"/>
      <c r="F11" s="110"/>
      <c r="G11" s="116" t="s">
        <v>12</v>
      </c>
      <c r="H11" s="116"/>
      <c r="I11" s="163" t="n">
        <v>0</v>
      </c>
      <c r="J11" s="163"/>
      <c r="K11" s="163" t="n">
        <v>500</v>
      </c>
      <c r="L11" s="163"/>
      <c r="M11" s="164" t="n">
        <f>SUM(I11-K11)</f>
        <v>-500</v>
      </c>
      <c r="N11" s="165"/>
      <c r="O11" s="166" t="n">
        <f>IFERROR(SUM(I11/'예산 고급(3)'!$I$22),"")</f>
        <v>0</v>
      </c>
      <c r="P11" s="165"/>
      <c r="Q11" s="163" t="n">
        <v>0</v>
      </c>
      <c r="R11" s="165"/>
      <c r="S11" s="166" t="n">
        <f>IFERROR(SUM(Q11/'예산 고급(3)'!$Q$22),"")</f>
        <v>0</v>
      </c>
    </row>
    <row r="12" s="100" customFormat="true" ht="24" customHeight="true">
      <c r="B12" s="122"/>
      <c r="C12" s="122"/>
      <c r="D12" s="122"/>
      <c r="F12" s="110"/>
      <c r="G12" s="110" t="s">
        <v>13</v>
      </c>
      <c r="I12" s="167" t="n">
        <v>0</v>
      </c>
      <c r="K12" s="167" t="n">
        <v>0</v>
      </c>
      <c r="M12" s="161" t="n">
        <f>SUM(I12-K12)</f>
        <v>0</v>
      </c>
      <c r="O12" s="162" t="n">
        <f>IFERROR(SUM(I12/'예산 고급(3)'!$I$22),"")</f>
        <v>0</v>
      </c>
      <c r="Q12" s="167" t="n">
        <v>0</v>
      </c>
      <c r="S12" s="162" t="n">
        <f>IFERROR(SUM(Q12/'예산 고급(3)'!$Q$22),"")</f>
        <v>0</v>
      </c>
    </row>
    <row r="13" s="100" customFormat="true" ht="24" customHeight="true">
      <c r="B13" s="172"/>
      <c r="C13" s="173"/>
      <c r="D13" s="174"/>
      <c r="F13" s="106"/>
      <c r="G13" s="126" t="s">
        <v>14</v>
      </c>
      <c r="H13" s="126"/>
      <c r="I13" s="168" t="n">
        <v>0</v>
      </c>
      <c r="J13" s="168"/>
      <c r="K13" s="168" t="n">
        <v>0</v>
      </c>
      <c r="L13" s="168"/>
      <c r="M13" s="169" t="n">
        <f>SUM(I13-K13)</f>
        <v>0</v>
      </c>
      <c r="N13" s="170"/>
      <c r="O13" s="171" t="n">
        <f>IFERROR(SUM(I13/'예산 고급(3)'!$I$22),"")</f>
        <v>0</v>
      </c>
      <c r="P13" s="170"/>
      <c r="Q13" s="168" t="n">
        <v>0</v>
      </c>
      <c r="R13" s="170"/>
      <c r="S13" s="171" t="n">
        <f>IFERROR(SUM(Q13/'예산 고급(3)'!$Q$22),"")</f>
        <v>0</v>
      </c>
    </row>
    <row r="14" s="100" customFormat="true" ht="24" customHeight="true">
      <c r="B14" s="136"/>
      <c r="C14" s="122"/>
      <c r="D14" s="137"/>
      <c r="F14" s="110"/>
      <c r="G14" s="160" t="s">
        <v>15</v>
      </c>
      <c r="I14" s="161" t="n">
        <f>SUM(I15:I18)</f>
        <v>100000</v>
      </c>
      <c r="K14" s="161" t="n">
        <f>SUM(K15:K18)</f>
        <v>95000</v>
      </c>
      <c r="M14" s="161" t="n">
        <f>SUM(I14-K14)</f>
        <v>5000</v>
      </c>
      <c r="O14" s="162" t="n">
        <f>IFERROR(SUM(I14/'예산 고급(3)'!$I$22),"")</f>
        <v>0.0355871886120997</v>
      </c>
      <c r="Q14" s="161" t="n">
        <f>SUM(Q15:Q18)</f>
        <v>100000</v>
      </c>
      <c r="S14" s="162" t="n">
        <f>IFERROR(SUM(Q14/'예산 고급(3)'!$Q$22),"")</f>
        <v>0.0376647834274953</v>
      </c>
    </row>
    <row r="15" s="100" customFormat="true" ht="24" customHeight="true">
      <c r="B15" s="143"/>
      <c r="C15" s="122"/>
      <c r="D15" s="137"/>
      <c r="F15" s="110"/>
      <c r="G15" s="116" t="s">
        <v>16</v>
      </c>
      <c r="H15" s="116"/>
      <c r="I15" s="163" t="n">
        <v>100000</v>
      </c>
      <c r="J15" s="163"/>
      <c r="K15" s="163" t="n">
        <v>95000</v>
      </c>
      <c r="L15" s="163"/>
      <c r="M15" s="164" t="n">
        <f>SUM(I15-K15)</f>
        <v>5000</v>
      </c>
      <c r="N15" s="165"/>
      <c r="O15" s="166" t="n">
        <f>IFERROR(SUM(I15/'예산 고급(3)'!$I$22),"")</f>
        <v>0.0355871886120997</v>
      </c>
      <c r="P15" s="165"/>
      <c r="Q15" s="163" t="n">
        <v>100000</v>
      </c>
      <c r="R15" s="165"/>
      <c r="S15" s="166" t="n">
        <f>IFERROR(SUM(Q15/'예산 고급(3)'!$Q$22),"")</f>
        <v>0.0376647834274953</v>
      </c>
    </row>
    <row r="16" s="100" customFormat="true" ht="24" customHeight="true">
      <c r="B16" s="136"/>
      <c r="C16" s="122"/>
      <c r="D16" s="137"/>
      <c r="F16" s="110"/>
      <c r="G16" s="110" t="s">
        <v>18</v>
      </c>
      <c r="I16" s="167" t="n">
        <v>0</v>
      </c>
      <c r="K16" s="167" t="n">
        <v>0</v>
      </c>
      <c r="M16" s="161" t="n">
        <f>SUM(I16-K16)</f>
        <v>0</v>
      </c>
      <c r="O16" s="162" t="n">
        <f>IFERROR(SUM(I16/'예산 고급(3)'!$I$22),"")</f>
        <v>0</v>
      </c>
      <c r="Q16" s="167" t="n">
        <v>0</v>
      </c>
      <c r="S16" s="162" t="n">
        <f>IFERROR(SUM(Q16/'예산 고급(3)'!$Q$22),"")</f>
        <v>0</v>
      </c>
    </row>
    <row r="17" s="100" customFormat="true" ht="24" customHeight="true">
      <c r="B17" s="143"/>
      <c r="C17" s="122"/>
      <c r="D17" s="137"/>
      <c r="F17" s="110"/>
      <c r="G17" s="116" t="s">
        <v>17</v>
      </c>
      <c r="H17" s="116"/>
      <c r="I17" s="163" t="n">
        <v>0</v>
      </c>
      <c r="J17" s="163"/>
      <c r="K17" s="163" t="n">
        <v>0</v>
      </c>
      <c r="L17" s="163"/>
      <c r="M17" s="164" t="n">
        <f>SUM(I17-K17)</f>
        <v>0</v>
      </c>
      <c r="N17" s="165"/>
      <c r="O17" s="166" t="n">
        <f>IFERROR(SUM(I17/'예산 고급(3)'!$I$22),"")</f>
        <v>0</v>
      </c>
      <c r="P17" s="165"/>
      <c r="Q17" s="163" t="n">
        <v>0</v>
      </c>
      <c r="R17" s="165"/>
      <c r="S17" s="166" t="n">
        <f>IFERROR(SUM(Q17/'예산 고급(3)'!$Q$22),"")</f>
        <v>0</v>
      </c>
    </row>
    <row r="18" s="100" customFormat="true" ht="24" customHeight="true">
      <c r="B18" s="143"/>
      <c r="C18" s="122"/>
      <c r="D18" s="137"/>
      <c r="F18" s="106"/>
      <c r="G18" s="106" t="s">
        <v>20</v>
      </c>
      <c r="H18" s="106"/>
      <c r="I18" s="175" t="n">
        <v>0</v>
      </c>
      <c r="J18" s="175"/>
      <c r="K18" s="175" t="n">
        <v>0</v>
      </c>
      <c r="L18" s="175"/>
      <c r="M18" s="176" t="n">
        <f>SUM(I18-K18)</f>
        <v>0</v>
      </c>
      <c r="N18" s="107"/>
      <c r="O18" s="177" t="n">
        <f>IFERROR(SUM(I18/'예산 고급(3)'!$I$22),"")</f>
        <v>0</v>
      </c>
      <c r="P18" s="107"/>
      <c r="Q18" s="175" t="n">
        <v>0</v>
      </c>
      <c r="R18" s="107"/>
      <c r="S18" s="177" t="n">
        <f>IFERROR(SUM(Q18/'예산 고급(3)'!$Q$22),"")</f>
        <v>0</v>
      </c>
    </row>
    <row r="19" s="100" customFormat="true" ht="24" customHeight="true">
      <c r="B19" s="136"/>
      <c r="C19" s="122"/>
      <c r="D19" s="137"/>
      <c r="F19" s="110"/>
      <c r="G19" s="151" t="s">
        <v>19</v>
      </c>
      <c r="H19" s="151"/>
      <c r="I19" s="164" t="n">
        <f>SUM(I20:I22)</f>
        <v>0</v>
      </c>
      <c r="J19" s="164"/>
      <c r="K19" s="164" t="n">
        <f>SUM(K20:K22)</f>
        <v>0</v>
      </c>
      <c r="L19" s="164"/>
      <c r="M19" s="164" t="n">
        <f>SUM(I19-K19)</f>
        <v>0</v>
      </c>
      <c r="N19" s="178"/>
      <c r="O19" s="166" t="n">
        <f>IFERROR(SUM(I19/'예산 고급(3)'!$I$22),"")</f>
        <v>0</v>
      </c>
      <c r="P19" s="178"/>
      <c r="Q19" s="164" t="n">
        <f>SUM(Q20:Q22)</f>
        <v>50000</v>
      </c>
      <c r="R19" s="178"/>
      <c r="S19" s="166" t="n">
        <f>IFERROR(SUM(Q19/'예산 고급(3)'!$Q$22),"")</f>
        <v>0.0188323917137476</v>
      </c>
    </row>
    <row r="20" s="100" customFormat="true" ht="24" customHeight="true">
      <c r="B20" s="136"/>
      <c r="C20" s="122"/>
      <c r="D20" s="137"/>
      <c r="E20" s="179"/>
      <c r="F20" s="110"/>
      <c r="G20" s="110" t="s">
        <v>22</v>
      </c>
      <c r="I20" s="167" t="n">
        <v>0</v>
      </c>
      <c r="K20" s="167" t="n">
        <v>0</v>
      </c>
      <c r="M20" s="161" t="n">
        <f>SUM(I20-K20)</f>
        <v>0</v>
      </c>
      <c r="O20" s="162" t="n">
        <f>IFERROR(SUM(I20/'예산 고급(3)'!$I$22),"")</f>
        <v>0</v>
      </c>
      <c r="Q20" s="167" t="n">
        <v>50000</v>
      </c>
      <c r="S20" s="162" t="n">
        <f>IFERROR(SUM(Q20/'예산 고급(3)'!$Q$22),"")</f>
        <v>0.0188323917137476</v>
      </c>
    </row>
    <row r="21" s="100" customFormat="true" ht="24" customHeight="true">
      <c r="G21" s="116" t="s">
        <v>21</v>
      </c>
      <c r="H21" s="116"/>
      <c r="I21" s="163" t="n">
        <v>0</v>
      </c>
      <c r="J21" s="163"/>
      <c r="K21" s="163" t="n">
        <v>0</v>
      </c>
      <c r="L21" s="163"/>
      <c r="M21" s="164" t="n">
        <f>SUM(I21-K21)</f>
        <v>0</v>
      </c>
      <c r="N21" s="165"/>
      <c r="O21" s="166" t="n">
        <f>IFERROR(SUM(I21/'예산 고급(3)'!$I$22),"")</f>
        <v>0</v>
      </c>
      <c r="P21" s="165"/>
      <c r="Q21" s="163" t="n">
        <v>0</v>
      </c>
      <c r="R21" s="165"/>
      <c r="S21" s="166" t="n">
        <f>IFERROR(SUM(Q21/'예산 고급(3)'!$Q$22),"")</f>
        <v>0</v>
      </c>
    </row>
    <row r="22" s="100" customFormat="true" ht="24" customHeight="true">
      <c r="F22" s="106"/>
      <c r="G22" s="106" t="s">
        <v>23</v>
      </c>
      <c r="H22" s="106"/>
      <c r="I22" s="175" t="n">
        <v>0</v>
      </c>
      <c r="J22" s="175"/>
      <c r="K22" s="175" t="n">
        <v>0</v>
      </c>
      <c r="L22" s="175"/>
      <c r="M22" s="176" t="n">
        <f>SUM(I22-K22)</f>
        <v>0</v>
      </c>
      <c r="N22" s="107"/>
      <c r="O22" s="177" t="n">
        <f>IFERROR(SUM(I22/'예산 고급(3)'!$I$22),"")</f>
        <v>0</v>
      </c>
      <c r="P22" s="107"/>
      <c r="Q22" s="175" t="n">
        <v>0</v>
      </c>
      <c r="R22" s="107"/>
      <c r="S22" s="177" t="n">
        <f>IFERROR(SUM(Q22/'예산 고급(3)'!$Q$22),"")</f>
        <v>0</v>
      </c>
    </row>
    <row r="23" s="100" customFormat="true" ht="13.5" customHeight="true">
      <c r="O23" s="156" t="str">
        <v>이 문서는 나눔글꼴로 작성되었습니다. 다운로드</v>
      </c>
    </row>
  </sheetData>
  <mergeCells count="4">
    <mergeCell ref="B2:D5"/>
    <mergeCell ref="F2:G2"/>
    <mergeCell ref="F3:G3"/>
    <mergeCell ref="O23:S23"/>
  </mergeCells>
  <hyperlinks>
    <hyperlink ref="O23" r:id="rId2"/>
  </hyperlinks>
  <pageMargins left="0.7" right="0.7" top="0.75" bottom="0.75" header="0.299986" footer="0.299986"/>
  <drawing r:id="rId1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T23"/>
  <sheetViews>
    <sheetView workbookViewId="0"/>
  </sheetViews>
  <sheetFormatPr defaultColWidth="8" defaultRowHeight="16.5" customHeight="true"/>
  <cols>
    <col min="1" max="1" width="1.875" style="100" customWidth="true"/>
    <col min="2" max="2" width="10.375" style="100" customWidth="true"/>
    <col min="3" max="3" width="0.625" style="100" customWidth="true"/>
    <col min="4" max="4" width="15.125" style="100" customWidth="true"/>
    <col min="5" max="5" width="14.875" style="100" customWidth="true"/>
    <col min="6" max="6" width="2.875" style="100" customWidth="true"/>
    <col min="7" max="7" width="11.125" style="100" customWidth="true"/>
    <col min="8" max="8" width="0.75" style="100" customWidth="true"/>
    <col min="9" max="9" width="11.125" style="100" customWidth="true"/>
    <col min="10" max="10" width="0.75" style="100" customWidth="true"/>
    <col min="11" max="11" width="11.125" style="100" customWidth="true"/>
    <col min="12" max="12" width="0.75" style="100" customWidth="true"/>
    <col min="13" max="13" width="11.125" style="100" customWidth="true"/>
    <col min="14" max="14" width="0.75" style="100" customWidth="true"/>
    <col min="15" max="15" width="11.125" style="100" customWidth="true"/>
    <col min="16" max="16" width="0.75" style="100" customWidth="true"/>
    <col min="17" max="17" width="11.125" style="100" customWidth="true"/>
    <col min="18" max="18" width="0.75" style="100" customWidth="true"/>
    <col min="19" max="19" width="11.125" style="100" customWidth="true"/>
    <col min="20" max="20" width="1.88" style="100" customWidth="true"/>
  </cols>
  <sheetData>
    <row r="1" s="100" customFormat="true" ht="11.25" customHeight="true">
      <c r="T1" s="157"/>
    </row>
    <row r="2" s="100" customFormat="true" ht="29.25" customHeight="true">
      <c r="B2" s="102" t="str">
        <v>7월 예산 
목표 만들기
3/3</v>
      </c>
      <c r="C2" s="103"/>
      <c r="D2" s="103"/>
      <c r="F2" s="105" t="s">
        <v>0</v>
      </c>
      <c r="G2" s="105"/>
      <c r="H2" s="106"/>
      <c r="I2" s="107"/>
      <c r="J2" s="107"/>
      <c r="K2" s="107"/>
      <c r="L2" s="107"/>
      <c r="M2" s="107"/>
      <c r="N2" s="107"/>
      <c r="O2" s="158"/>
      <c r="P2" s="107"/>
      <c r="Q2" s="107"/>
      <c r="R2" s="107"/>
      <c r="S2" s="158" t="str">
        <v> (단위: 원)</v>
      </c>
    </row>
    <row r="3" s="100" customFormat="true" ht="24" customHeight="true">
      <c r="B3" s="103"/>
      <c r="C3" s="103"/>
      <c r="D3" s="103"/>
      <c r="F3" s="108" t="s">
        <v>1</v>
      </c>
      <c r="G3" s="108"/>
      <c r="H3" s="108"/>
      <c r="I3" s="109" t="s">
        <v>2</v>
      </c>
      <c r="J3" s="109"/>
      <c r="K3" s="109" t="s">
        <v>3</v>
      </c>
      <c r="L3" s="109"/>
      <c r="M3" s="109" t="s">
        <v>4</v>
      </c>
      <c r="N3" s="109"/>
      <c r="O3" s="159" t="str">
        <v>전월 배정율</v>
      </c>
      <c r="P3" s="109"/>
      <c r="Q3" s="109" t="s">
        <v>0</v>
      </c>
      <c r="R3" s="109"/>
      <c r="S3" s="159" t="str">
        <v>예산 배정률</v>
      </c>
    </row>
    <row r="4" s="100" customFormat="true" ht="24" customHeight="true">
      <c r="B4" s="103"/>
      <c r="C4" s="103"/>
      <c r="D4" s="103"/>
      <c r="F4" s="110"/>
      <c r="G4" s="151" t="s">
        <v>24</v>
      </c>
      <c r="H4" s="151"/>
      <c r="I4" s="164" t="n">
        <f>SUM(I5:I7)</f>
        <v>300000</v>
      </c>
      <c r="J4" s="164"/>
      <c r="K4" s="164" t="n">
        <f>SUM(K5:K7)</f>
        <v>300000</v>
      </c>
      <c r="L4" s="164"/>
      <c r="M4" s="164" t="n">
        <f>SUM(I4-K4)</f>
        <v>0</v>
      </c>
      <c r="N4" s="178"/>
      <c r="O4" s="166" t="n">
        <f>IFERROR(SUM(I4/$I$22),"")</f>
        <v>0.106761565836299</v>
      </c>
      <c r="P4" s="178"/>
      <c r="Q4" s="164" t="n">
        <f>SUM(Q5:Q7)</f>
        <v>150000</v>
      </c>
      <c r="R4" s="178"/>
      <c r="S4" s="166" t="n">
        <f>IFERROR(SUM(Q4/'예산 고급(3)'!$Q$22),"")</f>
        <v>0.0564971751412429</v>
      </c>
    </row>
    <row r="5" s="100" customFormat="true" ht="24" customHeight="true">
      <c r="B5" s="103"/>
      <c r="C5" s="103"/>
      <c r="D5" s="103"/>
      <c r="F5" s="110"/>
      <c r="G5" s="110" t="s">
        <v>25</v>
      </c>
      <c r="I5" s="167" t="n">
        <v>300000</v>
      </c>
      <c r="K5" s="167" t="n">
        <v>300000</v>
      </c>
      <c r="M5" s="161" t="n">
        <f>SUM(I5-K5)</f>
        <v>0</v>
      </c>
      <c r="O5" s="162" t="n">
        <f>IFERROR(SUM(I5/$I$22),"")</f>
        <v>0.106761565836299</v>
      </c>
      <c r="Q5" s="167" t="n">
        <v>150000</v>
      </c>
      <c r="S5" s="162" t="n">
        <f>IFERROR(SUM(Q5/'예산 고급(3)'!$Q$22),"")</f>
        <v>0.0564971751412429</v>
      </c>
    </row>
    <row r="6" s="100" customFormat="true" ht="24" customHeight="true">
      <c r="B6" s="122"/>
      <c r="C6" s="122"/>
      <c r="D6" s="122"/>
      <c r="F6" s="110"/>
      <c r="G6" s="116" t="s">
        <v>26</v>
      </c>
      <c r="H6" s="116"/>
      <c r="I6" s="163" t="n">
        <v>0</v>
      </c>
      <c r="J6" s="163"/>
      <c r="K6" s="163" t="n">
        <v>0</v>
      </c>
      <c r="L6" s="163"/>
      <c r="M6" s="164" t="n">
        <f>SUM(I6-K6)</f>
        <v>0</v>
      </c>
      <c r="N6" s="165"/>
      <c r="O6" s="166" t="n">
        <f>IFERROR(SUM(I6/$I$22),"")</f>
        <v>0</v>
      </c>
      <c r="P6" s="165"/>
      <c r="Q6" s="163" t="n">
        <v>0</v>
      </c>
      <c r="R6" s="165"/>
      <c r="S6" s="166" t="n">
        <f>IFERROR(SUM(Q6/'예산 고급(3)'!$Q$22),"")</f>
        <v>0</v>
      </c>
    </row>
    <row r="7" s="100" customFormat="true" ht="24" customHeight="true">
      <c r="B7" s="122"/>
      <c r="C7" s="122"/>
      <c r="D7" s="122"/>
      <c r="F7" s="106"/>
      <c r="G7" s="106" t="s">
        <v>27</v>
      </c>
      <c r="H7" s="106"/>
      <c r="I7" s="175" t="n">
        <v>0</v>
      </c>
      <c r="J7" s="175"/>
      <c r="K7" s="175" t="n">
        <v>0</v>
      </c>
      <c r="L7" s="175"/>
      <c r="M7" s="176" t="n">
        <f>SUM(I7-K7)</f>
        <v>0</v>
      </c>
      <c r="N7" s="107"/>
      <c r="O7" s="177" t="n">
        <f>IFERROR(SUM(I7/$I$22),"")</f>
        <v>0</v>
      </c>
      <c r="P7" s="107"/>
      <c r="Q7" s="175" t="n">
        <v>0</v>
      </c>
      <c r="R7" s="107"/>
      <c r="S7" s="177" t="n">
        <f>IFERROR(SUM(Q7/'예산 고급(3)'!$Q$22),"")</f>
        <v>0</v>
      </c>
    </row>
    <row r="8" s="100" customFormat="true" ht="24" customHeight="true">
      <c r="B8" s="122"/>
      <c r="C8" s="122"/>
      <c r="D8" s="122"/>
      <c r="F8" s="180"/>
      <c r="G8" s="181" t="s">
        <v>28</v>
      </c>
      <c r="H8" s="181"/>
      <c r="I8" s="182" t="n">
        <v>100000</v>
      </c>
      <c r="J8" s="182"/>
      <c r="K8" s="182" t="n">
        <v>100000</v>
      </c>
      <c r="L8" s="182"/>
      <c r="M8" s="182" t="n">
        <f>SUM(I8-K8)</f>
        <v>0</v>
      </c>
      <c r="N8" s="183"/>
      <c r="O8" s="171" t="n">
        <f>IFERROR(SUM(I8/$I$22),"")</f>
        <v>0.0355871886120997</v>
      </c>
      <c r="P8" s="183"/>
      <c r="Q8" s="182" t="n">
        <v>30000</v>
      </c>
      <c r="R8" s="183"/>
      <c r="S8" s="171" t="n">
        <f>IFERROR(SUM(Q8/'예산 고급(3)'!$Q$22),"")</f>
        <v>0.0112994350282486</v>
      </c>
    </row>
    <row r="9" s="100" customFormat="true" ht="24" customHeight="true">
      <c r="B9" s="122"/>
      <c r="C9" s="122"/>
      <c r="D9" s="122"/>
      <c r="F9" s="110"/>
      <c r="G9" s="160" t="s">
        <v>29</v>
      </c>
      <c r="I9" s="161" t="n">
        <f>SUM(I10:I16)</f>
        <v>1000000</v>
      </c>
      <c r="K9" s="161" t="n">
        <f>SUM(K10:K16)</f>
        <v>1010000</v>
      </c>
      <c r="M9" s="161" t="n">
        <f>SUM(I9-K9)</f>
        <v>-10000</v>
      </c>
      <c r="O9" s="162" t="n">
        <f>IFERROR(SUM(I9/$I$22),"")</f>
        <v>0.355871886120996</v>
      </c>
      <c r="Q9" s="161" t="n">
        <f>SUM(Q10:Q16)</f>
        <v>1000000</v>
      </c>
      <c r="S9" s="162" t="n">
        <f>IFERROR(SUM(Q9/'예산 고급(3)'!$Q$22),"")</f>
        <v>0.376647834274953</v>
      </c>
    </row>
    <row r="10" s="100" customFormat="true" ht="24" customHeight="true">
      <c r="B10" s="122"/>
      <c r="C10" s="122"/>
      <c r="D10" s="122"/>
      <c r="F10" s="110"/>
      <c r="G10" s="116" t="s">
        <v>30</v>
      </c>
      <c r="H10" s="116"/>
      <c r="I10" s="163" t="n">
        <v>500000</v>
      </c>
      <c r="J10" s="163"/>
      <c r="K10" s="163" t="n">
        <v>500000</v>
      </c>
      <c r="L10" s="163"/>
      <c r="M10" s="164" t="n">
        <f>SUM(I10-K10)</f>
        <v>0</v>
      </c>
      <c r="N10" s="165"/>
      <c r="O10" s="166" t="n">
        <f>IFERROR(SUM(I10/$I$22),"")</f>
        <v>0.177935943060498</v>
      </c>
      <c r="P10" s="165"/>
      <c r="Q10" s="163" t="n">
        <v>300000</v>
      </c>
      <c r="R10" s="165"/>
      <c r="S10" s="166" t="n">
        <f>IFERROR(SUM(Q10/'예산 고급(3)'!$Q$22),"")</f>
        <v>0.112994350282486</v>
      </c>
    </row>
    <row r="11" s="100" customFormat="true" ht="24" customHeight="true">
      <c r="B11" s="122"/>
      <c r="C11" s="122"/>
      <c r="D11" s="122"/>
      <c r="F11" s="110"/>
      <c r="G11" s="110" t="s">
        <v>31</v>
      </c>
      <c r="I11" s="167" t="n">
        <v>50000</v>
      </c>
      <c r="K11" s="167" t="n">
        <v>50000</v>
      </c>
      <c r="M11" s="161" t="n">
        <f>SUM(I11-K11)</f>
        <v>0</v>
      </c>
      <c r="O11" s="162" t="n">
        <f>IFERROR(SUM(I11/$I$22),"")</f>
        <v>0.0177935943060498</v>
      </c>
      <c r="Q11" s="167" t="n">
        <v>27000</v>
      </c>
      <c r="S11" s="162" t="n">
        <f>IFERROR(SUM(Q11/'예산 고급(3)'!$Q$22),"")</f>
        <v>0.0101694915254237</v>
      </c>
    </row>
    <row r="12" s="100" customFormat="true" ht="24" customHeight="true">
      <c r="B12" s="122"/>
      <c r="C12" s="122"/>
      <c r="D12" s="122"/>
      <c r="F12" s="110"/>
      <c r="G12" s="116" t="s">
        <v>32</v>
      </c>
      <c r="H12" s="116"/>
      <c r="I12" s="163" t="n">
        <v>450000</v>
      </c>
      <c r="J12" s="163"/>
      <c r="K12" s="163" t="n">
        <v>450000</v>
      </c>
      <c r="L12" s="163"/>
      <c r="M12" s="164" t="n">
        <f>SUM(I12-K12)</f>
        <v>0</v>
      </c>
      <c r="N12" s="165"/>
      <c r="O12" s="166" t="n">
        <f>IFERROR(SUM(I12/$I$22),"")</f>
        <v>0.160142348754448</v>
      </c>
      <c r="P12" s="165"/>
      <c r="Q12" s="163" t="n">
        <v>473000</v>
      </c>
      <c r="R12" s="165"/>
      <c r="S12" s="166" t="n">
        <f>IFERROR(SUM(Q12/'예산 고급(3)'!$Q$22),"")</f>
        <v>0.178154425612053</v>
      </c>
    </row>
    <row r="13" s="100" customFormat="true" ht="24" customHeight="true">
      <c r="B13" s="172"/>
      <c r="C13" s="173"/>
      <c r="D13" s="174"/>
      <c r="F13" s="110"/>
      <c r="G13" s="110" t="s">
        <v>33</v>
      </c>
      <c r="I13" s="167" t="n">
        <v>0</v>
      </c>
      <c r="K13" s="167" t="n">
        <v>0</v>
      </c>
      <c r="M13" s="161" t="n">
        <f>SUM(I13-K13)</f>
        <v>0</v>
      </c>
      <c r="O13" s="162" t="n">
        <f>IFERROR(SUM(I13/$I$22),"")</f>
        <v>0</v>
      </c>
      <c r="Q13" s="167" t="n">
        <v>0</v>
      </c>
      <c r="S13" s="162" t="n">
        <f>IFERROR(SUM(Q13/'예산 고급(3)'!$Q$22),"")</f>
        <v>0</v>
      </c>
    </row>
    <row r="14" s="100" customFormat="true" ht="24" customHeight="true">
      <c r="B14" s="136"/>
      <c r="C14" s="122"/>
      <c r="D14" s="137"/>
      <c r="F14" s="110"/>
      <c r="G14" s="116" t="s">
        <v>34</v>
      </c>
      <c r="H14" s="116"/>
      <c r="I14" s="163" t="n">
        <v>0</v>
      </c>
      <c r="J14" s="163"/>
      <c r="K14" s="163" t="n">
        <v>0</v>
      </c>
      <c r="L14" s="163"/>
      <c r="M14" s="164" t="n">
        <f>SUM(I14-K14)</f>
        <v>0</v>
      </c>
      <c r="N14" s="165"/>
      <c r="O14" s="166" t="n">
        <f>IFERROR(SUM(I14/$I$22),"")</f>
        <v>0</v>
      </c>
      <c r="P14" s="165"/>
      <c r="Q14" s="163" t="n">
        <v>100000</v>
      </c>
      <c r="R14" s="165"/>
      <c r="S14" s="166" t="n">
        <f>IFERROR(SUM(Q14/'예산 고급(3)'!$Q$22),"")</f>
        <v>0.0376647834274953</v>
      </c>
    </row>
    <row r="15" s="100" customFormat="true" ht="24" customHeight="true">
      <c r="B15" s="143"/>
      <c r="C15" s="122"/>
      <c r="D15" s="137"/>
      <c r="F15" s="110"/>
      <c r="G15" s="110" t="s">
        <v>35</v>
      </c>
      <c r="I15" s="167" t="n">
        <v>0</v>
      </c>
      <c r="K15" s="167" t="n">
        <v>10000</v>
      </c>
      <c r="M15" s="161" t="n">
        <f>SUM(I15-K15)</f>
        <v>-10000</v>
      </c>
      <c r="O15" s="162" t="n">
        <f>IFERROR(SUM(I15/$I$22),"")</f>
        <v>0</v>
      </c>
      <c r="Q15" s="167" t="n">
        <v>100000</v>
      </c>
      <c r="S15" s="162" t="n">
        <f>IFERROR(SUM(Q15/'예산 고급(3)'!$Q$22),"")</f>
        <v>0.0376647834274953</v>
      </c>
    </row>
    <row r="16" s="100" customFormat="true" ht="24" customHeight="true">
      <c r="B16" s="136"/>
      <c r="C16" s="122"/>
      <c r="D16" s="137"/>
      <c r="F16" s="106"/>
      <c r="G16" s="126" t="s">
        <v>37</v>
      </c>
      <c r="H16" s="126"/>
      <c r="I16" s="168" t="n">
        <v>0</v>
      </c>
      <c r="J16" s="168"/>
      <c r="K16" s="168" t="n">
        <v>0</v>
      </c>
      <c r="L16" s="168"/>
      <c r="M16" s="169" t="n">
        <f>SUM(I16-K16)</f>
        <v>0</v>
      </c>
      <c r="N16" s="170"/>
      <c r="O16" s="171" t="n">
        <f>IFERROR(SUM(I16/$I$22),"")</f>
        <v>0</v>
      </c>
      <c r="P16" s="170"/>
      <c r="Q16" s="168" t="n">
        <v>0</v>
      </c>
      <c r="R16" s="170"/>
      <c r="S16" s="171" t="n">
        <f>IFERROR(SUM(Q16/'예산 고급(3)'!$Q$22),"")</f>
        <v>0</v>
      </c>
    </row>
    <row r="17" s="100" customFormat="true" ht="24" customHeight="true">
      <c r="B17" s="143"/>
      <c r="C17" s="122"/>
      <c r="D17" s="137"/>
      <c r="F17" s="110"/>
      <c r="G17" s="160" t="s">
        <v>36</v>
      </c>
      <c r="I17" s="161" t="n">
        <f>SUM(I18:I21)</f>
        <v>300000</v>
      </c>
      <c r="K17" s="161" t="n">
        <f>SUM(K18:K21)</f>
        <v>209000</v>
      </c>
      <c r="M17" s="161" t="n">
        <f>SUM(I17-K17)</f>
        <v>91000</v>
      </c>
      <c r="O17" s="162" t="n">
        <f>IFERROR(SUM(I17/$I$22),"")</f>
        <v>0.106761565836299</v>
      </c>
      <c r="Q17" s="161" t="n">
        <f>SUM(Q18:Q21)</f>
        <v>200000</v>
      </c>
      <c r="S17" s="162" t="n">
        <f>IFERROR(SUM(Q17/'예산 고급(3)'!$Q$22),"")</f>
        <v>0.0753295668549906</v>
      </c>
    </row>
    <row r="18" s="100" customFormat="true" ht="24" customHeight="true">
      <c r="B18" s="143"/>
      <c r="C18" s="122"/>
      <c r="D18" s="137"/>
      <c r="F18" s="110"/>
      <c r="G18" s="116" t="s">
        <v>39</v>
      </c>
      <c r="H18" s="116"/>
      <c r="I18" s="163" t="n">
        <v>200000</v>
      </c>
      <c r="J18" s="163"/>
      <c r="K18" s="163" t="n">
        <v>200000</v>
      </c>
      <c r="L18" s="163"/>
      <c r="M18" s="164" t="n">
        <f>SUM(I18-K18)</f>
        <v>0</v>
      </c>
      <c r="N18" s="165"/>
      <c r="O18" s="166" t="n">
        <f>IFERROR(SUM(I18/$I$22),"")</f>
        <v>0.0711743772241993</v>
      </c>
      <c r="P18" s="165"/>
      <c r="Q18" s="163" t="n">
        <v>200000</v>
      </c>
      <c r="R18" s="165"/>
      <c r="S18" s="166" t="n">
        <f>IFERROR(SUM(Q18/'예산 고급(3)'!$Q$22),"")</f>
        <v>0.0753295668549906</v>
      </c>
    </row>
    <row r="19" s="100" customFormat="true" ht="24" customHeight="true">
      <c r="B19" s="136"/>
      <c r="C19" s="122"/>
      <c r="D19" s="137"/>
      <c r="F19" s="110"/>
      <c r="G19" s="110" t="s">
        <v>38</v>
      </c>
      <c r="I19" s="167" t="n">
        <v>0</v>
      </c>
      <c r="K19" s="167" t="n">
        <v>0</v>
      </c>
      <c r="M19" s="161" t="n">
        <f>SUM(I19-K19)</f>
        <v>0</v>
      </c>
      <c r="O19" s="162" t="n">
        <f>IFERROR(SUM(I19/$I$22),"")</f>
        <v>0</v>
      </c>
      <c r="Q19" s="167" t="n">
        <v>0</v>
      </c>
      <c r="S19" s="162" t="n">
        <f>IFERROR(SUM(Q19/'예산 고급(3)'!$Q$22),"")</f>
        <v>0</v>
      </c>
    </row>
    <row r="20" s="100" customFormat="true" ht="24" customHeight="true">
      <c r="B20" s="136"/>
      <c r="C20" s="122"/>
      <c r="D20" s="137"/>
      <c r="F20" s="110"/>
      <c r="G20" s="116" t="s">
        <v>41</v>
      </c>
      <c r="H20" s="116"/>
      <c r="I20" s="163" t="n">
        <v>100000</v>
      </c>
      <c r="J20" s="163"/>
      <c r="K20" s="163" t="n">
        <v>9000</v>
      </c>
      <c r="L20" s="163"/>
      <c r="M20" s="164" t="n">
        <f>SUM(I20-K20)</f>
        <v>91000</v>
      </c>
      <c r="N20" s="165"/>
      <c r="O20" s="166" t="n">
        <f>IFERROR(SUM(I20/$I$22),"")</f>
        <v>0.0355871886120997</v>
      </c>
      <c r="P20" s="165"/>
      <c r="Q20" s="163" t="n">
        <v>0</v>
      </c>
      <c r="R20" s="165"/>
      <c r="S20" s="166" t="n">
        <f>IFERROR(SUM(Q20/'예산 고급(3)'!$Q$22),"")</f>
        <v>0</v>
      </c>
    </row>
    <row r="21" s="100" customFormat="true" ht="24" customHeight="true">
      <c r="G21" s="110" t="s">
        <v>40</v>
      </c>
      <c r="I21" s="167" t="n">
        <v>0</v>
      </c>
      <c r="K21" s="167" t="n">
        <v>0</v>
      </c>
      <c r="M21" s="161" t="n">
        <f>SUM(I21-K21)</f>
        <v>0</v>
      </c>
      <c r="O21" s="162" t="n">
        <f>IFERROR(SUM(I21/$I$22),"")</f>
        <v>0</v>
      </c>
      <c r="Q21" s="167" t="n">
        <v>0</v>
      </c>
      <c r="S21" s="162" t="n">
        <f>IFERROR(SUM(Q21/'예산 고급(3)'!$Q$22),"")</f>
        <v>0</v>
      </c>
    </row>
    <row r="22" s="100" customFormat="true" ht="24" customHeight="true">
      <c r="F22" s="184" t="s">
        <v>42</v>
      </c>
      <c r="G22" s="184"/>
      <c r="H22" s="185"/>
      <c r="I22" s="186" t="n">
        <f>SUM('예산 고급 (1)'!I4,'예산 고급 (1)'!I8,'예산 고급 (1)'!I16,'예산 고급 (1)'!I19,'예산 고급 (2)'!I4,'예산 고급 (2)'!I10,'예산 고급 (2)'!I14,'예산 고급 (2)'!I19,I17,I9,I8,I4)</f>
        <v>2810000</v>
      </c>
      <c r="J22" s="186"/>
      <c r="K22" s="186" t="n">
        <f>SUM(K17,K9,K8,K4,'예산 고급 (1)'!K4,'예산 고급 (1)'!K8,'예산 고급 (1)'!K16,'예산 고급 (1)'!K19,'예산 고급 (2)'!K4,'예산 고급 (2)'!K10,'예산 고급 (2)'!K14,'예산 고급 (2)'!K19)</f>
        <v>2654500</v>
      </c>
      <c r="L22" s="186"/>
      <c r="M22" s="186" t="n">
        <f>SUM(M17,M9,M8,M4,'예산 고급 (1)'!M4,'예산 고급 (1)'!M8,'예산 고급 (1)'!M16,'예산 고급 (1)'!M19,'예산 고급 (2)'!M4,'예산 고급 (2)'!M10,'예산 고급 (2)'!M14,'예산 고급 (2)'!M19)</f>
        <v>155500</v>
      </c>
      <c r="N22" s="187"/>
      <c r="O22" s="187" t="n">
        <f>SUM(O4,O8,O9,O16,'예산 고급 (1)'!O4,'예산 고급 (1)'!O8,'예산 고급 (1)'!O16,'예산 고급 (1)'!O19,O17,'예산 고급 (2)'!O4,'예산 고급 (2)'!O10,'예산 고급 (2)'!O14,'예산 고급 (2)'!O19)</f>
        <v>1</v>
      </c>
      <c r="P22" s="185"/>
      <c r="Q22" s="186" t="n">
        <f>SUM(Q4,Q8,Q9,Q17,'예산 고급 (1)'!Q4,'예산 고급 (1)'!Q8,'예산 고급 (1)'!Q16,'예산 고급 (1)'!Q19,'예산 고급 (2)'!Q4,'예산 고급 (2)'!Q10,'예산 고급 (2)'!Q14,'예산 고급 (2)'!Q19)</f>
        <v>2655000</v>
      </c>
      <c r="R22" s="187"/>
      <c r="S22" s="187" t="n">
        <f>SUM(S4,S8,S9,S17,'예산 고급 (1)'!S4,'예산 고급 (1)'!S8,'예산 고급 (1)'!S16,'예산 고급 (1)'!S19,'예산 고급 (2)'!S4,'예산 고급 (2)'!S10,'예산 고급 (2)'!S14,'예산 고급 (2)'!S19)</f>
        <v>1</v>
      </c>
    </row>
    <row r="23" s="100" customFormat="true" ht="13.5" customHeight="true">
      <c r="O23" s="188" t="str">
        <v>이 문서는 나눔글꼴로 작성되었습니다. 다운로드</v>
      </c>
      <c r="P23" s="189"/>
      <c r="Q23" s="189"/>
      <c r="R23" s="189"/>
      <c r="S23" s="189"/>
    </row>
  </sheetData>
  <mergeCells count="4">
    <mergeCell ref="B2:D5"/>
    <mergeCell ref="F2:G2"/>
    <mergeCell ref="F3:G3"/>
    <mergeCell ref="O23:S23"/>
  </mergeCells>
  <hyperlinks>
    <hyperlink ref="O23" r:id="rId2"/>
  </hyperlinks>
  <pageMargins left="0.7" right="0.7" top="0.75" bottom="0.75" header="0.299986" footer="0.299986"/>
  <drawing r:id="rId1"/>
  <extLst/>
</worksheet>
</file>

<file path=xl/worksheets/sheet4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2:G57"/>
  <sheetViews>
    <sheetView workbookViewId="0"/>
  </sheetViews>
  <sheetFormatPr defaultColWidth="8" defaultRowHeight="16.5" customHeight="true"/>
  <cols>
    <col min="1" max="1" width="6.875" style="100" customWidth="true"/>
    <col min="2" max="2" width="8.375" style="100" customWidth="true"/>
    <col min="3" max="3" width="0.75" style="100" customWidth="true"/>
    <col min="4" max="4" width="17.75" style="100" customWidth="true"/>
    <col min="5" max="7" width="6.875" style="100" customWidth="true"/>
  </cols>
  <sheetData>
    <row r="2" s="100" customFormat="true" ht="22.5" customHeight="true">
      <c r="B2" s="190" t="str">
        <f>'예산 고급 (1)'!G4</f>
        <v>식비</v>
      </c>
      <c r="C2" s="191"/>
      <c r="D2" s="192" t="n">
        <f>'예산 고급 (1)'!M4</f>
        <v>140000</v>
      </c>
      <c r="E2" s="193"/>
    </row>
    <row r="3" s="100" customFormat="true" ht="22.5" customHeight="true">
      <c r="B3" s="194" t="str">
        <f>'예산 고급 (1)'!G5</f>
        <v>식료품</v>
      </c>
      <c r="C3" s="195"/>
      <c r="D3" s="196" t="n">
        <f>'예산 고급 (1)'!M5</f>
        <v>0</v>
      </c>
      <c r="E3" s="193"/>
    </row>
    <row r="4" s="100" customFormat="true" ht="22.5" customHeight="true">
      <c r="B4" s="194" t="str">
        <f>'예산 고급 (1)'!G6</f>
        <v>외식</v>
      </c>
      <c r="C4" s="195"/>
      <c r="D4" s="196" t="n">
        <f>'예산 고급 (1)'!M6</f>
        <v>-600000</v>
      </c>
      <c r="E4" s="193"/>
    </row>
    <row r="5" s="100" customFormat="true" ht="22.5" customHeight="true">
      <c r="B5" s="194" t="str">
        <f>'예산 고급 (1)'!G7</f>
        <v>음료</v>
      </c>
      <c r="C5" s="195"/>
      <c r="D5" s="196" t="n">
        <f>'예산 고급 (1)'!M7</f>
        <v>-30000</v>
      </c>
      <c r="E5" s="193"/>
    </row>
    <row r="6" s="100" customFormat="true" ht="22.5" customHeight="true">
      <c r="B6" s="190" t="str">
        <f>'예산 고급 (1)'!G8</f>
        <v>주거/통신</v>
      </c>
      <c r="C6" s="191"/>
      <c r="D6" s="192" t="n">
        <f>'예산 고급 (1)'!M8</f>
        <v>-80000</v>
      </c>
      <c r="E6" s="193"/>
    </row>
    <row r="7" s="100" customFormat="true" ht="22.5" customHeight="true">
      <c r="B7" s="194" t="str">
        <f>'예산 고급 (1)'!G9</f>
        <v>전화요금</v>
      </c>
      <c r="C7" s="195"/>
      <c r="D7" s="196" t="n">
        <f>'예산 고급 (1)'!M9</f>
        <v>0</v>
      </c>
      <c r="E7" s="193"/>
    </row>
    <row r="8" s="100" customFormat="true" ht="22.5" customHeight="true">
      <c r="B8" s="194" t="str">
        <f>'예산 고급 (1)'!G10</f>
        <v>전기요금</v>
      </c>
      <c r="C8" s="195"/>
      <c r="D8" s="196" t="n">
        <f>'예산 고급 (1)'!M10</f>
        <v>-70000</v>
      </c>
      <c r="E8" s="193"/>
    </row>
    <row r="9" s="100" customFormat="true" ht="22.5" customHeight="true">
      <c r="B9" s="194" t="str">
        <f>'예산 고급 (1)'!G11</f>
        <v>수도세</v>
      </c>
      <c r="C9" s="195"/>
      <c r="D9" s="196" t="n">
        <f>'예산 고급 (1)'!M11</f>
        <v>0</v>
      </c>
      <c r="E9" s="193"/>
    </row>
    <row r="10" s="100" customFormat="true" ht="22.5" customHeight="true">
      <c r="B10" s="194" t="str">
        <f>'예산 고급 (1)'!G12</f>
        <v>가스요금</v>
      </c>
      <c r="C10" s="195"/>
      <c r="D10" s="196" t="n">
        <f>'예산 고급 (1)'!M12</f>
        <v>0</v>
      </c>
      <c r="E10" s="193"/>
    </row>
    <row r="11" s="100" customFormat="true" ht="22.5" customHeight="true">
      <c r="B11" s="194" t="str">
        <f>'예산 고급 (1)'!G13</f>
        <v>쓰레기 수거</v>
      </c>
      <c r="C11" s="195"/>
      <c r="D11" s="196" t="n">
        <f>'예산 고급 (1)'!M13</f>
        <v>-10000</v>
      </c>
      <c r="E11" s="193"/>
    </row>
    <row r="12" s="100" customFormat="true" ht="22.5" customHeight="true">
      <c r="B12" s="194" t="str">
        <f>'예산 고급 (1)'!G14</f>
        <v>인터넷 요금</v>
      </c>
      <c r="C12" s="195"/>
      <c r="D12" s="196" t="n">
        <f>'예산 고급 (1)'!M14</f>
        <v>0</v>
      </c>
      <c r="E12" s="193"/>
    </row>
    <row r="13" s="100" customFormat="true" ht="22.5" customHeight="true">
      <c r="B13" s="194" t="str">
        <f>'예산 고급 (1)'!G15</f>
        <v>수리</v>
      </c>
      <c r="C13" s="195"/>
      <c r="D13" s="196" t="n">
        <f>'예산 고급 (1)'!M15</f>
        <v>0</v>
      </c>
      <c r="E13" s="193"/>
    </row>
    <row r="14" s="100" customFormat="true" ht="22.5" customHeight="true">
      <c r="B14" s="190" t="str">
        <f>'예산 고급 (1)'!G16</f>
        <v>생활용품</v>
      </c>
      <c r="C14" s="191"/>
      <c r="D14" s="192" t="n">
        <f>'예산 고급 (1)'!M16</f>
        <v>0</v>
      </c>
      <c r="E14" s="193"/>
    </row>
    <row r="15" s="100" customFormat="true" ht="22.5" customHeight="true">
      <c r="B15" s="194" t="str">
        <f>'예산 고급 (1)'!G17</f>
        <v>용품구매</v>
      </c>
      <c r="C15" s="195"/>
      <c r="D15" s="196" t="n">
        <f>'예산 고급 (1)'!M17</f>
        <v>0</v>
      </c>
      <c r="E15" s="193"/>
    </row>
    <row r="16" s="100" customFormat="true" ht="22.5" customHeight="true">
      <c r="B16" s="194" t="str">
        <f>'예산 고급 (1)'!G18</f>
        <v>양육비</v>
      </c>
      <c r="C16" s="197"/>
      <c r="D16" s="196" t="n">
        <f>'예산 고급 (1)'!M18</f>
        <v>0</v>
      </c>
      <c r="E16" s="193"/>
    </row>
    <row r="17" s="100" customFormat="true" ht="22.5" customHeight="true">
      <c r="B17" s="190" t="str">
        <f>'예산 고급 (1)'!G19</f>
        <v>의복/미용</v>
      </c>
      <c r="C17" s="190"/>
      <c r="D17" s="192" t="n">
        <f>'예산 고급 (1)'!M19</f>
        <v>0</v>
      </c>
      <c r="E17" s="193"/>
    </row>
    <row r="18" s="100" customFormat="true" ht="22.5" customHeight="true">
      <c r="B18" s="194" t="str">
        <f>'예산 고급 (1)'!G20</f>
        <v>의류구매</v>
      </c>
      <c r="C18" s="197"/>
      <c r="D18" s="196" t="n">
        <f>'예산 고급 (1)'!M20</f>
        <v>10000</v>
      </c>
      <c r="E18" s="193"/>
    </row>
    <row r="19" s="100" customFormat="true" ht="22.5" customHeight="true">
      <c r="B19" s="194" t="str">
        <f>'예산 고급 (1)'!G21</f>
        <v>세탁</v>
      </c>
      <c r="C19" s="197"/>
      <c r="D19" s="196" t="n">
        <f>'예산 고급 (1)'!M21</f>
        <v>-10000</v>
      </c>
      <c r="E19" s="193"/>
    </row>
    <row r="20" s="100" customFormat="true" ht="22.5" customHeight="true">
      <c r="B20" s="194" t="str">
        <f>'예산 고급 (1)'!G22</f>
        <v>미용</v>
      </c>
      <c r="C20" s="195"/>
      <c r="D20" s="196" t="n">
        <f>'예산 고급 (1)'!M22</f>
        <v>0</v>
      </c>
      <c r="E20" s="193"/>
    </row>
    <row r="21" s="100" customFormat="true" ht="22.5" customHeight="true">
      <c r="B21" s="191" t="str">
        <f>'예산 고급 (2)'!G4</f>
        <v>건강/문화</v>
      </c>
      <c r="C21" s="191"/>
      <c r="D21" s="198" t="n">
        <f>'예산 고급 (2)'!M4</f>
        <v>10000</v>
      </c>
    </row>
    <row r="22" s="100" customFormat="true" ht="22.5" customHeight="true">
      <c r="B22" s="199" t="str">
        <f>'예산 고급 (2)'!G5</f>
        <v>전시회</v>
      </c>
      <c r="D22" s="200" t="n">
        <f>'예산 고급 (2)'!M5</f>
        <v>10000</v>
      </c>
    </row>
    <row r="23" s="100" customFormat="true" ht="22.5" customHeight="true">
      <c r="B23" s="199" t="str">
        <f>'예산 고급 (2)'!G6</f>
        <v>공연</v>
      </c>
      <c r="D23" s="200" t="n">
        <f>'예산 고급 (2)'!M6</f>
        <v>0</v>
      </c>
    </row>
    <row r="24" s="100" customFormat="true" ht="22.5" customHeight="true">
      <c r="B24" s="199" t="str">
        <f>'예산 고급 (2)'!G7</f>
        <v>영화</v>
      </c>
      <c r="D24" s="200" t="n">
        <f>'예산 고급 (2)'!M7</f>
        <v>0</v>
      </c>
    </row>
    <row r="25" s="100" customFormat="true" ht="22.5" customHeight="true">
      <c r="B25" s="199" t="str">
        <f>'예산 고급 (2)'!G8</f>
        <v>레져활동</v>
      </c>
      <c r="D25" s="200" t="n">
        <f>'예산 고급 (2)'!M8</f>
        <v>0</v>
      </c>
    </row>
    <row r="26" s="100" customFormat="true" ht="22.5" customHeight="true">
      <c r="B26" s="199" t="str">
        <f>'예산 고급 (2)'!G9</f>
        <v>스포츠</v>
      </c>
      <c r="D26" s="200" t="n">
        <f>'예산 고급 (2)'!M9</f>
        <v>0</v>
      </c>
    </row>
    <row r="27" s="100" customFormat="true" ht="22.5" customHeight="true">
      <c r="B27" s="191" t="str">
        <f>'예산 고급 (2)'!G10</f>
        <v>교육/육아</v>
      </c>
      <c r="C27" s="191"/>
      <c r="D27" s="198" t="n">
        <f>'예산 고급 (2)'!M10</f>
        <v>-500</v>
      </c>
    </row>
    <row r="28" s="100" customFormat="true" ht="22.5" customHeight="true">
      <c r="B28" s="199" t="str">
        <f>'예산 고급 (2)'!G11</f>
        <v>학교행사</v>
      </c>
      <c r="D28" s="200" t="n">
        <f>'예산 고급 (2)'!M11</f>
        <v>-500</v>
      </c>
    </row>
    <row r="29" s="100" customFormat="true" ht="22.5" customHeight="true">
      <c r="B29" s="199" t="str">
        <f>'예산 고급 (2)'!G12</f>
        <v>학원비</v>
      </c>
      <c r="D29" s="200" t="n">
        <f>'예산 고급 (2)'!M12</f>
        <v>0</v>
      </c>
    </row>
    <row r="30" s="100" customFormat="true" ht="22.5" customHeight="true">
      <c r="B30" s="199" t="str">
        <f>'예산 고급 (2)'!G13</f>
        <v>학용품</v>
      </c>
      <c r="D30" s="200" t="n">
        <f>'예산 고급 (2)'!M13</f>
        <v>0</v>
      </c>
    </row>
    <row r="31" s="100" customFormat="true" ht="22.5" customHeight="true">
      <c r="B31" s="191" t="str">
        <f>'예산 고급 (2)'!G14</f>
        <v>교통/차량</v>
      </c>
      <c r="C31" s="191"/>
      <c r="D31" s="198" t="n">
        <f>'예산 고급 (2)'!M14</f>
        <v>5000</v>
      </c>
    </row>
    <row r="32" s="100" customFormat="true" ht="22.5" customHeight="true">
      <c r="B32" s="199" t="str">
        <f>'예산 고급 (2)'!G15</f>
        <v>교통비</v>
      </c>
      <c r="D32" s="200" t="n">
        <f>'예산 고급 (2)'!M15</f>
        <v>5000</v>
      </c>
    </row>
    <row r="33" s="100" customFormat="true" ht="22.5" customHeight="true">
      <c r="B33" s="199" t="str">
        <f>'예산 고급 (2)'!G16</f>
        <v>자동차 할부</v>
      </c>
      <c r="D33" s="200" t="n">
        <f>'예산 고급 (2)'!M16</f>
        <v>0</v>
      </c>
    </row>
    <row r="34" s="100" customFormat="true" ht="22.5" customHeight="true">
      <c r="B34" s="199" t="str">
        <f>'예산 고급 (2)'!G17</f>
        <v>연료비</v>
      </c>
      <c r="D34" s="200" t="n">
        <f>'예산 고급 (2)'!M17</f>
        <v>0</v>
      </c>
    </row>
    <row r="35" s="100" customFormat="true" ht="22.5" customHeight="true">
      <c r="B35" s="199" t="str">
        <f>'예산 고급 (2)'!G18</f>
        <v>수리비</v>
      </c>
      <c r="D35" s="200" t="n">
        <f>'예산 고급 (2)'!M18</f>
        <v>0</v>
      </c>
    </row>
    <row r="36" s="100" customFormat="true" ht="22.5" customHeight="true">
      <c r="B36" s="191" t="str">
        <f>'예산 고급 (2)'!G19</f>
        <v>경조사/회비</v>
      </c>
      <c r="C36" s="191"/>
      <c r="D36" s="198" t="n">
        <f>'예산 고급 (2)'!M19</f>
        <v>0</v>
      </c>
    </row>
    <row r="37" s="100" customFormat="true" ht="22.5" customHeight="true">
      <c r="B37" s="199" t="str">
        <f>'예산 고급 (2)'!G20</f>
        <v>축의금</v>
      </c>
      <c r="D37" s="200" t="n">
        <f>'예산 고급 (2)'!M20</f>
        <v>0</v>
      </c>
    </row>
    <row r="38" s="100" customFormat="true" ht="22.5" customHeight="true">
      <c r="B38" s="199" t="str">
        <f>'예산 고급 (2)'!G21</f>
        <v>부조금</v>
      </c>
      <c r="D38" s="200" t="n">
        <f>'예산 고급 (2)'!M21</f>
        <v>0</v>
      </c>
    </row>
    <row r="39" s="100" customFormat="true" ht="22.5" customHeight="true">
      <c r="B39" s="199" t="str">
        <f>'예산 고급 (2)'!G22</f>
        <v>동호회</v>
      </c>
      <c r="D39" s="200" t="n">
        <f>'예산 고급 (2)'!M22</f>
        <v>0</v>
      </c>
    </row>
    <row r="40" s="100" customFormat="true" ht="22.5" customHeight="true">
      <c r="B40" s="191" t="str">
        <f>'예산 고급(3)'!G4</f>
        <v>세금/이자</v>
      </c>
      <c r="C40" s="191"/>
      <c r="D40" s="198" t="n">
        <f>'예산 고급(3)'!M4</f>
        <v>0</v>
      </c>
    </row>
    <row r="41" s="100" customFormat="true" ht="22.5" customHeight="true">
      <c r="B41" s="199" t="str">
        <f>'예산 고급(3)'!G5</f>
        <v>세금</v>
      </c>
      <c r="D41" s="200" t="n">
        <f>'예산 고급(3)'!M5</f>
        <v>0</v>
      </c>
    </row>
    <row r="42" s="100" customFormat="true" ht="22.5" customHeight="true">
      <c r="B42" s="199" t="str">
        <f>'예산 고급(3)'!G6</f>
        <v>자동차세</v>
      </c>
      <c r="D42" s="200" t="n">
        <f>'예산 고급(3)'!M6</f>
        <v>0</v>
      </c>
    </row>
    <row r="43" s="100" customFormat="true" ht="22.5" customHeight="true">
      <c r="B43" s="199" t="str">
        <f>'예산 고급(3)'!G7</f>
        <v>부동산세</v>
      </c>
      <c r="D43" s="200" t="n">
        <f>'예산 고급(3)'!M7</f>
        <v>0</v>
      </c>
    </row>
    <row r="44" s="100" customFormat="true" ht="22.5" customHeight="true">
      <c r="B44" s="191" t="str">
        <f>'예산 고급(3)'!G8</f>
        <v>용돈/기타</v>
      </c>
      <c r="C44" s="191"/>
      <c r="D44" s="198" t="n">
        <f>'예산 고급(3)'!M8</f>
        <v>0</v>
      </c>
    </row>
    <row r="45" s="100" customFormat="true" ht="22.5" customHeight="true">
      <c r="B45" s="191" t="str">
        <f>'예산 고급(3)'!G9</f>
        <v>저축/보험</v>
      </c>
      <c r="C45" s="191"/>
      <c r="D45" s="198" t="n">
        <f>'예산 고급(3)'!M9</f>
        <v>-10000</v>
      </c>
    </row>
    <row r="46" s="100" customFormat="true" ht="22.5" customHeight="true">
      <c r="B46" s="199" t="str">
        <f>'예산 고급(3)'!G10</f>
        <v>상해보험</v>
      </c>
      <c r="D46" s="200" t="n">
        <f>'예산 고급(3)'!M10</f>
        <v>0</v>
      </c>
    </row>
    <row r="47" s="100" customFormat="true" ht="22.5" customHeight="true">
      <c r="B47" s="199" t="str">
        <f>'예산 고급(3)'!G11</f>
        <v>건강보험</v>
      </c>
      <c r="D47" s="200" t="n">
        <f>'예산 고급(3)'!M11</f>
        <v>0</v>
      </c>
    </row>
    <row r="48" s="100" customFormat="true" ht="22.5" customHeight="true">
      <c r="B48" s="199" t="str">
        <f>'예산 고급(3)'!G12</f>
        <v>주택보험</v>
      </c>
      <c r="D48" s="200" t="n">
        <f>'예산 고급(3)'!M12</f>
        <v>0</v>
      </c>
    </row>
    <row r="49" s="100" customFormat="true" ht="22.5" customHeight="true">
      <c r="B49" s="199" t="str">
        <f>'예산 고급(3)'!G13</f>
        <v>자동차보험</v>
      </c>
      <c r="D49" s="200" t="n">
        <f>'예산 고급(3)'!M13</f>
        <v>0</v>
      </c>
    </row>
    <row r="50" s="100" customFormat="true" ht="22.5" customHeight="true">
      <c r="B50" s="199" t="str">
        <f>'예산 고급(3)'!G14</f>
        <v>비상자금</v>
      </c>
      <c r="D50" s="200" t="n">
        <f>'예산 고급(3)'!M14</f>
        <v>0</v>
      </c>
    </row>
    <row r="51" s="100" customFormat="true" ht="22.5" customHeight="true">
      <c r="B51" s="199" t="str">
        <f>'예산 고급(3)'!G15</f>
        <v>퇴직연금</v>
      </c>
      <c r="D51" s="200" t="n">
        <f>'예산 고급(3)'!M15</f>
        <v>-10000</v>
      </c>
    </row>
    <row r="52" s="100" customFormat="true" ht="22.5" customHeight="true">
      <c r="B52" s="199" t="str">
        <f>'예산 고급(3)'!G16</f>
        <v>대학등록금</v>
      </c>
      <c r="D52" s="200" t="n">
        <f>'예산 고급(3)'!M16</f>
        <v>0</v>
      </c>
    </row>
    <row r="53" s="100" customFormat="true" ht="22.5" customHeight="true">
      <c r="B53" s="191" t="str">
        <f>'예산 고급(3)'!G17</f>
        <v>미분류</v>
      </c>
      <c r="C53" s="191"/>
      <c r="D53" s="198" t="n">
        <f>'예산 고급(3)'!M17</f>
        <v>91000</v>
      </c>
    </row>
    <row r="54" s="100" customFormat="true" ht="22.5" customHeight="true">
      <c r="B54" s="199" t="str">
        <f>'예산 고급(3)'!G18</f>
        <v>카드</v>
      </c>
      <c r="D54" s="200" t="n">
        <f>'예산 고급(3)'!M18</f>
        <v>0</v>
      </c>
    </row>
    <row r="55" s="100" customFormat="true" ht="22.5" customHeight="true">
      <c r="B55" s="199" t="str">
        <f>'예산 고급(3)'!G19</f>
        <v>은행대출</v>
      </c>
      <c r="D55" s="200" t="n">
        <f>'예산 고급(3)'!M19</f>
        <v>0</v>
      </c>
    </row>
    <row r="56" s="100" customFormat="true" ht="22.5" customHeight="true">
      <c r="B56" s="199" t="str">
        <f>'예산 고급(3)'!G20</f>
        <v>학자금대출</v>
      </c>
      <c r="D56" s="200" t="n">
        <f>'예산 고급(3)'!M20</f>
        <v>91000</v>
      </c>
    </row>
    <row r="57" s="100" customFormat="true" ht="22.5" customHeight="true">
      <c r="B57" s="199" t="str">
        <f>'예산 고급(3)'!G21</f>
        <v>기타</v>
      </c>
      <c r="D57" s="200" t="n">
        <f>'예산 고급(3)'!M21</f>
        <v>0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2014-12-18T03:58:24Z</dcterms:created>
  <dc:creator>parkening</dc:creator>
  <cp:lastModifiedBy>parkening</cp:lastModifiedBy>
  <dcterms:modified xsi:type="dcterms:W3CDTF">2014-12-18T03:58:24Z</dcterms:modified>
  <dc:subject>월간예산(고급)</dc:subject>
  <dc:title>32004</dc:title>
</cp:coreProperties>
</file>