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ham\Documents\NSS\Capstone\data\"/>
    </mc:Choice>
  </mc:AlternateContent>
  <xr:revisionPtr revIDLastSave="0" documentId="13_ncr:1_{BB6DBF28-2D35-493A-805E-478D60B229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men" sheetId="1" r:id="rId1"/>
    <sheet name="men" sheetId="2" r:id="rId2"/>
  </sheets>
  <definedNames>
    <definedName name="_xlnm._FilterDatabase" localSheetId="1" hidden="1">men!$G$1:$G$70</definedName>
    <definedName name="_xlnm._FilterDatabase" localSheetId="0" hidden="1">women!$G$1:$G$139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8" i="1" l="1"/>
  <c r="J61" i="1"/>
  <c r="J56" i="1"/>
  <c r="J46" i="1"/>
  <c r="J41" i="1"/>
  <c r="J33" i="1"/>
  <c r="J31" i="1"/>
  <c r="J25" i="1"/>
  <c r="J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D2" i="2"/>
  <c r="J56" i="2"/>
  <c r="J53" i="2"/>
  <c r="J51" i="2"/>
  <c r="J46" i="2"/>
  <c r="J45" i="2"/>
  <c r="J43" i="2"/>
  <c r="J42" i="2"/>
  <c r="J39" i="2"/>
  <c r="J34" i="2"/>
  <c r="J23" i="2"/>
  <c r="J18" i="2"/>
  <c r="J15" i="2"/>
  <c r="J14" i="2"/>
  <c r="J1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</calcChain>
</file>

<file path=xl/sharedStrings.xml><?xml version="1.0" encoding="utf-8"?>
<sst xmlns="http://schemas.openxmlformats.org/spreadsheetml/2006/main" count="1059" uniqueCount="422">
  <si>
    <t>name</t>
  </si>
  <si>
    <t>medal_x</t>
  </si>
  <si>
    <t>country</t>
  </si>
  <si>
    <t>games</t>
  </si>
  <si>
    <t>year</t>
  </si>
  <si>
    <t>age</t>
  </si>
  <si>
    <t>date_of_birth</t>
  </si>
  <si>
    <t>age_years</t>
  </si>
  <si>
    <t>anna shcherbakova</t>
  </si>
  <si>
    <t>alexandra trusova</t>
  </si>
  <si>
    <t>kaori sakamoto</t>
  </si>
  <si>
    <t>alina zagitova</t>
  </si>
  <si>
    <t>evgenia medvedeva</t>
  </si>
  <si>
    <t>kaetlyn osmond</t>
  </si>
  <si>
    <t>adelina sotnikova</t>
  </si>
  <si>
    <t>yuna kim</t>
  </si>
  <si>
    <t>carolina kostner</t>
  </si>
  <si>
    <t>mao asada</t>
  </si>
  <si>
    <t>joannie rochette</t>
  </si>
  <si>
    <t>shizuka arakawa</t>
  </si>
  <si>
    <t>sasha cohen</t>
  </si>
  <si>
    <t>irina slutskaya</t>
  </si>
  <si>
    <t>sarah hughes</t>
  </si>
  <si>
    <t>michelle kwan</t>
  </si>
  <si>
    <t>tara lipinski</t>
  </si>
  <si>
    <t>lu chen</t>
  </si>
  <si>
    <t>oksana baiul</t>
  </si>
  <si>
    <t>nancy kerrigan</t>
  </si>
  <si>
    <t>kristi yamaguchi</t>
  </si>
  <si>
    <t>midori ito</t>
  </si>
  <si>
    <t>katarina witt</t>
  </si>
  <si>
    <t>elizabeth manley</t>
  </si>
  <si>
    <t>debra thomas</t>
  </si>
  <si>
    <t>kira ivanova</t>
  </si>
  <si>
    <t>anett pötzsch</t>
  </si>
  <si>
    <t>linda fratianne</t>
  </si>
  <si>
    <t>dagmar lurz</t>
  </si>
  <si>
    <t>dorothy hamill</t>
  </si>
  <si>
    <t>dianne de leeuw</t>
  </si>
  <si>
    <t>christine errath</t>
  </si>
  <si>
    <t>beatrix schuba</t>
  </si>
  <si>
    <t>karen magnussen</t>
  </si>
  <si>
    <t>janet lynn</t>
  </si>
  <si>
    <t>peggy fleming</t>
  </si>
  <si>
    <t>gabriele seyfert</t>
  </si>
  <si>
    <t>hana maskova</t>
  </si>
  <si>
    <t>sjoukje dijkstra</t>
  </si>
  <si>
    <t>regine heitzer</t>
  </si>
  <si>
    <t>petra burka</t>
  </si>
  <si>
    <t>carol heiss</t>
  </si>
  <si>
    <t>barbara roles</t>
  </si>
  <si>
    <t>jeannette altwegg</t>
  </si>
  <si>
    <t>tenley albright</t>
  </si>
  <si>
    <t>jacqueline du bief</t>
  </si>
  <si>
    <t>eva pawlik</t>
  </si>
  <si>
    <t>sonja henie</t>
  </si>
  <si>
    <t>cecilia colledge</t>
  </si>
  <si>
    <t>vivi-anne hulten</t>
  </si>
  <si>
    <t>fritzi burger</t>
  </si>
  <si>
    <t>maribel vinson</t>
  </si>
  <si>
    <t>beatrix loughran</t>
  </si>
  <si>
    <t>herma planck-szabo</t>
  </si>
  <si>
    <t>ethel muckelt</t>
  </si>
  <si>
    <t>G</t>
  </si>
  <si>
    <t>S</t>
  </si>
  <si>
    <t>B</t>
  </si>
  <si>
    <t>RUS</t>
  </si>
  <si>
    <t>JPN</t>
  </si>
  <si>
    <t>CAN</t>
  </si>
  <si>
    <t>KOR</t>
  </si>
  <si>
    <t>ITA</t>
  </si>
  <si>
    <t>USA</t>
  </si>
  <si>
    <t>CHN</t>
  </si>
  <si>
    <t>UKR</t>
  </si>
  <si>
    <t>GDR</t>
  </si>
  <si>
    <t>URS</t>
  </si>
  <si>
    <t>FRG</t>
  </si>
  <si>
    <t>NED</t>
  </si>
  <si>
    <t>AUT</t>
  </si>
  <si>
    <t>TCH</t>
  </si>
  <si>
    <t>GBR</t>
  </si>
  <si>
    <t>FRA</t>
  </si>
  <si>
    <t>NOR</t>
  </si>
  <si>
    <t>SWE</t>
  </si>
  <si>
    <t>beijing-2022</t>
  </si>
  <si>
    <t>pyeongchang-2018</t>
  </si>
  <si>
    <t>sochi-2014</t>
  </si>
  <si>
    <t>vancouver-2010</t>
  </si>
  <si>
    <t>turin-2006</t>
  </si>
  <si>
    <t>salt-lake-city-2002</t>
  </si>
  <si>
    <t>nagano-1998</t>
  </si>
  <si>
    <t>lillehammer-1994</t>
  </si>
  <si>
    <t>albertville-1992</t>
  </si>
  <si>
    <t>calgary-1988</t>
  </si>
  <si>
    <t>sarajevo-1984</t>
  </si>
  <si>
    <t>lake-placid-1980</t>
  </si>
  <si>
    <t>innsbruck-1976</t>
  </si>
  <si>
    <t>sapporo-1972</t>
  </si>
  <si>
    <t>grenoble-1968</t>
  </si>
  <si>
    <t>innsbruck-1964</t>
  </si>
  <si>
    <t>squaw-valley-1960</t>
  </si>
  <si>
    <t>oslo-1952</t>
  </si>
  <si>
    <t>st-moritz-1948</t>
  </si>
  <si>
    <t>garmisch-partenkirchen-1936</t>
  </si>
  <si>
    <t>lake-placid-1932</t>
  </si>
  <si>
    <t>st-moritz-1928</t>
  </si>
  <si>
    <t>chamonix-1924</t>
  </si>
  <si>
    <t>2022</t>
  </si>
  <si>
    <t>2018</t>
  </si>
  <si>
    <t>2014</t>
  </si>
  <si>
    <t>2010</t>
  </si>
  <si>
    <t>2006</t>
  </si>
  <si>
    <t>2002</t>
  </si>
  <si>
    <t>1998</t>
  </si>
  <si>
    <t>1994</t>
  </si>
  <si>
    <t>1992</t>
  </si>
  <si>
    <t>1988</t>
  </si>
  <si>
    <t>1984</t>
  </si>
  <si>
    <t>1980</t>
  </si>
  <si>
    <t>1976</t>
  </si>
  <si>
    <t>1972</t>
  </si>
  <si>
    <t>1968</t>
  </si>
  <si>
    <t>1964</t>
  </si>
  <si>
    <t>1960</t>
  </si>
  <si>
    <t>1952</t>
  </si>
  <si>
    <t>1948</t>
  </si>
  <si>
    <t>1936</t>
  </si>
  <si>
    <t>1932</t>
  </si>
  <si>
    <t>1928</t>
  </si>
  <si>
    <t>1924</t>
  </si>
  <si>
    <t>17 years, 326 days</t>
  </si>
  <si>
    <t>17 years, 239 days</t>
  </si>
  <si>
    <t>21 years, 314 days</t>
  </si>
  <si>
    <t>15 years, 281 days</t>
  </si>
  <si>
    <t>18 years, 96 days</t>
  </si>
  <si>
    <t>22 years, 80 days</t>
  </si>
  <si>
    <t>17 years, 234 days</t>
  </si>
  <si>
    <t>23 years, 168 days</t>
  </si>
  <si>
    <t>27 years, 12 days</t>
  </si>
  <si>
    <t>19 years, 173 days</t>
  </si>
  <si>
    <t>19 years, 153 days</t>
  </si>
  <si>
    <t>24 years, 43 days</t>
  </si>
  <si>
    <t>24 years, 56 days</t>
  </si>
  <si>
    <t>21 years, 120 days</t>
  </si>
  <si>
    <t>27 years, 14 days</t>
  </si>
  <si>
    <t>16 years, 295 days</t>
  </si>
  <si>
    <t>23 years, 12 days</t>
  </si>
  <si>
    <t>21 years, 229 days</t>
  </si>
  <si>
    <t>15 years, 255 days</t>
  </si>
  <si>
    <t>17 years, 228 days</t>
  </si>
  <si>
    <t>16 years, 101 days</t>
  </si>
  <si>
    <t>24 years, 135 days</t>
  </si>
  <si>
    <t>20 years, 224 days</t>
  </si>
  <si>
    <t>22 years, 192 days</t>
  </si>
  <si>
    <t>22 years, 131 days</t>
  </si>
  <si>
    <t>22 years, 86 days</t>
  </si>
  <si>
    <t>22 years, 204 days</t>
  </si>
  <si>
    <t>18 years, 77 days</t>
  </si>
  <si>
    <t>21 years, 39 days</t>
  </si>
  <si>
    <t>19 years, 172 days</t>
  </si>
  <si>
    <t>19 years, 204 days</t>
  </si>
  <si>
    <t>21 years, 35 days</t>
  </si>
  <si>
    <t>19 years, 202 days</t>
  </si>
  <si>
    <t>20 years, 86 days</t>
  </si>
  <si>
    <t>19 years, 46 days</t>
  </si>
  <si>
    <t>19 years, 309 days</t>
  </si>
  <si>
    <t>18 years, 307 days</t>
  </si>
  <si>
    <t>19 years, 198 days</t>
  </si>
  <si>
    <t>19 years, 79 days</t>
  </si>
  <si>
    <t>22 years, 5 days</t>
  </si>
  <si>
    <t>19 years, 351 days</t>
  </si>
  <si>
    <t>17 years, 77 days</t>
  </si>
  <si>
    <t>20 years, 34 days</t>
  </si>
  <si>
    <t>18 years, 26 days</t>
  </si>
  <si>
    <t>18 years, 323 days</t>
  </si>
  <si>
    <t>21 years, 165 days</t>
  </si>
  <si>
    <t>16 years, 217 days</t>
  </si>
  <si>
    <t>21 years, 78 days</t>
  </si>
  <si>
    <t>20 years, 124 days</t>
  </si>
  <si>
    <t>17 years, 150 days</t>
  </si>
  <si>
    <t>23 years, 313 days</t>
  </si>
  <si>
    <t>15 years, 79 days</t>
  </si>
  <si>
    <t>19 years, 308 days</t>
  </si>
  <si>
    <t>21 years, 249 days</t>
  </si>
  <si>
    <t>20 years, 121 days</t>
  </si>
  <si>
    <t>15 years, 316 days</t>
  </si>
  <si>
    <t>17 years, 257 days</t>
  </si>
  <si>
    <t>27 years, 233 days</t>
  </si>
  <si>
    <t>23 years, 215 days</t>
  </si>
  <si>
    <t>38 years, 246 days</t>
  </si>
  <si>
    <t>March 28, 2004</t>
  </si>
  <si>
    <t>June 23, 2004</t>
  </si>
  <si>
    <t>April 9, 2000</t>
  </si>
  <si>
    <t>May 18, 2002</t>
  </si>
  <si>
    <t>November 19, 1999</t>
  </si>
  <si>
    <t>December 5, 1995</t>
  </si>
  <si>
    <t>July 1, 1996</t>
  </si>
  <si>
    <t>September 5, 1990</t>
  </si>
  <si>
    <t>February 8, 1987</t>
  </si>
  <si>
    <t>September 25, 1990</t>
  </si>
  <si>
    <t>January 13, 1986</t>
  </si>
  <si>
    <t>December 29, 1981</t>
  </si>
  <si>
    <t>October 26, 1984</t>
  </si>
  <si>
    <t>February 9, 1979</t>
  </si>
  <si>
    <t>May 2, 1985</t>
  </si>
  <si>
    <t>July 7, 1980</t>
  </si>
  <si>
    <t>June 10, 1982</t>
  </si>
  <si>
    <t>November 16, 1977</t>
  </si>
  <si>
    <t>October 13, 1969</t>
  </si>
  <si>
    <t>July 12, 1971</t>
  </si>
  <si>
    <t>August 13, 1969</t>
  </si>
  <si>
    <t>December 3, 1965</t>
  </si>
  <si>
    <t>August 7, 1965</t>
  </si>
  <si>
    <t>January 10, 1963</t>
  </si>
  <si>
    <t>September 3, 1960</t>
  </si>
  <si>
    <t>August 2, 1960</t>
  </si>
  <si>
    <t>January 18, 1959</t>
  </si>
  <si>
    <t>July 26, 1956</t>
  </si>
  <si>
    <t>November 19, 1955</t>
  </si>
  <si>
    <t>December 29, 1956</t>
  </si>
  <si>
    <t>April 4, 1952</t>
  </si>
  <si>
    <t>April 6, 1953</t>
  </si>
  <si>
    <t>July 27, 1948</t>
  </si>
  <si>
    <t>November 23, 1948</t>
  </si>
  <si>
    <t>January 28, 1942</t>
  </si>
  <si>
    <t>February 16, 1944</t>
  </si>
  <si>
    <t>November 17, 1946</t>
  </si>
  <si>
    <t>January 20, 1940</t>
  </si>
  <si>
    <t>April 6, 1941</t>
  </si>
  <si>
    <t>September 8, 1930</t>
  </si>
  <si>
    <t>July 18, 1935</t>
  </si>
  <si>
    <t>December 4, 1930</t>
  </si>
  <si>
    <t>October 4, 1927</t>
  </si>
  <si>
    <t>April 8, 1912</t>
  </si>
  <si>
    <t>November 28, 1920</t>
  </si>
  <si>
    <t>June 6, 1910</t>
  </si>
  <si>
    <t>October 12, 1911</t>
  </si>
  <si>
    <t>June 30, 1900</t>
  </si>
  <si>
    <t>May 30, 1885</t>
  </si>
  <si>
    <t>17 </t>
  </si>
  <si>
    <t>21 </t>
  </si>
  <si>
    <t>15 </t>
  </si>
  <si>
    <t>18 </t>
  </si>
  <si>
    <t>22 </t>
  </si>
  <si>
    <t>23 </t>
  </si>
  <si>
    <t>27 </t>
  </si>
  <si>
    <t>19 </t>
  </si>
  <si>
    <t>24 </t>
  </si>
  <si>
    <t>16 </t>
  </si>
  <si>
    <t>20 </t>
  </si>
  <si>
    <t>38 </t>
  </si>
  <si>
    <t>April 6, 1904</t>
  </si>
  <si>
    <t>19 years, 299 days</t>
  </si>
  <si>
    <t>SUI</t>
  </si>
  <si>
    <t>georges gautschi</t>
  </si>
  <si>
    <t>31 </t>
  </si>
  <si>
    <t>January 27, 1893</t>
  </si>
  <si>
    <t>31 years, 3 days</t>
  </si>
  <si>
    <t>willy böckl</t>
  </si>
  <si>
    <t>30 </t>
  </si>
  <si>
    <t>June 7, 1893</t>
  </si>
  <si>
    <t>30 years, 237 days</t>
  </si>
  <si>
    <t>gillis grafström</t>
  </si>
  <si>
    <t>October 31, 1909</t>
  </si>
  <si>
    <t>18 years, 107 days</t>
  </si>
  <si>
    <t>BEL</t>
  </si>
  <si>
    <t>robert van zeebroeck</t>
  </si>
  <si>
    <t>35 </t>
  </si>
  <si>
    <t>35 years, 19 days</t>
  </si>
  <si>
    <t>34 </t>
  </si>
  <si>
    <t>34 years, 253 days</t>
  </si>
  <si>
    <t>August 20, 1909</t>
  </si>
  <si>
    <t>22 years, 173 days</t>
  </si>
  <si>
    <t>montgomery wilson</t>
  </si>
  <si>
    <t>38 years, 247 days</t>
  </si>
  <si>
    <t>May 17, 1909</t>
  </si>
  <si>
    <t>22 years, 268 days</t>
  </si>
  <si>
    <t>karl schäfer</t>
  </si>
  <si>
    <t>January 14, 1915</t>
  </si>
  <si>
    <t>21 years, 31 days</t>
  </si>
  <si>
    <t>felix kaspar</t>
  </si>
  <si>
    <t>September 27, 1905</t>
  </si>
  <si>
    <t>30 years, 140 days</t>
  </si>
  <si>
    <t>GER</t>
  </si>
  <si>
    <t>ernst baier</t>
  </si>
  <si>
    <t>26 </t>
  </si>
  <si>
    <t>26 years, 273 days</t>
  </si>
  <si>
    <t>25 </t>
  </si>
  <si>
    <t>September 13, 1922</t>
  </si>
  <si>
    <t>25 years, 145 days</t>
  </si>
  <si>
    <t>edi rada</t>
  </si>
  <si>
    <t>June 21, 1921</t>
  </si>
  <si>
    <t>26 years, 229 days</t>
  </si>
  <si>
    <t>hans gerschwiler</t>
  </si>
  <si>
    <t>richard button</t>
  </si>
  <si>
    <t>December 7, 1931</t>
  </si>
  <si>
    <t>20 years, 76 days</t>
  </si>
  <si>
    <t>james grogan</t>
  </si>
  <si>
    <t>June 25, 1929</t>
  </si>
  <si>
    <t>22 years, 241 days</t>
  </si>
  <si>
    <t>hellmut seibt</t>
  </si>
  <si>
    <t>April 2, 1940</t>
  </si>
  <si>
    <t>19 years, 330 days</t>
  </si>
  <si>
    <t>donald jackson</t>
  </si>
  <si>
    <t>karol divin</t>
  </si>
  <si>
    <t>June 29, 1936</t>
  </si>
  <si>
    <t>23 years, 242 days</t>
  </si>
  <si>
    <t>david jenkins</t>
  </si>
  <si>
    <t>14 </t>
  </si>
  <si>
    <t>February 8, 1949</t>
  </si>
  <si>
    <t>14 years, 363 days</t>
  </si>
  <si>
    <t>scott allen</t>
  </si>
  <si>
    <t>August 31, 1940</t>
  </si>
  <si>
    <t>23 years, 159 days</t>
  </si>
  <si>
    <t>alain calmat</t>
  </si>
  <si>
    <t>May 2, 1943</t>
  </si>
  <si>
    <t>20 years, 280 days</t>
  </si>
  <si>
    <t>manfred schnelldorfer</t>
  </si>
  <si>
    <t>patrick pera</t>
  </si>
  <si>
    <t>timothy wood</t>
  </si>
  <si>
    <t>September 14, 1947</t>
  </si>
  <si>
    <t>20 years, 155 days</t>
  </si>
  <si>
    <t>wolfgang schwarz</t>
  </si>
  <si>
    <t>sergey chetverukhin</t>
  </si>
  <si>
    <t>January 22, 1951</t>
  </si>
  <si>
    <t>21 years, 20 days</t>
  </si>
  <si>
    <t>ondrej nepela</t>
  </si>
  <si>
    <t>April 20, 1949</t>
  </si>
  <si>
    <t>26 years, 297 days</t>
  </si>
  <si>
    <t>toller cranston</t>
  </si>
  <si>
    <t>vladimir kovalyov</t>
  </si>
  <si>
    <t>September 9, 1949</t>
  </si>
  <si>
    <t>26 years, 155 days</t>
  </si>
  <si>
    <t>john curry</t>
  </si>
  <si>
    <t>November 13, 1953</t>
  </si>
  <si>
    <t>26 years, 100 days</t>
  </si>
  <si>
    <t>charles tickner</t>
  </si>
  <si>
    <t>October 26, 1955</t>
  </si>
  <si>
    <t>24 years, 118 days</t>
  </si>
  <si>
    <t>jan hoffmann</t>
  </si>
  <si>
    <t>August 17, 1957</t>
  </si>
  <si>
    <t>22 years, 188 days</t>
  </si>
  <si>
    <t>robin cousins</t>
  </si>
  <si>
    <t>josef sabovcik</t>
  </si>
  <si>
    <t>December 18, 1961</t>
  </si>
  <si>
    <t>22 years, 60 days</t>
  </si>
  <si>
    <t>brian orser</t>
  </si>
  <si>
    <t>August 28, 1958</t>
  </si>
  <si>
    <t>25 years, 172 days</t>
  </si>
  <si>
    <t>scott hamilton</t>
  </si>
  <si>
    <t>June 27, 1969</t>
  </si>
  <si>
    <t>18 years, 238 days</t>
  </si>
  <si>
    <t>viktor petrenko</t>
  </si>
  <si>
    <t>26 years, 64 days</t>
  </si>
  <si>
    <t>October 22, 1963</t>
  </si>
  <si>
    <t>24 years, 121 days</t>
  </si>
  <si>
    <t>brian boitano</t>
  </si>
  <si>
    <t>March 9, 1966</t>
  </si>
  <si>
    <t>25 years, 343 days</t>
  </si>
  <si>
    <t>petr barna</t>
  </si>
  <si>
    <t>October 28, 1964</t>
  </si>
  <si>
    <t>27 years, 110 days</t>
  </si>
  <si>
    <t>paul wylie</t>
  </si>
  <si>
    <t>22 years, 233 days</t>
  </si>
  <si>
    <t>EUN</t>
  </si>
  <si>
    <t>February 17, 1972</t>
  </si>
  <si>
    <t>22 years, 2 days</t>
  </si>
  <si>
    <t>philippe candeloro</t>
  </si>
  <si>
    <t>March 22, 1972</t>
  </si>
  <si>
    <t>21 years, 334 days</t>
  </si>
  <si>
    <t>elvis stojko</t>
  </si>
  <si>
    <t>aleksei urmanov</t>
  </si>
  <si>
    <t>25 years, 362 days</t>
  </si>
  <si>
    <t>25 years, 329 days</t>
  </si>
  <si>
    <t>May 23, 1977</t>
  </si>
  <si>
    <t>20 years, 267 days</t>
  </si>
  <si>
    <t>ilia kulik</t>
  </si>
  <si>
    <t>September 10, 1980</t>
  </si>
  <si>
    <t>21 years, 157 days</t>
  </si>
  <si>
    <t>timothy goebel</t>
  </si>
  <si>
    <t>evgeni viktorovich plushenko</t>
  </si>
  <si>
    <t>March 18, 1980</t>
  </si>
  <si>
    <t>21 years, 333 days</t>
  </si>
  <si>
    <t>alexei yagudin</t>
  </si>
  <si>
    <t>September 1, 1982</t>
  </si>
  <si>
    <t>jeffrey buttle</t>
  </si>
  <si>
    <t>stephane lambiel</t>
  </si>
  <si>
    <t>March 16, 1986</t>
  </si>
  <si>
    <t>23 years, 339 days</t>
  </si>
  <si>
    <t>daisuke takahashi</t>
  </si>
  <si>
    <t>June 4, 1985</t>
  </si>
  <si>
    <t>24 years, 259 days</t>
  </si>
  <si>
    <t>evan lysacek</t>
  </si>
  <si>
    <t>June 13, 1993</t>
  </si>
  <si>
    <t>20 years, 246 days</t>
  </si>
  <si>
    <t>KAZ</t>
  </si>
  <si>
    <t>denis ten</t>
  </si>
  <si>
    <t>December 31, 1990</t>
  </si>
  <si>
    <t>23 years, 45 days</t>
  </si>
  <si>
    <t>patrick chan</t>
  </si>
  <si>
    <t>December 7, 1994</t>
  </si>
  <si>
    <t>19 years, 69 days</t>
  </si>
  <si>
    <t>yuzuru hanyu</t>
  </si>
  <si>
    <t>ESP</t>
  </si>
  <si>
    <t>javier fernandez</t>
  </si>
  <si>
    <t>December 17, 1997</t>
  </si>
  <si>
    <t>20 years, 62 days</t>
  </si>
  <si>
    <t>shoma uno</t>
  </si>
  <si>
    <t>23 years, 72 days</t>
  </si>
  <si>
    <t>24 years, 55 days</t>
  </si>
  <si>
    <t>May 5, 2003</t>
  </si>
  <si>
    <t>18 years, 281 days</t>
  </si>
  <si>
    <t>yuma kagiyama</t>
  </si>
  <si>
    <t>May 5, 1999</t>
  </si>
  <si>
    <t>22 years, 281 days</t>
  </si>
  <si>
    <t>nathan chen</t>
  </si>
  <si>
    <t>medal</t>
  </si>
  <si>
    <t>rosalynn sumners</t>
  </si>
  <si>
    <t>barbara ann scott=</t>
  </si>
  <si>
    <t xml:space="preserve">retirement age </t>
  </si>
  <si>
    <t>NA</t>
  </si>
  <si>
    <t>retirement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</si>
</sst>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workbookViewId="0">
      <selection activeCell="M18" sqref="M18"/>
    </sheetView>
  </sheetViews>
  <sheetFormatPr defaultRowHeight="14.4" x14ac:dyDescent="0.3"/>
  <cols>
    <col min="2" max="2" width="17.44140625" bestFit="1" customWidth="1"/>
    <col min="6" max="6" width="25.109375" bestFit="1" customWidth="1"/>
    <col min="8" max="9" width="0" hidden="1" customWidth="1"/>
    <col min="10" max="10" width="8.88671875" style="3"/>
  </cols>
  <sheetData>
    <row r="1" spans="1:11" x14ac:dyDescent="0.3">
      <c r="B1" s="1" t="s">
        <v>0</v>
      </c>
      <c r="C1" s="1" t="s">
        <v>1</v>
      </c>
      <c r="D1" s="1" t="s">
        <v>416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4" t="s">
        <v>419</v>
      </c>
    </row>
    <row r="2" spans="1:11" x14ac:dyDescent="0.3">
      <c r="A2" s="1">
        <v>0</v>
      </c>
      <c r="B2" t="s">
        <v>8</v>
      </c>
      <c r="C2" t="s">
        <v>63</v>
      </c>
      <c r="D2" t="str">
        <f>IF(C2="G","Gold",(IF(C2="S","Silver",(IF(C2="B","Bronze ","null")))))</f>
        <v>Gold</v>
      </c>
      <c r="E2" t="s">
        <v>66</v>
      </c>
      <c r="F2" t="s">
        <v>84</v>
      </c>
      <c r="G2" t="s">
        <v>107</v>
      </c>
      <c r="H2" t="s">
        <v>130</v>
      </c>
      <c r="I2" t="s">
        <v>190</v>
      </c>
      <c r="J2" s="3" t="s">
        <v>239</v>
      </c>
      <c r="K2">
        <v>17</v>
      </c>
    </row>
    <row r="3" spans="1:11" x14ac:dyDescent="0.3">
      <c r="A3" s="1">
        <v>1</v>
      </c>
      <c r="B3" t="s">
        <v>9</v>
      </c>
      <c r="C3" t="s">
        <v>64</v>
      </c>
      <c r="D3" t="str">
        <f t="shared" ref="D3:D66" si="0">IF(C3="G","Gold",(IF(C3="S","Silver",(IF(C3="B","Bronze ","null")))))</f>
        <v>Silver</v>
      </c>
      <c r="E3" t="s">
        <v>66</v>
      </c>
      <c r="F3" t="s">
        <v>84</v>
      </c>
      <c r="G3" t="s">
        <v>107</v>
      </c>
      <c r="H3" t="s">
        <v>131</v>
      </c>
      <c r="I3" t="s">
        <v>191</v>
      </c>
      <c r="J3" s="3" t="s">
        <v>239</v>
      </c>
      <c r="K3" t="s">
        <v>420</v>
      </c>
    </row>
    <row r="4" spans="1:11" x14ac:dyDescent="0.3">
      <c r="A4" s="1">
        <v>2</v>
      </c>
      <c r="B4" t="s">
        <v>10</v>
      </c>
      <c r="C4" t="s">
        <v>65</v>
      </c>
      <c r="D4" t="str">
        <f t="shared" si="0"/>
        <v xml:space="preserve">Bronze </v>
      </c>
      <c r="E4" t="s">
        <v>67</v>
      </c>
      <c r="F4" t="s">
        <v>84</v>
      </c>
      <c r="G4" t="s">
        <v>107</v>
      </c>
      <c r="H4" t="s">
        <v>132</v>
      </c>
      <c r="I4" t="s">
        <v>192</v>
      </c>
      <c r="J4" s="3" t="s">
        <v>240</v>
      </c>
      <c r="K4" t="s">
        <v>420</v>
      </c>
    </row>
    <row r="5" spans="1:11" x14ac:dyDescent="0.3">
      <c r="A5" s="1">
        <v>3</v>
      </c>
      <c r="B5" t="s">
        <v>11</v>
      </c>
      <c r="C5" t="s">
        <v>63</v>
      </c>
      <c r="D5" t="str">
        <f t="shared" si="0"/>
        <v>Gold</v>
      </c>
      <c r="E5" t="s">
        <v>66</v>
      </c>
      <c r="F5" t="s">
        <v>85</v>
      </c>
      <c r="G5" t="s">
        <v>108</v>
      </c>
      <c r="H5" t="s">
        <v>133</v>
      </c>
      <c r="I5" t="s">
        <v>193</v>
      </c>
      <c r="J5" s="3" t="s">
        <v>241</v>
      </c>
      <c r="K5">
        <v>17</v>
      </c>
    </row>
    <row r="6" spans="1:11" x14ac:dyDescent="0.3">
      <c r="A6" s="1">
        <v>4</v>
      </c>
      <c r="B6" t="s">
        <v>12</v>
      </c>
      <c r="C6" t="s">
        <v>64</v>
      </c>
      <c r="D6" t="str">
        <f t="shared" si="0"/>
        <v>Silver</v>
      </c>
      <c r="E6" t="s">
        <v>66</v>
      </c>
      <c r="F6" t="s">
        <v>85</v>
      </c>
      <c r="G6" t="s">
        <v>108</v>
      </c>
      <c r="H6" t="s">
        <v>134</v>
      </c>
      <c r="I6" t="s">
        <v>194</v>
      </c>
      <c r="J6" s="3" t="s">
        <v>242</v>
      </c>
      <c r="K6">
        <v>21</v>
      </c>
    </row>
    <row r="7" spans="1:11" x14ac:dyDescent="0.3">
      <c r="A7" s="1">
        <v>5</v>
      </c>
      <c r="B7" t="s">
        <v>13</v>
      </c>
      <c r="C7" t="s">
        <v>65</v>
      </c>
      <c r="D7" t="str">
        <f t="shared" si="0"/>
        <v xml:space="preserve">Bronze </v>
      </c>
      <c r="E7" t="s">
        <v>68</v>
      </c>
      <c r="F7" t="s">
        <v>85</v>
      </c>
      <c r="G7" t="s">
        <v>108</v>
      </c>
      <c r="H7" t="s">
        <v>135</v>
      </c>
      <c r="I7" t="s">
        <v>195</v>
      </c>
      <c r="J7" s="3" t="s">
        <v>243</v>
      </c>
      <c r="K7">
        <v>23</v>
      </c>
    </row>
    <row r="8" spans="1:11" x14ac:dyDescent="0.3">
      <c r="A8" s="1">
        <v>6</v>
      </c>
      <c r="B8" t="s">
        <v>14</v>
      </c>
      <c r="C8" t="s">
        <v>63</v>
      </c>
      <c r="D8" t="str">
        <f t="shared" si="0"/>
        <v>Gold</v>
      </c>
      <c r="E8" t="s">
        <v>66</v>
      </c>
      <c r="F8" t="s">
        <v>86</v>
      </c>
      <c r="G8" t="s">
        <v>109</v>
      </c>
      <c r="H8" t="s">
        <v>136</v>
      </c>
      <c r="I8" t="s">
        <v>196</v>
      </c>
      <c r="J8" s="3" t="s">
        <v>239</v>
      </c>
      <c r="K8">
        <v>24</v>
      </c>
    </row>
    <row r="9" spans="1:11" x14ac:dyDescent="0.3">
      <c r="A9" s="1">
        <v>7</v>
      </c>
      <c r="B9" t="s">
        <v>15</v>
      </c>
      <c r="C9" t="s">
        <v>64</v>
      </c>
      <c r="D9" t="str">
        <f t="shared" si="0"/>
        <v>Silver</v>
      </c>
      <c r="E9" t="s">
        <v>69</v>
      </c>
      <c r="F9" t="s">
        <v>86</v>
      </c>
      <c r="G9" t="s">
        <v>109</v>
      </c>
      <c r="H9" t="s">
        <v>137</v>
      </c>
      <c r="I9" t="s">
        <v>197</v>
      </c>
      <c r="J9" s="3" t="s">
        <v>244</v>
      </c>
      <c r="K9">
        <v>23</v>
      </c>
    </row>
    <row r="10" spans="1:11" x14ac:dyDescent="0.3">
      <c r="A10" s="1">
        <v>8</v>
      </c>
      <c r="B10" t="s">
        <v>16</v>
      </c>
      <c r="C10" t="s">
        <v>65</v>
      </c>
      <c r="D10" t="str">
        <f t="shared" si="0"/>
        <v xml:space="preserve">Bronze </v>
      </c>
      <c r="E10" t="s">
        <v>70</v>
      </c>
      <c r="F10" t="s">
        <v>86</v>
      </c>
      <c r="G10" t="s">
        <v>109</v>
      </c>
      <c r="H10" t="s">
        <v>138</v>
      </c>
      <c r="I10" t="s">
        <v>198</v>
      </c>
      <c r="J10" s="3" t="s">
        <v>245</v>
      </c>
      <c r="K10" t="s">
        <v>420</v>
      </c>
    </row>
    <row r="11" spans="1:11" x14ac:dyDescent="0.3">
      <c r="A11" s="1">
        <v>9</v>
      </c>
      <c r="B11" t="s">
        <v>15</v>
      </c>
      <c r="C11" t="s">
        <v>63</v>
      </c>
      <c r="D11" t="str">
        <f t="shared" si="0"/>
        <v>Gold</v>
      </c>
      <c r="E11" t="s">
        <v>69</v>
      </c>
      <c r="F11" t="s">
        <v>87</v>
      </c>
      <c r="G11" t="s">
        <v>110</v>
      </c>
      <c r="H11" t="s">
        <v>139</v>
      </c>
      <c r="I11" t="s">
        <v>197</v>
      </c>
      <c r="J11" s="3" t="s">
        <v>246</v>
      </c>
      <c r="K11">
        <v>23</v>
      </c>
    </row>
    <row r="12" spans="1:11" x14ac:dyDescent="0.3">
      <c r="A12" s="1">
        <v>10</v>
      </c>
      <c r="B12" t="s">
        <v>17</v>
      </c>
      <c r="C12" t="s">
        <v>64</v>
      </c>
      <c r="D12" t="str">
        <f t="shared" si="0"/>
        <v>Silver</v>
      </c>
      <c r="E12" t="s">
        <v>67</v>
      </c>
      <c r="F12" t="s">
        <v>87</v>
      </c>
      <c r="G12" t="s">
        <v>110</v>
      </c>
      <c r="H12" t="s">
        <v>140</v>
      </c>
      <c r="I12" t="s">
        <v>199</v>
      </c>
      <c r="J12" s="3" t="s">
        <v>246</v>
      </c>
      <c r="K12">
        <v>26</v>
      </c>
    </row>
    <row r="13" spans="1:11" x14ac:dyDescent="0.3">
      <c r="A13" s="1">
        <v>11</v>
      </c>
      <c r="B13" t="s">
        <v>18</v>
      </c>
      <c r="C13" t="s">
        <v>65</v>
      </c>
      <c r="D13" t="str">
        <f t="shared" si="0"/>
        <v xml:space="preserve">Bronze </v>
      </c>
      <c r="E13" t="s">
        <v>68</v>
      </c>
      <c r="F13" t="s">
        <v>87</v>
      </c>
      <c r="G13" t="s">
        <v>110</v>
      </c>
      <c r="H13" t="s">
        <v>141</v>
      </c>
      <c r="I13" t="s">
        <v>200</v>
      </c>
      <c r="J13" s="3" t="s">
        <v>247</v>
      </c>
      <c r="K13">
        <v>17</v>
      </c>
    </row>
    <row r="14" spans="1:11" x14ac:dyDescent="0.3">
      <c r="A14" s="1">
        <v>12</v>
      </c>
      <c r="B14" t="s">
        <v>19</v>
      </c>
      <c r="C14" t="s">
        <v>63</v>
      </c>
      <c r="D14" t="str">
        <f t="shared" si="0"/>
        <v>Gold</v>
      </c>
      <c r="E14" t="s">
        <v>67</v>
      </c>
      <c r="F14" t="s">
        <v>88</v>
      </c>
      <c r="G14" t="s">
        <v>111</v>
      </c>
      <c r="H14" t="s">
        <v>142</v>
      </c>
      <c r="I14" t="s">
        <v>201</v>
      </c>
      <c r="J14" s="3" t="s">
        <v>247</v>
      </c>
    </row>
    <row r="15" spans="1:11" x14ac:dyDescent="0.3">
      <c r="A15" s="1">
        <v>13</v>
      </c>
      <c r="B15" t="s">
        <v>20</v>
      </c>
      <c r="C15" t="s">
        <v>64</v>
      </c>
      <c r="D15" t="str">
        <f t="shared" si="0"/>
        <v>Silver</v>
      </c>
      <c r="E15" t="s">
        <v>71</v>
      </c>
      <c r="F15" t="s">
        <v>88</v>
      </c>
      <c r="G15" t="s">
        <v>111</v>
      </c>
      <c r="H15" t="s">
        <v>143</v>
      </c>
      <c r="I15" t="s">
        <v>202</v>
      </c>
      <c r="J15" s="3" t="s">
        <v>240</v>
      </c>
    </row>
    <row r="16" spans="1:11" x14ac:dyDescent="0.3">
      <c r="A16" s="1">
        <v>14</v>
      </c>
      <c r="B16" t="s">
        <v>21</v>
      </c>
      <c r="C16" t="s">
        <v>65</v>
      </c>
      <c r="D16" t="str">
        <f t="shared" si="0"/>
        <v xml:space="preserve">Bronze </v>
      </c>
      <c r="E16" t="s">
        <v>66</v>
      </c>
      <c r="F16" t="s">
        <v>88</v>
      </c>
      <c r="G16" t="s">
        <v>111</v>
      </c>
      <c r="H16" t="s">
        <v>144</v>
      </c>
      <c r="I16" t="s">
        <v>203</v>
      </c>
      <c r="J16" s="3" t="s">
        <v>245</v>
      </c>
    </row>
    <row r="17" spans="1:10" x14ac:dyDescent="0.3">
      <c r="A17" s="1">
        <v>15</v>
      </c>
      <c r="B17" t="s">
        <v>22</v>
      </c>
      <c r="C17" t="s">
        <v>63</v>
      </c>
      <c r="D17" t="str">
        <f t="shared" si="0"/>
        <v>Gold</v>
      </c>
      <c r="E17" t="s">
        <v>71</v>
      </c>
      <c r="F17" t="s">
        <v>89</v>
      </c>
      <c r="G17" t="s">
        <v>112</v>
      </c>
      <c r="H17" t="s">
        <v>145</v>
      </c>
      <c r="I17" t="s">
        <v>204</v>
      </c>
      <c r="J17" s="3" t="s">
        <v>248</v>
      </c>
    </row>
    <row r="18" spans="1:10" x14ac:dyDescent="0.3">
      <c r="A18" s="1">
        <v>16</v>
      </c>
      <c r="B18" t="s">
        <v>21</v>
      </c>
      <c r="C18" t="s">
        <v>64</v>
      </c>
      <c r="D18" t="str">
        <f t="shared" si="0"/>
        <v>Silver</v>
      </c>
      <c r="E18" t="s">
        <v>66</v>
      </c>
      <c r="F18" t="s">
        <v>89</v>
      </c>
      <c r="G18" t="s">
        <v>112</v>
      </c>
      <c r="H18" t="s">
        <v>146</v>
      </c>
      <c r="I18" t="s">
        <v>203</v>
      </c>
      <c r="J18" s="3" t="s">
        <v>244</v>
      </c>
    </row>
    <row r="19" spans="1:10" x14ac:dyDescent="0.3">
      <c r="A19" s="1">
        <v>17</v>
      </c>
      <c r="B19" t="s">
        <v>23</v>
      </c>
      <c r="C19" t="s">
        <v>65</v>
      </c>
      <c r="D19" t="str">
        <f t="shared" si="0"/>
        <v xml:space="preserve">Bronze </v>
      </c>
      <c r="E19" t="s">
        <v>71</v>
      </c>
      <c r="F19" t="s">
        <v>89</v>
      </c>
      <c r="G19" t="s">
        <v>112</v>
      </c>
      <c r="H19" t="s">
        <v>147</v>
      </c>
      <c r="I19" t="s">
        <v>205</v>
      </c>
      <c r="J19" s="3" t="s">
        <v>240</v>
      </c>
    </row>
    <row r="20" spans="1:10" x14ac:dyDescent="0.3">
      <c r="A20" s="1">
        <v>18</v>
      </c>
      <c r="B20" t="s">
        <v>24</v>
      </c>
      <c r="C20" t="s">
        <v>63</v>
      </c>
      <c r="D20" t="str">
        <f t="shared" si="0"/>
        <v>Gold</v>
      </c>
      <c r="E20" t="s">
        <v>71</v>
      </c>
      <c r="F20" t="s">
        <v>90</v>
      </c>
      <c r="G20" t="s">
        <v>113</v>
      </c>
      <c r="H20" t="s">
        <v>148</v>
      </c>
      <c r="I20" t="s">
        <v>206</v>
      </c>
      <c r="J20" s="3" t="s">
        <v>241</v>
      </c>
    </row>
    <row r="21" spans="1:10" x14ac:dyDescent="0.3">
      <c r="A21" s="1">
        <v>19</v>
      </c>
      <c r="B21" t="s">
        <v>23</v>
      </c>
      <c r="C21" t="s">
        <v>64</v>
      </c>
      <c r="D21" t="str">
        <f t="shared" si="0"/>
        <v>Silver</v>
      </c>
      <c r="E21" t="s">
        <v>71</v>
      </c>
      <c r="F21" t="s">
        <v>90</v>
      </c>
      <c r="G21" t="s">
        <v>113</v>
      </c>
      <c r="H21" t="s">
        <v>149</v>
      </c>
      <c r="I21" t="s">
        <v>205</v>
      </c>
      <c r="J21" s="3" t="s">
        <v>239</v>
      </c>
    </row>
    <row r="22" spans="1:10" x14ac:dyDescent="0.3">
      <c r="A22" s="1">
        <v>20</v>
      </c>
      <c r="B22" t="s">
        <v>25</v>
      </c>
      <c r="C22" t="s">
        <v>65</v>
      </c>
      <c r="D22" t="str">
        <f t="shared" si="0"/>
        <v xml:space="preserve">Bronze </v>
      </c>
      <c r="E22" t="s">
        <v>72</v>
      </c>
      <c r="F22" t="s">
        <v>90</v>
      </c>
      <c r="G22" t="s">
        <v>113</v>
      </c>
      <c r="J22" s="3">
        <f>1998-1976</f>
        <v>22</v>
      </c>
    </row>
    <row r="23" spans="1:10" x14ac:dyDescent="0.3">
      <c r="A23" s="1">
        <v>21</v>
      </c>
      <c r="B23" t="s">
        <v>26</v>
      </c>
      <c r="C23" t="s">
        <v>63</v>
      </c>
      <c r="D23" t="str">
        <f t="shared" si="0"/>
        <v>Gold</v>
      </c>
      <c r="E23" t="s">
        <v>73</v>
      </c>
      <c r="F23" t="s">
        <v>91</v>
      </c>
      <c r="G23" t="s">
        <v>114</v>
      </c>
      <c r="H23" t="s">
        <v>150</v>
      </c>
      <c r="I23" t="s">
        <v>207</v>
      </c>
      <c r="J23" s="3" t="s">
        <v>248</v>
      </c>
    </row>
    <row r="24" spans="1:10" x14ac:dyDescent="0.3">
      <c r="A24" s="1">
        <v>22</v>
      </c>
      <c r="B24" t="s">
        <v>27</v>
      </c>
      <c r="C24" t="s">
        <v>64</v>
      </c>
      <c r="D24" t="str">
        <f t="shared" si="0"/>
        <v>Silver</v>
      </c>
      <c r="E24" t="s">
        <v>71</v>
      </c>
      <c r="F24" t="s">
        <v>91</v>
      </c>
      <c r="G24" t="s">
        <v>114</v>
      </c>
      <c r="H24" t="s">
        <v>151</v>
      </c>
      <c r="I24" t="s">
        <v>208</v>
      </c>
      <c r="J24" s="3" t="s">
        <v>247</v>
      </c>
    </row>
    <row r="25" spans="1:10" x14ac:dyDescent="0.3">
      <c r="A25" s="1">
        <v>23</v>
      </c>
      <c r="B25" t="s">
        <v>25</v>
      </c>
      <c r="C25" t="s">
        <v>65</v>
      </c>
      <c r="D25" t="str">
        <f t="shared" si="0"/>
        <v xml:space="preserve">Bronze </v>
      </c>
      <c r="E25" t="s">
        <v>72</v>
      </c>
      <c r="F25" t="s">
        <v>91</v>
      </c>
      <c r="G25" t="s">
        <v>114</v>
      </c>
      <c r="J25" s="3">
        <f>1994-1976</f>
        <v>18</v>
      </c>
    </row>
    <row r="26" spans="1:10" x14ac:dyDescent="0.3">
      <c r="A26" s="1">
        <v>24</v>
      </c>
      <c r="B26" t="s">
        <v>28</v>
      </c>
      <c r="C26" t="s">
        <v>63</v>
      </c>
      <c r="D26" t="str">
        <f t="shared" si="0"/>
        <v>Gold</v>
      </c>
      <c r="E26" t="s">
        <v>71</v>
      </c>
      <c r="F26" t="s">
        <v>92</v>
      </c>
      <c r="G26" t="s">
        <v>115</v>
      </c>
      <c r="H26" t="s">
        <v>152</v>
      </c>
      <c r="I26" t="s">
        <v>209</v>
      </c>
      <c r="J26" s="3" t="s">
        <v>249</v>
      </c>
    </row>
    <row r="27" spans="1:10" x14ac:dyDescent="0.3">
      <c r="A27" s="1">
        <v>25</v>
      </c>
      <c r="B27" t="s">
        <v>29</v>
      </c>
      <c r="C27" t="s">
        <v>64</v>
      </c>
      <c r="D27" t="str">
        <f t="shared" si="0"/>
        <v>Silver</v>
      </c>
      <c r="E27" t="s">
        <v>67</v>
      </c>
      <c r="F27" t="s">
        <v>92</v>
      </c>
      <c r="G27" t="s">
        <v>115</v>
      </c>
      <c r="H27" t="s">
        <v>153</v>
      </c>
      <c r="I27" t="s">
        <v>210</v>
      </c>
      <c r="J27" s="3" t="s">
        <v>243</v>
      </c>
    </row>
    <row r="28" spans="1:10" x14ac:dyDescent="0.3">
      <c r="A28" s="1">
        <v>26</v>
      </c>
      <c r="B28" t="s">
        <v>27</v>
      </c>
      <c r="C28" t="s">
        <v>65</v>
      </c>
      <c r="D28" t="str">
        <f t="shared" si="0"/>
        <v xml:space="preserve">Bronze </v>
      </c>
      <c r="E28" t="s">
        <v>71</v>
      </c>
      <c r="F28" t="s">
        <v>92</v>
      </c>
      <c r="G28" t="s">
        <v>115</v>
      </c>
      <c r="H28" t="s">
        <v>154</v>
      </c>
      <c r="I28" t="s">
        <v>208</v>
      </c>
      <c r="J28" s="3" t="s">
        <v>243</v>
      </c>
    </row>
    <row r="29" spans="1:10" x14ac:dyDescent="0.3">
      <c r="A29" s="1">
        <v>27</v>
      </c>
      <c r="B29" t="s">
        <v>30</v>
      </c>
      <c r="C29" t="s">
        <v>63</v>
      </c>
      <c r="D29" t="str">
        <f t="shared" si="0"/>
        <v>Gold</v>
      </c>
      <c r="E29" t="s">
        <v>74</v>
      </c>
      <c r="F29" t="s">
        <v>93</v>
      </c>
      <c r="G29" t="s">
        <v>116</v>
      </c>
      <c r="H29" t="s">
        <v>155</v>
      </c>
      <c r="I29" t="s">
        <v>211</v>
      </c>
      <c r="J29" s="3" t="s">
        <v>243</v>
      </c>
    </row>
    <row r="30" spans="1:10" x14ac:dyDescent="0.3">
      <c r="A30" s="1">
        <v>28</v>
      </c>
      <c r="B30" t="s">
        <v>31</v>
      </c>
      <c r="C30" t="s">
        <v>64</v>
      </c>
      <c r="D30" t="str">
        <f t="shared" si="0"/>
        <v>Silver</v>
      </c>
      <c r="E30" t="s">
        <v>68</v>
      </c>
      <c r="F30" t="s">
        <v>93</v>
      </c>
      <c r="G30" t="s">
        <v>116</v>
      </c>
      <c r="H30" t="s">
        <v>156</v>
      </c>
      <c r="I30" t="s">
        <v>212</v>
      </c>
      <c r="J30" s="3" t="s">
        <v>243</v>
      </c>
    </row>
    <row r="31" spans="1:10" x14ac:dyDescent="0.3">
      <c r="A31" s="1">
        <v>29</v>
      </c>
      <c r="B31" t="s">
        <v>32</v>
      </c>
      <c r="C31" t="s">
        <v>65</v>
      </c>
      <c r="D31" t="str">
        <f t="shared" si="0"/>
        <v xml:space="preserve">Bronze </v>
      </c>
      <c r="E31" t="s">
        <v>71</v>
      </c>
      <c r="F31" t="s">
        <v>93</v>
      </c>
      <c r="G31" t="s">
        <v>116</v>
      </c>
      <c r="J31" s="3">
        <f>1988-1967</f>
        <v>21</v>
      </c>
    </row>
    <row r="32" spans="1:10" x14ac:dyDescent="0.3">
      <c r="A32" s="1">
        <v>30</v>
      </c>
      <c r="B32" t="s">
        <v>30</v>
      </c>
      <c r="C32" t="s">
        <v>63</v>
      </c>
      <c r="D32" t="str">
        <f t="shared" si="0"/>
        <v>Gold</v>
      </c>
      <c r="E32" t="s">
        <v>74</v>
      </c>
      <c r="F32" t="s">
        <v>94</v>
      </c>
      <c r="G32" t="s">
        <v>117</v>
      </c>
      <c r="H32" t="s">
        <v>157</v>
      </c>
      <c r="I32" t="s">
        <v>211</v>
      </c>
      <c r="J32" s="3" t="s">
        <v>242</v>
      </c>
    </row>
    <row r="33" spans="1:10" x14ac:dyDescent="0.3">
      <c r="A33" s="1">
        <v>31</v>
      </c>
      <c r="B33" t="s">
        <v>417</v>
      </c>
      <c r="C33" t="s">
        <v>64</v>
      </c>
      <c r="D33" t="str">
        <f t="shared" si="0"/>
        <v>Silver</v>
      </c>
      <c r="E33" t="s">
        <v>71</v>
      </c>
      <c r="F33" t="s">
        <v>94</v>
      </c>
      <c r="G33" t="s">
        <v>117</v>
      </c>
      <c r="J33" s="3">
        <f>1984-1964</f>
        <v>20</v>
      </c>
    </row>
    <row r="34" spans="1:10" x14ac:dyDescent="0.3">
      <c r="A34" s="1">
        <v>32</v>
      </c>
      <c r="B34" t="s">
        <v>33</v>
      </c>
      <c r="C34" t="s">
        <v>65</v>
      </c>
      <c r="D34" t="str">
        <f t="shared" si="0"/>
        <v xml:space="preserve">Bronze </v>
      </c>
      <c r="E34" t="s">
        <v>75</v>
      </c>
      <c r="F34" t="s">
        <v>94</v>
      </c>
      <c r="G34" t="s">
        <v>117</v>
      </c>
      <c r="H34" t="s">
        <v>158</v>
      </c>
      <c r="I34" t="s">
        <v>213</v>
      </c>
      <c r="J34" s="3" t="s">
        <v>240</v>
      </c>
    </row>
    <row r="35" spans="1:10" x14ac:dyDescent="0.3">
      <c r="A35" s="1">
        <v>33</v>
      </c>
      <c r="B35" t="s">
        <v>34</v>
      </c>
      <c r="C35" t="s">
        <v>63</v>
      </c>
      <c r="D35" t="str">
        <f t="shared" si="0"/>
        <v>Gold</v>
      </c>
      <c r="E35" t="s">
        <v>74</v>
      </c>
      <c r="F35" t="s">
        <v>95</v>
      </c>
      <c r="G35" t="s">
        <v>118</v>
      </c>
      <c r="H35" t="s">
        <v>159</v>
      </c>
      <c r="I35" t="s">
        <v>214</v>
      </c>
      <c r="J35" s="3" t="s">
        <v>246</v>
      </c>
    </row>
    <row r="36" spans="1:10" x14ac:dyDescent="0.3">
      <c r="A36" s="1">
        <v>34</v>
      </c>
      <c r="B36" t="s">
        <v>35</v>
      </c>
      <c r="C36" t="s">
        <v>64</v>
      </c>
      <c r="D36" t="str">
        <f t="shared" si="0"/>
        <v>Silver</v>
      </c>
      <c r="E36" t="s">
        <v>71</v>
      </c>
      <c r="F36" t="s">
        <v>95</v>
      </c>
      <c r="G36" t="s">
        <v>118</v>
      </c>
      <c r="H36" t="s">
        <v>160</v>
      </c>
      <c r="I36" t="s">
        <v>215</v>
      </c>
      <c r="J36" s="3" t="s">
        <v>246</v>
      </c>
    </row>
    <row r="37" spans="1:10" x14ac:dyDescent="0.3">
      <c r="A37" s="1">
        <v>35</v>
      </c>
      <c r="B37" t="s">
        <v>36</v>
      </c>
      <c r="C37" t="s">
        <v>65</v>
      </c>
      <c r="D37" t="str">
        <f t="shared" si="0"/>
        <v xml:space="preserve">Bronze </v>
      </c>
      <c r="E37" t="s">
        <v>76</v>
      </c>
      <c r="F37" t="s">
        <v>95</v>
      </c>
      <c r="G37" t="s">
        <v>118</v>
      </c>
      <c r="H37" t="s">
        <v>161</v>
      </c>
      <c r="I37" t="s">
        <v>216</v>
      </c>
      <c r="J37" s="3" t="s">
        <v>240</v>
      </c>
    </row>
    <row r="38" spans="1:10" x14ac:dyDescent="0.3">
      <c r="A38" s="1">
        <v>36</v>
      </c>
      <c r="B38" t="s">
        <v>37</v>
      </c>
      <c r="C38" t="s">
        <v>63</v>
      </c>
      <c r="D38" t="str">
        <f t="shared" si="0"/>
        <v>Gold</v>
      </c>
      <c r="E38" t="s">
        <v>71</v>
      </c>
      <c r="F38" t="s">
        <v>96</v>
      </c>
      <c r="G38" t="s">
        <v>119</v>
      </c>
      <c r="H38" t="s">
        <v>162</v>
      </c>
      <c r="I38" t="s">
        <v>217</v>
      </c>
      <c r="J38" s="3" t="s">
        <v>246</v>
      </c>
    </row>
    <row r="39" spans="1:10" x14ac:dyDescent="0.3">
      <c r="A39" s="1">
        <v>37</v>
      </c>
      <c r="B39" t="s">
        <v>38</v>
      </c>
      <c r="C39" t="s">
        <v>64</v>
      </c>
      <c r="D39" t="str">
        <f t="shared" si="0"/>
        <v>Silver</v>
      </c>
      <c r="E39" t="s">
        <v>77</v>
      </c>
      <c r="F39" t="s">
        <v>96</v>
      </c>
      <c r="G39" t="s">
        <v>119</v>
      </c>
      <c r="H39" t="s">
        <v>163</v>
      </c>
      <c r="I39" t="s">
        <v>218</v>
      </c>
      <c r="J39" s="3" t="s">
        <v>249</v>
      </c>
    </row>
    <row r="40" spans="1:10" x14ac:dyDescent="0.3">
      <c r="A40" s="1">
        <v>38</v>
      </c>
      <c r="B40" t="s">
        <v>39</v>
      </c>
      <c r="C40" t="s">
        <v>65</v>
      </c>
      <c r="D40" t="str">
        <f t="shared" si="0"/>
        <v xml:space="preserve">Bronze </v>
      </c>
      <c r="E40" t="s">
        <v>74</v>
      </c>
      <c r="F40" t="s">
        <v>96</v>
      </c>
      <c r="G40" t="s">
        <v>119</v>
      </c>
      <c r="H40" t="s">
        <v>164</v>
      </c>
      <c r="I40" t="s">
        <v>219</v>
      </c>
      <c r="J40" s="3" t="s">
        <v>246</v>
      </c>
    </row>
    <row r="41" spans="1:10" x14ac:dyDescent="0.3">
      <c r="A41" s="1">
        <v>39</v>
      </c>
      <c r="B41" t="s">
        <v>40</v>
      </c>
      <c r="C41" t="s">
        <v>63</v>
      </c>
      <c r="D41" t="str">
        <f t="shared" si="0"/>
        <v>Gold</v>
      </c>
      <c r="E41" t="s">
        <v>78</v>
      </c>
      <c r="F41" t="s">
        <v>97</v>
      </c>
      <c r="G41" t="s">
        <v>120</v>
      </c>
      <c r="J41" s="3">
        <f>1972-1951</f>
        <v>21</v>
      </c>
    </row>
    <row r="42" spans="1:10" x14ac:dyDescent="0.3">
      <c r="A42" s="1">
        <v>40</v>
      </c>
      <c r="B42" t="s">
        <v>41</v>
      </c>
      <c r="C42" t="s">
        <v>64</v>
      </c>
      <c r="D42" t="str">
        <f t="shared" si="0"/>
        <v>Silver</v>
      </c>
      <c r="E42" t="s">
        <v>68</v>
      </c>
      <c r="F42" t="s">
        <v>97</v>
      </c>
      <c r="G42" t="s">
        <v>120</v>
      </c>
      <c r="H42" t="s">
        <v>165</v>
      </c>
      <c r="I42" t="s">
        <v>220</v>
      </c>
      <c r="J42" s="3" t="s">
        <v>246</v>
      </c>
    </row>
    <row r="43" spans="1:10" x14ac:dyDescent="0.3">
      <c r="A43" s="1">
        <v>41</v>
      </c>
      <c r="B43" t="s">
        <v>42</v>
      </c>
      <c r="C43" t="s">
        <v>65</v>
      </c>
      <c r="D43" t="str">
        <f t="shared" si="0"/>
        <v xml:space="preserve">Bronze </v>
      </c>
      <c r="E43" t="s">
        <v>71</v>
      </c>
      <c r="F43" t="s">
        <v>97</v>
      </c>
      <c r="G43" t="s">
        <v>120</v>
      </c>
      <c r="H43" t="s">
        <v>166</v>
      </c>
      <c r="I43" t="s">
        <v>221</v>
      </c>
      <c r="J43" s="3" t="s">
        <v>242</v>
      </c>
    </row>
    <row r="44" spans="1:10" x14ac:dyDescent="0.3">
      <c r="A44" s="1">
        <v>42</v>
      </c>
      <c r="B44" t="s">
        <v>43</v>
      </c>
      <c r="C44" t="s">
        <v>63</v>
      </c>
      <c r="D44" t="str">
        <f t="shared" si="0"/>
        <v>Gold</v>
      </c>
      <c r="E44" t="s">
        <v>71</v>
      </c>
      <c r="F44" t="s">
        <v>98</v>
      </c>
      <c r="G44" t="s">
        <v>121</v>
      </c>
      <c r="H44" t="s">
        <v>167</v>
      </c>
      <c r="I44" t="s">
        <v>222</v>
      </c>
      <c r="J44" s="3" t="s">
        <v>246</v>
      </c>
    </row>
    <row r="45" spans="1:10" x14ac:dyDescent="0.3">
      <c r="A45" s="1">
        <v>43</v>
      </c>
      <c r="B45" t="s">
        <v>44</v>
      </c>
      <c r="C45" t="s">
        <v>64</v>
      </c>
      <c r="D45" t="str">
        <f t="shared" si="0"/>
        <v>Silver</v>
      </c>
      <c r="E45" t="s">
        <v>74</v>
      </c>
      <c r="F45" t="s">
        <v>98</v>
      </c>
      <c r="G45" t="s">
        <v>121</v>
      </c>
      <c r="H45" t="s">
        <v>168</v>
      </c>
      <c r="I45" t="s">
        <v>223</v>
      </c>
      <c r="J45" s="3" t="s">
        <v>246</v>
      </c>
    </row>
    <row r="46" spans="1:10" x14ac:dyDescent="0.3">
      <c r="A46" s="1">
        <v>44</v>
      </c>
      <c r="B46" t="s">
        <v>45</v>
      </c>
      <c r="C46" t="s">
        <v>65</v>
      </c>
      <c r="D46" t="str">
        <f t="shared" si="0"/>
        <v xml:space="preserve">Bronze </v>
      </c>
      <c r="E46" t="s">
        <v>79</v>
      </c>
      <c r="F46" t="s">
        <v>98</v>
      </c>
      <c r="G46" t="s">
        <v>121</v>
      </c>
      <c r="J46" s="3">
        <f>1968-1949</f>
        <v>19</v>
      </c>
    </row>
    <row r="47" spans="1:10" x14ac:dyDescent="0.3">
      <c r="A47" s="1">
        <v>45</v>
      </c>
      <c r="B47" t="s">
        <v>46</v>
      </c>
      <c r="C47" t="s">
        <v>63</v>
      </c>
      <c r="D47" t="str">
        <f t="shared" si="0"/>
        <v>Gold</v>
      </c>
      <c r="E47" t="s">
        <v>77</v>
      </c>
      <c r="F47" t="s">
        <v>99</v>
      </c>
      <c r="G47" t="s">
        <v>122</v>
      </c>
      <c r="H47" t="s">
        <v>169</v>
      </c>
      <c r="I47" t="s">
        <v>224</v>
      </c>
      <c r="J47" s="3" t="s">
        <v>243</v>
      </c>
    </row>
    <row r="48" spans="1:10" x14ac:dyDescent="0.3">
      <c r="A48" s="1">
        <v>46</v>
      </c>
      <c r="B48" t="s">
        <v>47</v>
      </c>
      <c r="C48" t="s">
        <v>64</v>
      </c>
      <c r="D48" t="str">
        <f t="shared" si="0"/>
        <v>Silver</v>
      </c>
      <c r="E48" t="s">
        <v>78</v>
      </c>
      <c r="F48" t="s">
        <v>99</v>
      </c>
      <c r="G48" t="s">
        <v>122</v>
      </c>
      <c r="H48" t="s">
        <v>170</v>
      </c>
      <c r="I48" t="s">
        <v>225</v>
      </c>
      <c r="J48" s="3" t="s">
        <v>246</v>
      </c>
    </row>
    <row r="49" spans="1:10" x14ac:dyDescent="0.3">
      <c r="A49" s="1">
        <v>47</v>
      </c>
      <c r="B49" t="s">
        <v>48</v>
      </c>
      <c r="C49" t="s">
        <v>65</v>
      </c>
      <c r="D49" t="str">
        <f t="shared" si="0"/>
        <v xml:space="preserve">Bronze </v>
      </c>
      <c r="E49" t="s">
        <v>68</v>
      </c>
      <c r="F49" t="s">
        <v>99</v>
      </c>
      <c r="G49" t="s">
        <v>122</v>
      </c>
      <c r="H49" t="s">
        <v>171</v>
      </c>
      <c r="I49" t="s">
        <v>226</v>
      </c>
      <c r="J49" s="3" t="s">
        <v>239</v>
      </c>
    </row>
    <row r="50" spans="1:10" x14ac:dyDescent="0.3">
      <c r="A50" s="1">
        <v>48</v>
      </c>
      <c r="B50" t="s">
        <v>49</v>
      </c>
      <c r="C50" t="s">
        <v>63</v>
      </c>
      <c r="D50" t="str">
        <f t="shared" si="0"/>
        <v>Gold</v>
      </c>
      <c r="E50" t="s">
        <v>71</v>
      </c>
      <c r="F50" t="s">
        <v>100</v>
      </c>
      <c r="G50" t="s">
        <v>123</v>
      </c>
      <c r="H50" t="s">
        <v>172</v>
      </c>
      <c r="I50" t="s">
        <v>227</v>
      </c>
      <c r="J50" s="3" t="s">
        <v>249</v>
      </c>
    </row>
    <row r="51" spans="1:10" x14ac:dyDescent="0.3">
      <c r="A51" s="1">
        <v>49</v>
      </c>
      <c r="B51" t="s">
        <v>46</v>
      </c>
      <c r="C51" t="s">
        <v>64</v>
      </c>
      <c r="D51" t="str">
        <f t="shared" si="0"/>
        <v>Silver</v>
      </c>
      <c r="E51" t="s">
        <v>77</v>
      </c>
      <c r="F51" t="s">
        <v>100</v>
      </c>
      <c r="G51" t="s">
        <v>123</v>
      </c>
      <c r="H51" t="s">
        <v>173</v>
      </c>
      <c r="I51" t="s">
        <v>224</v>
      </c>
      <c r="J51" s="3" t="s">
        <v>242</v>
      </c>
    </row>
    <row r="52" spans="1:10" x14ac:dyDescent="0.3">
      <c r="A52" s="1">
        <v>50</v>
      </c>
      <c r="B52" t="s">
        <v>50</v>
      </c>
      <c r="C52" t="s">
        <v>65</v>
      </c>
      <c r="D52" t="str">
        <f t="shared" si="0"/>
        <v xml:space="preserve">Bronze </v>
      </c>
      <c r="E52" t="s">
        <v>71</v>
      </c>
      <c r="F52" t="s">
        <v>100</v>
      </c>
      <c r="G52" t="s">
        <v>123</v>
      </c>
      <c r="H52" t="s">
        <v>174</v>
      </c>
      <c r="I52" t="s">
        <v>228</v>
      </c>
      <c r="J52" s="3" t="s">
        <v>242</v>
      </c>
    </row>
    <row r="53" spans="1:10" x14ac:dyDescent="0.3">
      <c r="A53" s="1">
        <v>51</v>
      </c>
      <c r="B53" t="s">
        <v>51</v>
      </c>
      <c r="C53" t="s">
        <v>63</v>
      </c>
      <c r="D53" t="str">
        <f t="shared" si="0"/>
        <v>Gold</v>
      </c>
      <c r="E53" t="s">
        <v>80</v>
      </c>
      <c r="F53" t="s">
        <v>101</v>
      </c>
      <c r="G53" t="s">
        <v>124</v>
      </c>
      <c r="H53" t="s">
        <v>175</v>
      </c>
      <c r="I53" t="s">
        <v>229</v>
      </c>
      <c r="J53" s="3" t="s">
        <v>240</v>
      </c>
    </row>
    <row r="54" spans="1:10" x14ac:dyDescent="0.3">
      <c r="A54" s="1">
        <v>52</v>
      </c>
      <c r="B54" t="s">
        <v>52</v>
      </c>
      <c r="C54" t="s">
        <v>64</v>
      </c>
      <c r="D54" t="str">
        <f t="shared" si="0"/>
        <v>Silver</v>
      </c>
      <c r="E54" t="s">
        <v>71</v>
      </c>
      <c r="F54" t="s">
        <v>101</v>
      </c>
      <c r="G54" t="s">
        <v>124</v>
      </c>
      <c r="H54" t="s">
        <v>176</v>
      </c>
      <c r="I54" t="s">
        <v>230</v>
      </c>
      <c r="J54" s="3" t="s">
        <v>248</v>
      </c>
    </row>
    <row r="55" spans="1:10" x14ac:dyDescent="0.3">
      <c r="A55" s="1">
        <v>53</v>
      </c>
      <c r="B55" t="s">
        <v>53</v>
      </c>
      <c r="C55" t="s">
        <v>65</v>
      </c>
      <c r="D55" t="str">
        <f t="shared" si="0"/>
        <v xml:space="preserve">Bronze </v>
      </c>
      <c r="E55" t="s">
        <v>81</v>
      </c>
      <c r="F55" t="s">
        <v>101</v>
      </c>
      <c r="G55" t="s">
        <v>124</v>
      </c>
      <c r="H55" t="s">
        <v>177</v>
      </c>
      <c r="I55" t="s">
        <v>231</v>
      </c>
      <c r="J55" s="3" t="s">
        <v>240</v>
      </c>
    </row>
    <row r="56" spans="1:10" x14ac:dyDescent="0.3">
      <c r="A56" s="1">
        <v>54</v>
      </c>
      <c r="B56" t="s">
        <v>418</v>
      </c>
      <c r="C56" t="s">
        <v>63</v>
      </c>
      <c r="D56" t="str">
        <f t="shared" si="0"/>
        <v>Gold</v>
      </c>
      <c r="E56" t="s">
        <v>68</v>
      </c>
      <c r="F56" t="s">
        <v>102</v>
      </c>
      <c r="G56" t="s">
        <v>125</v>
      </c>
      <c r="J56" s="3">
        <f>1948-1928</f>
        <v>20</v>
      </c>
    </row>
    <row r="57" spans="1:10" x14ac:dyDescent="0.3">
      <c r="A57" s="1">
        <v>55</v>
      </c>
      <c r="B57" t="s">
        <v>54</v>
      </c>
      <c r="C57" t="s">
        <v>64</v>
      </c>
      <c r="D57" t="str">
        <f t="shared" si="0"/>
        <v>Silver</v>
      </c>
      <c r="E57" t="s">
        <v>78</v>
      </c>
      <c r="F57" t="s">
        <v>102</v>
      </c>
      <c r="G57" t="s">
        <v>125</v>
      </c>
      <c r="H57" t="s">
        <v>178</v>
      </c>
      <c r="I57" t="s">
        <v>232</v>
      </c>
      <c r="J57" s="3" t="s">
        <v>249</v>
      </c>
    </row>
    <row r="58" spans="1:10" x14ac:dyDescent="0.3">
      <c r="A58" s="1">
        <v>56</v>
      </c>
      <c r="B58" t="s">
        <v>51</v>
      </c>
      <c r="C58" t="s">
        <v>65</v>
      </c>
      <c r="D58" t="str">
        <f t="shared" si="0"/>
        <v xml:space="preserve">Bronze </v>
      </c>
      <c r="E58" t="s">
        <v>80</v>
      </c>
      <c r="F58" t="s">
        <v>102</v>
      </c>
      <c r="G58" t="s">
        <v>125</v>
      </c>
      <c r="H58" t="s">
        <v>179</v>
      </c>
      <c r="I58" t="s">
        <v>229</v>
      </c>
      <c r="J58" s="3" t="s">
        <v>239</v>
      </c>
    </row>
    <row r="59" spans="1:10" x14ac:dyDescent="0.3">
      <c r="A59" s="1">
        <v>57</v>
      </c>
      <c r="B59" t="s">
        <v>55</v>
      </c>
      <c r="C59" t="s">
        <v>63</v>
      </c>
      <c r="D59" t="str">
        <f t="shared" si="0"/>
        <v>Gold</v>
      </c>
      <c r="E59" t="s">
        <v>82</v>
      </c>
      <c r="F59" t="s">
        <v>103</v>
      </c>
      <c r="G59" t="s">
        <v>126</v>
      </c>
      <c r="H59" t="s">
        <v>180</v>
      </c>
      <c r="I59" t="s">
        <v>233</v>
      </c>
      <c r="J59" s="3" t="s">
        <v>244</v>
      </c>
    </row>
    <row r="60" spans="1:10" x14ac:dyDescent="0.3">
      <c r="A60" s="1">
        <v>58</v>
      </c>
      <c r="B60" t="s">
        <v>56</v>
      </c>
      <c r="C60" t="s">
        <v>64</v>
      </c>
      <c r="D60" t="str">
        <f t="shared" si="0"/>
        <v>Silver</v>
      </c>
      <c r="E60" t="s">
        <v>80</v>
      </c>
      <c r="F60" t="s">
        <v>103</v>
      </c>
      <c r="G60" t="s">
        <v>126</v>
      </c>
      <c r="H60" t="s">
        <v>181</v>
      </c>
      <c r="I60" t="s">
        <v>234</v>
      </c>
      <c r="J60" s="3" t="s">
        <v>241</v>
      </c>
    </row>
    <row r="61" spans="1:10" x14ac:dyDescent="0.3">
      <c r="A61" s="1">
        <v>59</v>
      </c>
      <c r="B61" t="s">
        <v>57</v>
      </c>
      <c r="C61" t="s">
        <v>65</v>
      </c>
      <c r="D61" t="str">
        <f t="shared" si="0"/>
        <v xml:space="preserve">Bronze </v>
      </c>
      <c r="E61" t="s">
        <v>83</v>
      </c>
      <c r="F61" t="s">
        <v>103</v>
      </c>
      <c r="G61" t="s">
        <v>126</v>
      </c>
      <c r="J61" s="3">
        <f>1936-1911</f>
        <v>25</v>
      </c>
    </row>
    <row r="62" spans="1:10" x14ac:dyDescent="0.3">
      <c r="A62" s="1">
        <v>60</v>
      </c>
      <c r="B62" t="s">
        <v>55</v>
      </c>
      <c r="C62" t="s">
        <v>63</v>
      </c>
      <c r="D62" t="str">
        <f t="shared" si="0"/>
        <v>Gold</v>
      </c>
      <c r="E62" t="s">
        <v>82</v>
      </c>
      <c r="F62" t="s">
        <v>104</v>
      </c>
      <c r="G62" t="s">
        <v>127</v>
      </c>
      <c r="H62" t="s">
        <v>182</v>
      </c>
      <c r="I62" t="s">
        <v>233</v>
      </c>
      <c r="J62" s="3" t="s">
        <v>246</v>
      </c>
    </row>
    <row r="63" spans="1:10" x14ac:dyDescent="0.3">
      <c r="A63" s="1">
        <v>61</v>
      </c>
      <c r="B63" t="s">
        <v>58</v>
      </c>
      <c r="C63" t="s">
        <v>64</v>
      </c>
      <c r="D63" t="str">
        <f t="shared" si="0"/>
        <v>Silver</v>
      </c>
      <c r="E63" t="s">
        <v>78</v>
      </c>
      <c r="F63" t="s">
        <v>104</v>
      </c>
      <c r="G63" t="s">
        <v>127</v>
      </c>
      <c r="H63" t="s">
        <v>183</v>
      </c>
      <c r="I63" t="s">
        <v>235</v>
      </c>
      <c r="J63" s="3" t="s">
        <v>240</v>
      </c>
    </row>
    <row r="64" spans="1:10" x14ac:dyDescent="0.3">
      <c r="A64" s="1">
        <v>62</v>
      </c>
      <c r="B64" t="s">
        <v>59</v>
      </c>
      <c r="C64" t="s">
        <v>65</v>
      </c>
      <c r="D64" t="str">
        <f t="shared" si="0"/>
        <v xml:space="preserve">Bronze </v>
      </c>
      <c r="E64" t="s">
        <v>71</v>
      </c>
      <c r="F64" t="s">
        <v>104</v>
      </c>
      <c r="G64" t="s">
        <v>127</v>
      </c>
      <c r="H64" t="s">
        <v>184</v>
      </c>
      <c r="I64" t="s">
        <v>236</v>
      </c>
      <c r="J64" s="3" t="s">
        <v>249</v>
      </c>
    </row>
    <row r="65" spans="1:10" x14ac:dyDescent="0.3">
      <c r="A65" s="1">
        <v>63</v>
      </c>
      <c r="B65" t="s">
        <v>55</v>
      </c>
      <c r="C65" t="s">
        <v>63</v>
      </c>
      <c r="D65" t="str">
        <f t="shared" si="0"/>
        <v>Gold</v>
      </c>
      <c r="E65" t="s">
        <v>82</v>
      </c>
      <c r="F65" t="s">
        <v>105</v>
      </c>
      <c r="G65" t="s">
        <v>128</v>
      </c>
      <c r="H65" t="s">
        <v>185</v>
      </c>
      <c r="I65" t="s">
        <v>233</v>
      </c>
      <c r="J65" s="3" t="s">
        <v>241</v>
      </c>
    </row>
    <row r="66" spans="1:10" x14ac:dyDescent="0.3">
      <c r="A66" s="1">
        <v>64</v>
      </c>
      <c r="B66" t="s">
        <v>58</v>
      </c>
      <c r="C66" t="s">
        <v>64</v>
      </c>
      <c r="D66" t="str">
        <f t="shared" si="0"/>
        <v>Silver</v>
      </c>
      <c r="E66" t="s">
        <v>78</v>
      </c>
      <c r="F66" t="s">
        <v>105</v>
      </c>
      <c r="G66" t="s">
        <v>128</v>
      </c>
      <c r="H66" t="s">
        <v>186</v>
      </c>
      <c r="I66" t="s">
        <v>235</v>
      </c>
      <c r="J66" s="3" t="s">
        <v>239</v>
      </c>
    </row>
    <row r="67" spans="1:10" x14ac:dyDescent="0.3">
      <c r="A67" s="1">
        <v>65</v>
      </c>
      <c r="B67" t="s">
        <v>60</v>
      </c>
      <c r="C67" t="s">
        <v>65</v>
      </c>
      <c r="D67" t="str">
        <f t="shared" ref="D67:D70" si="1">IF(C67="G","Gold",(IF(C67="S","Silver",(IF(C67="B","Bronze ","null")))))</f>
        <v xml:space="preserve">Bronze </v>
      </c>
      <c r="E67" t="s">
        <v>71</v>
      </c>
      <c r="F67" t="s">
        <v>105</v>
      </c>
      <c r="G67" t="s">
        <v>128</v>
      </c>
      <c r="H67" t="s">
        <v>187</v>
      </c>
      <c r="I67" t="s">
        <v>237</v>
      </c>
      <c r="J67" s="3" t="s">
        <v>245</v>
      </c>
    </row>
    <row r="68" spans="1:10" x14ac:dyDescent="0.3">
      <c r="A68" s="1">
        <v>66</v>
      </c>
      <c r="B68" t="s">
        <v>61</v>
      </c>
      <c r="C68" t="s">
        <v>63</v>
      </c>
      <c r="D68" t="str">
        <f t="shared" si="1"/>
        <v>Gold</v>
      </c>
      <c r="E68" t="s">
        <v>78</v>
      </c>
      <c r="F68" t="s">
        <v>106</v>
      </c>
      <c r="G68" t="s">
        <v>129</v>
      </c>
      <c r="J68" s="3">
        <f>1924-1902</f>
        <v>22</v>
      </c>
    </row>
    <row r="69" spans="1:10" x14ac:dyDescent="0.3">
      <c r="A69" s="1">
        <v>67</v>
      </c>
      <c r="B69" t="s">
        <v>60</v>
      </c>
      <c r="C69" t="s">
        <v>64</v>
      </c>
      <c r="D69" t="str">
        <f t="shared" si="1"/>
        <v>Silver</v>
      </c>
      <c r="E69" t="s">
        <v>71</v>
      </c>
      <c r="F69" t="s">
        <v>106</v>
      </c>
      <c r="G69" t="s">
        <v>129</v>
      </c>
      <c r="H69" t="s">
        <v>188</v>
      </c>
      <c r="I69" t="s">
        <v>237</v>
      </c>
      <c r="J69" s="3" t="s">
        <v>244</v>
      </c>
    </row>
    <row r="70" spans="1:10" x14ac:dyDescent="0.3">
      <c r="A70" s="1">
        <v>68</v>
      </c>
      <c r="B70" t="s">
        <v>62</v>
      </c>
      <c r="C70" t="s">
        <v>65</v>
      </c>
      <c r="D70" t="str">
        <f t="shared" si="1"/>
        <v xml:space="preserve">Bronze </v>
      </c>
      <c r="E70" t="s">
        <v>80</v>
      </c>
      <c r="F70" t="s">
        <v>106</v>
      </c>
      <c r="G70" t="s">
        <v>129</v>
      </c>
      <c r="H70" t="s">
        <v>189</v>
      </c>
      <c r="I70" t="s">
        <v>238</v>
      </c>
      <c r="J70" s="3" t="s">
        <v>250</v>
      </c>
    </row>
    <row r="71" spans="1:10" x14ac:dyDescent="0.3">
      <c r="A71" s="1"/>
    </row>
    <row r="72" spans="1:10" x14ac:dyDescent="0.3">
      <c r="A72" s="1"/>
    </row>
    <row r="73" spans="1:10" x14ac:dyDescent="0.3">
      <c r="A73" s="1"/>
    </row>
    <row r="74" spans="1:10" x14ac:dyDescent="0.3">
      <c r="A74" s="1"/>
    </row>
    <row r="75" spans="1:10" x14ac:dyDescent="0.3">
      <c r="A75" s="1"/>
    </row>
    <row r="76" spans="1:10" x14ac:dyDescent="0.3">
      <c r="A76" s="1"/>
    </row>
    <row r="77" spans="1:10" x14ac:dyDescent="0.3">
      <c r="A77" s="1"/>
    </row>
    <row r="78" spans="1:10" x14ac:dyDescent="0.3">
      <c r="A78" s="1"/>
    </row>
    <row r="79" spans="1:10" x14ac:dyDescent="0.3">
      <c r="A79" s="1"/>
    </row>
    <row r="80" spans="1:10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</sheetData>
  <autoFilter ref="G1:G1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4AB7-F58D-44B1-A394-4D986C30BCDC}">
  <dimension ref="A1:K70"/>
  <sheetViews>
    <sheetView tabSelected="1" workbookViewId="0">
      <selection activeCell="O71" sqref="O71"/>
    </sheetView>
  </sheetViews>
  <sheetFormatPr defaultRowHeight="14.4" x14ac:dyDescent="0.3"/>
  <cols>
    <col min="1" max="1" width="4" bestFit="1" customWidth="1"/>
    <col min="2" max="2" width="24.6640625" bestFit="1" customWidth="1"/>
    <col min="3" max="3" width="8.109375" bestFit="1" customWidth="1"/>
    <col min="4" max="4" width="8.109375" customWidth="1"/>
    <col min="5" max="5" width="7.5546875" bestFit="1" customWidth="1"/>
    <col min="6" max="6" width="25.109375" bestFit="1" customWidth="1"/>
    <col min="7" max="7" width="5" bestFit="1" customWidth="1"/>
    <col min="8" max="8" width="15.88671875" hidden="1" customWidth="1"/>
    <col min="9" max="9" width="17.33203125" hidden="1" customWidth="1"/>
    <col min="10" max="10" width="9.44140625" style="3" bestFit="1" customWidth="1"/>
  </cols>
  <sheetData>
    <row r="1" spans="1:11" x14ac:dyDescent="0.3">
      <c r="B1" s="1" t="s">
        <v>0</v>
      </c>
      <c r="C1" s="1" t="s">
        <v>1</v>
      </c>
      <c r="D1" s="1" t="s">
        <v>416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4" t="s">
        <v>421</v>
      </c>
    </row>
    <row r="2" spans="1:11" x14ac:dyDescent="0.3">
      <c r="A2" s="1">
        <v>0</v>
      </c>
      <c r="B2" t="s">
        <v>415</v>
      </c>
      <c r="C2" t="s">
        <v>63</v>
      </c>
      <c r="D2" t="str">
        <f t="shared" ref="D2:D33" si="0">IF(C2="G","Gold",(IF(C2="S","Silver",(IF(C2="B","Bronze ","null")))))</f>
        <v>Gold</v>
      </c>
      <c r="E2" t="s">
        <v>71</v>
      </c>
      <c r="F2" t="s">
        <v>84</v>
      </c>
      <c r="G2" t="s">
        <v>107</v>
      </c>
      <c r="H2" t="s">
        <v>414</v>
      </c>
      <c r="I2" t="s">
        <v>413</v>
      </c>
      <c r="J2" s="3" t="s">
        <v>243</v>
      </c>
      <c r="K2" t="s">
        <v>420</v>
      </c>
    </row>
    <row r="3" spans="1:11" x14ac:dyDescent="0.3">
      <c r="A3" s="1">
        <v>1</v>
      </c>
      <c r="B3" t="s">
        <v>412</v>
      </c>
      <c r="C3" t="s">
        <v>64</v>
      </c>
      <c r="D3" t="str">
        <f t="shared" si="0"/>
        <v>Silver</v>
      </c>
      <c r="E3" t="s">
        <v>67</v>
      </c>
      <c r="F3" t="s">
        <v>84</v>
      </c>
      <c r="G3" t="s">
        <v>107</v>
      </c>
      <c r="H3" t="s">
        <v>411</v>
      </c>
      <c r="I3" t="s">
        <v>410</v>
      </c>
      <c r="J3" s="3" t="s">
        <v>242</v>
      </c>
      <c r="K3" t="s">
        <v>420</v>
      </c>
    </row>
    <row r="4" spans="1:11" x14ac:dyDescent="0.3">
      <c r="A4" s="1">
        <v>2</v>
      </c>
      <c r="B4" t="s">
        <v>407</v>
      </c>
      <c r="C4" t="s">
        <v>65</v>
      </c>
      <c r="D4" t="str">
        <f t="shared" si="0"/>
        <v xml:space="preserve">Bronze </v>
      </c>
      <c r="E4" t="s">
        <v>67</v>
      </c>
      <c r="F4" t="s">
        <v>84</v>
      </c>
      <c r="G4" t="s">
        <v>107</v>
      </c>
      <c r="H4" t="s">
        <v>409</v>
      </c>
      <c r="I4" t="s">
        <v>405</v>
      </c>
      <c r="J4" s="3" t="s">
        <v>247</v>
      </c>
      <c r="K4" t="s">
        <v>420</v>
      </c>
    </row>
    <row r="5" spans="1:11" x14ac:dyDescent="0.3">
      <c r="A5" s="1">
        <v>3</v>
      </c>
      <c r="B5" t="s">
        <v>402</v>
      </c>
      <c r="C5" t="s">
        <v>63</v>
      </c>
      <c r="D5" t="str">
        <f t="shared" si="0"/>
        <v>Gold</v>
      </c>
      <c r="E5" t="s">
        <v>67</v>
      </c>
      <c r="F5" t="s">
        <v>85</v>
      </c>
      <c r="G5" t="s">
        <v>108</v>
      </c>
      <c r="H5" t="s">
        <v>408</v>
      </c>
      <c r="I5" t="s">
        <v>400</v>
      </c>
      <c r="J5" s="3" t="s">
        <v>244</v>
      </c>
      <c r="K5">
        <v>27</v>
      </c>
    </row>
    <row r="6" spans="1:11" x14ac:dyDescent="0.3">
      <c r="A6" s="1">
        <v>4</v>
      </c>
      <c r="B6" t="s">
        <v>407</v>
      </c>
      <c r="C6" t="s">
        <v>64</v>
      </c>
      <c r="D6" t="str">
        <f t="shared" si="0"/>
        <v>Silver</v>
      </c>
      <c r="E6" t="s">
        <v>67</v>
      </c>
      <c r="F6" t="s">
        <v>85</v>
      </c>
      <c r="G6" t="s">
        <v>108</v>
      </c>
      <c r="H6" t="s">
        <v>406</v>
      </c>
      <c r="I6" t="s">
        <v>405</v>
      </c>
      <c r="J6" s="3" t="s">
        <v>249</v>
      </c>
      <c r="K6" t="s">
        <v>420</v>
      </c>
    </row>
    <row r="7" spans="1:11" x14ac:dyDescent="0.3">
      <c r="A7" s="1">
        <v>5</v>
      </c>
      <c r="B7" t="s">
        <v>404</v>
      </c>
      <c r="C7" t="s">
        <v>65</v>
      </c>
      <c r="D7" t="str">
        <f t="shared" si="0"/>
        <v xml:space="preserve">Bronze </v>
      </c>
      <c r="E7" t="s">
        <v>403</v>
      </c>
      <c r="F7" t="s">
        <v>85</v>
      </c>
      <c r="G7" t="s">
        <v>108</v>
      </c>
      <c r="J7" s="3">
        <v>27</v>
      </c>
      <c r="K7">
        <v>28</v>
      </c>
    </row>
    <row r="8" spans="1:11" x14ac:dyDescent="0.3">
      <c r="A8" s="1">
        <v>6</v>
      </c>
      <c r="B8" t="s">
        <v>402</v>
      </c>
      <c r="C8" t="s">
        <v>63</v>
      </c>
      <c r="D8" t="str">
        <f t="shared" si="0"/>
        <v>Gold</v>
      </c>
      <c r="E8" t="s">
        <v>67</v>
      </c>
      <c r="F8" t="s">
        <v>86</v>
      </c>
      <c r="G8" t="s">
        <v>109</v>
      </c>
      <c r="H8" t="s">
        <v>401</v>
      </c>
      <c r="I8" t="s">
        <v>400</v>
      </c>
      <c r="J8" s="3" t="s">
        <v>246</v>
      </c>
      <c r="K8">
        <v>27</v>
      </c>
    </row>
    <row r="9" spans="1:11" x14ac:dyDescent="0.3">
      <c r="A9" s="1">
        <v>7</v>
      </c>
      <c r="B9" t="s">
        <v>399</v>
      </c>
      <c r="C9" t="s">
        <v>64</v>
      </c>
      <c r="D9" t="str">
        <f t="shared" si="0"/>
        <v>Silver</v>
      </c>
      <c r="E9" t="s">
        <v>68</v>
      </c>
      <c r="F9" t="s">
        <v>86</v>
      </c>
      <c r="G9" t="s">
        <v>109</v>
      </c>
      <c r="H9" t="s">
        <v>398</v>
      </c>
      <c r="I9" t="s">
        <v>397</v>
      </c>
      <c r="J9" s="3" t="s">
        <v>244</v>
      </c>
      <c r="K9">
        <v>27</v>
      </c>
    </row>
    <row r="10" spans="1:11" x14ac:dyDescent="0.3">
      <c r="A10" s="1">
        <v>8</v>
      </c>
      <c r="B10" t="s">
        <v>396</v>
      </c>
      <c r="C10" t="s">
        <v>65</v>
      </c>
      <c r="D10" t="str">
        <f t="shared" si="0"/>
        <v xml:space="preserve">Bronze </v>
      </c>
      <c r="E10" t="s">
        <v>395</v>
      </c>
      <c r="F10" t="s">
        <v>86</v>
      </c>
      <c r="G10" t="s">
        <v>109</v>
      </c>
      <c r="H10" t="s">
        <v>394</v>
      </c>
      <c r="I10" t="s">
        <v>393</v>
      </c>
      <c r="J10" s="3" t="s">
        <v>249</v>
      </c>
      <c r="K10">
        <v>24</v>
      </c>
    </row>
    <row r="11" spans="1:11" x14ac:dyDescent="0.3">
      <c r="A11" s="1">
        <v>9</v>
      </c>
      <c r="B11" t="s">
        <v>392</v>
      </c>
      <c r="C11" t="s">
        <v>63</v>
      </c>
      <c r="D11" t="str">
        <f t="shared" si="0"/>
        <v>Gold</v>
      </c>
      <c r="E11" t="s">
        <v>71</v>
      </c>
      <c r="F11" t="s">
        <v>87</v>
      </c>
      <c r="G11" t="s">
        <v>110</v>
      </c>
      <c r="H11" t="s">
        <v>391</v>
      </c>
      <c r="I11" t="s">
        <v>390</v>
      </c>
      <c r="J11" s="3" t="s">
        <v>247</v>
      </c>
      <c r="K11">
        <v>27</v>
      </c>
    </row>
    <row r="12" spans="1:11" x14ac:dyDescent="0.3">
      <c r="A12" s="1">
        <v>10</v>
      </c>
      <c r="B12" t="s">
        <v>380</v>
      </c>
      <c r="C12" t="s">
        <v>64</v>
      </c>
      <c r="D12" t="str">
        <f t="shared" si="0"/>
        <v>Silver</v>
      </c>
      <c r="E12" t="s">
        <v>66</v>
      </c>
      <c r="F12" t="s">
        <v>87</v>
      </c>
      <c r="G12" t="s">
        <v>110</v>
      </c>
      <c r="J12" s="3">
        <f>2010-1982</f>
        <v>28</v>
      </c>
      <c r="K12">
        <v>35</v>
      </c>
    </row>
    <row r="13" spans="1:11" x14ac:dyDescent="0.3">
      <c r="A13" s="1">
        <v>11</v>
      </c>
      <c r="B13" t="s">
        <v>389</v>
      </c>
      <c r="C13" t="s">
        <v>65</v>
      </c>
      <c r="D13" t="str">
        <f t="shared" si="0"/>
        <v xml:space="preserve">Bronze </v>
      </c>
      <c r="E13" t="s">
        <v>67</v>
      </c>
      <c r="F13" t="s">
        <v>87</v>
      </c>
      <c r="G13" t="s">
        <v>110</v>
      </c>
      <c r="H13" t="s">
        <v>388</v>
      </c>
      <c r="I13" t="s">
        <v>387</v>
      </c>
      <c r="J13" s="3" t="s">
        <v>244</v>
      </c>
      <c r="K13">
        <v>27</v>
      </c>
    </row>
    <row r="14" spans="1:11" x14ac:dyDescent="0.3">
      <c r="A14" s="1">
        <v>12</v>
      </c>
      <c r="B14" t="s">
        <v>380</v>
      </c>
      <c r="C14" t="s">
        <v>63</v>
      </c>
      <c r="D14" t="str">
        <f t="shared" si="0"/>
        <v>Gold</v>
      </c>
      <c r="E14" t="s">
        <v>66</v>
      </c>
      <c r="F14" t="s">
        <v>88</v>
      </c>
      <c r="G14" t="s">
        <v>111</v>
      </c>
      <c r="J14" s="3">
        <f>2006-1982</f>
        <v>24</v>
      </c>
    </row>
    <row r="15" spans="1:11" x14ac:dyDescent="0.3">
      <c r="A15" s="1">
        <v>13</v>
      </c>
      <c r="B15" t="s">
        <v>386</v>
      </c>
      <c r="C15" t="s">
        <v>64</v>
      </c>
      <c r="D15" t="str">
        <f t="shared" si="0"/>
        <v>Silver</v>
      </c>
      <c r="E15" t="s">
        <v>253</v>
      </c>
      <c r="F15" t="s">
        <v>88</v>
      </c>
      <c r="G15" t="s">
        <v>111</v>
      </c>
      <c r="J15" s="3">
        <f>2006-1985</f>
        <v>21</v>
      </c>
    </row>
    <row r="16" spans="1:11" x14ac:dyDescent="0.3">
      <c r="A16" s="1">
        <v>14</v>
      </c>
      <c r="B16" t="s">
        <v>385</v>
      </c>
      <c r="C16" t="s">
        <v>65</v>
      </c>
      <c r="D16" t="str">
        <f t="shared" si="0"/>
        <v xml:space="preserve">Bronze </v>
      </c>
      <c r="E16" t="s">
        <v>68</v>
      </c>
      <c r="F16" t="s">
        <v>88</v>
      </c>
      <c r="G16" t="s">
        <v>111</v>
      </c>
      <c r="H16" t="s">
        <v>137</v>
      </c>
      <c r="I16" t="s">
        <v>384</v>
      </c>
      <c r="J16" s="3" t="s">
        <v>244</v>
      </c>
    </row>
    <row r="17" spans="1:10" x14ac:dyDescent="0.3">
      <c r="A17" s="1">
        <v>15</v>
      </c>
      <c r="B17" t="s">
        <v>383</v>
      </c>
      <c r="C17" t="s">
        <v>63</v>
      </c>
      <c r="D17" t="str">
        <f t="shared" si="0"/>
        <v>Gold</v>
      </c>
      <c r="E17" t="s">
        <v>66</v>
      </c>
      <c r="F17" t="s">
        <v>89</v>
      </c>
      <c r="G17" t="s">
        <v>112</v>
      </c>
      <c r="H17" t="s">
        <v>382</v>
      </c>
      <c r="I17" t="s">
        <v>381</v>
      </c>
      <c r="J17" s="3" t="s">
        <v>240</v>
      </c>
    </row>
    <row r="18" spans="1:10" x14ac:dyDescent="0.3">
      <c r="A18" s="1">
        <v>16</v>
      </c>
      <c r="B18" t="s">
        <v>380</v>
      </c>
      <c r="C18" t="s">
        <v>64</v>
      </c>
      <c r="D18" t="str">
        <f t="shared" si="0"/>
        <v>Silver</v>
      </c>
      <c r="E18" t="s">
        <v>66</v>
      </c>
      <c r="F18" t="s">
        <v>89</v>
      </c>
      <c r="G18" t="s">
        <v>112</v>
      </c>
      <c r="J18" s="3">
        <f>2002-1982</f>
        <v>20</v>
      </c>
    </row>
    <row r="19" spans="1:10" x14ac:dyDescent="0.3">
      <c r="A19" s="1">
        <v>17</v>
      </c>
      <c r="B19" t="s">
        <v>379</v>
      </c>
      <c r="C19" t="s">
        <v>65</v>
      </c>
      <c r="D19" t="str">
        <f t="shared" si="0"/>
        <v xml:space="preserve">Bronze </v>
      </c>
      <c r="E19" t="s">
        <v>71</v>
      </c>
      <c r="F19" t="s">
        <v>89</v>
      </c>
      <c r="G19" t="s">
        <v>112</v>
      </c>
      <c r="H19" t="s">
        <v>378</v>
      </c>
      <c r="I19" t="s">
        <v>377</v>
      </c>
      <c r="J19" s="3" t="s">
        <v>240</v>
      </c>
    </row>
    <row r="20" spans="1:10" x14ac:dyDescent="0.3">
      <c r="A20" s="1">
        <v>18</v>
      </c>
      <c r="B20" t="s">
        <v>376</v>
      </c>
      <c r="C20" t="s">
        <v>63</v>
      </c>
      <c r="D20" t="str">
        <f t="shared" si="0"/>
        <v>Gold</v>
      </c>
      <c r="E20" t="s">
        <v>66</v>
      </c>
      <c r="F20" t="s">
        <v>90</v>
      </c>
      <c r="G20" t="s">
        <v>113</v>
      </c>
      <c r="H20" t="s">
        <v>375</v>
      </c>
      <c r="I20" t="s">
        <v>374</v>
      </c>
      <c r="J20" s="3" t="s">
        <v>249</v>
      </c>
    </row>
    <row r="21" spans="1:10" x14ac:dyDescent="0.3">
      <c r="A21" s="1">
        <v>19</v>
      </c>
      <c r="B21" t="s">
        <v>370</v>
      </c>
      <c r="C21" t="s">
        <v>64</v>
      </c>
      <c r="D21" t="str">
        <f t="shared" si="0"/>
        <v>Silver</v>
      </c>
      <c r="E21" t="s">
        <v>68</v>
      </c>
      <c r="F21" t="s">
        <v>90</v>
      </c>
      <c r="G21" t="s">
        <v>113</v>
      </c>
      <c r="H21" t="s">
        <v>373</v>
      </c>
      <c r="I21" t="s">
        <v>368</v>
      </c>
      <c r="J21" s="3" t="s">
        <v>287</v>
      </c>
    </row>
    <row r="22" spans="1:10" x14ac:dyDescent="0.3">
      <c r="A22" s="1">
        <v>20</v>
      </c>
      <c r="B22" t="s">
        <v>367</v>
      </c>
      <c r="C22" t="s">
        <v>65</v>
      </c>
      <c r="D22" t="str">
        <f t="shared" si="0"/>
        <v xml:space="preserve">Bronze </v>
      </c>
      <c r="E22" t="s">
        <v>81</v>
      </c>
      <c r="F22" t="s">
        <v>90</v>
      </c>
      <c r="G22" t="s">
        <v>113</v>
      </c>
      <c r="H22" t="s">
        <v>372</v>
      </c>
      <c r="I22" t="s">
        <v>365</v>
      </c>
      <c r="J22" s="3" t="s">
        <v>287</v>
      </c>
    </row>
    <row r="23" spans="1:10" x14ac:dyDescent="0.3">
      <c r="A23" s="1">
        <v>21</v>
      </c>
      <c r="B23" t="s">
        <v>371</v>
      </c>
      <c r="C23" t="s">
        <v>63</v>
      </c>
      <c r="D23" t="str">
        <f t="shared" si="0"/>
        <v>Gold</v>
      </c>
      <c r="E23" t="s">
        <v>66</v>
      </c>
      <c r="F23" t="s">
        <v>91</v>
      </c>
      <c r="G23" t="s">
        <v>114</v>
      </c>
      <c r="J23" s="3">
        <f>1994-1973</f>
        <v>21</v>
      </c>
    </row>
    <row r="24" spans="1:10" x14ac:dyDescent="0.3">
      <c r="A24" s="1">
        <v>22</v>
      </c>
      <c r="B24" t="s">
        <v>370</v>
      </c>
      <c r="C24" t="s">
        <v>64</v>
      </c>
      <c r="D24" t="str">
        <f t="shared" si="0"/>
        <v>Silver</v>
      </c>
      <c r="E24" t="s">
        <v>68</v>
      </c>
      <c r="F24" t="s">
        <v>91</v>
      </c>
      <c r="G24" t="s">
        <v>114</v>
      </c>
      <c r="H24" t="s">
        <v>369</v>
      </c>
      <c r="I24" t="s">
        <v>368</v>
      </c>
      <c r="J24" s="3" t="s">
        <v>240</v>
      </c>
    </row>
    <row r="25" spans="1:10" x14ac:dyDescent="0.3">
      <c r="A25" s="1">
        <v>23</v>
      </c>
      <c r="B25" t="s">
        <v>367</v>
      </c>
      <c r="C25" t="s">
        <v>65</v>
      </c>
      <c r="D25" t="str">
        <f t="shared" si="0"/>
        <v xml:space="preserve">Bronze </v>
      </c>
      <c r="E25" t="s">
        <v>81</v>
      </c>
      <c r="F25" t="s">
        <v>91</v>
      </c>
      <c r="G25" t="s">
        <v>114</v>
      </c>
      <c r="H25" t="s">
        <v>366</v>
      </c>
      <c r="I25" t="s">
        <v>365</v>
      </c>
      <c r="J25" s="3" t="s">
        <v>243</v>
      </c>
    </row>
    <row r="26" spans="1:10" x14ac:dyDescent="0.3">
      <c r="A26" s="1">
        <v>24</v>
      </c>
      <c r="B26" t="s">
        <v>352</v>
      </c>
      <c r="C26" t="s">
        <v>63</v>
      </c>
      <c r="D26" t="str">
        <f t="shared" si="0"/>
        <v>Gold</v>
      </c>
      <c r="E26" t="s">
        <v>364</v>
      </c>
      <c r="F26" t="s">
        <v>92</v>
      </c>
      <c r="G26" t="s">
        <v>115</v>
      </c>
      <c r="H26" t="s">
        <v>363</v>
      </c>
      <c r="I26" t="s">
        <v>350</v>
      </c>
      <c r="J26" s="3" t="s">
        <v>243</v>
      </c>
    </row>
    <row r="27" spans="1:10" x14ac:dyDescent="0.3">
      <c r="A27" s="1">
        <v>25</v>
      </c>
      <c r="B27" t="s">
        <v>362</v>
      </c>
      <c r="C27" t="s">
        <v>64</v>
      </c>
      <c r="D27" t="str">
        <f t="shared" si="0"/>
        <v>Silver</v>
      </c>
      <c r="E27" t="s">
        <v>71</v>
      </c>
      <c r="F27" t="s">
        <v>92</v>
      </c>
      <c r="G27" t="s">
        <v>115</v>
      </c>
      <c r="H27" t="s">
        <v>361</v>
      </c>
      <c r="I27" t="s">
        <v>360</v>
      </c>
      <c r="J27" s="3" t="s">
        <v>245</v>
      </c>
    </row>
    <row r="28" spans="1:10" x14ac:dyDescent="0.3">
      <c r="A28" s="1">
        <v>26</v>
      </c>
      <c r="B28" t="s">
        <v>359</v>
      </c>
      <c r="C28" t="s">
        <v>65</v>
      </c>
      <c r="D28" t="str">
        <f t="shared" si="0"/>
        <v xml:space="preserve">Bronze </v>
      </c>
      <c r="E28" t="s">
        <v>79</v>
      </c>
      <c r="F28" t="s">
        <v>92</v>
      </c>
      <c r="G28" t="s">
        <v>115</v>
      </c>
      <c r="H28" t="s">
        <v>358</v>
      </c>
      <c r="I28" t="s">
        <v>357</v>
      </c>
      <c r="J28" s="3" t="s">
        <v>287</v>
      </c>
    </row>
    <row r="29" spans="1:10" x14ac:dyDescent="0.3">
      <c r="A29" s="1">
        <v>27</v>
      </c>
      <c r="B29" t="s">
        <v>356</v>
      </c>
      <c r="C29" t="s">
        <v>63</v>
      </c>
      <c r="D29" t="str">
        <f t="shared" si="0"/>
        <v>Gold</v>
      </c>
      <c r="E29" t="s">
        <v>71</v>
      </c>
      <c r="F29" t="s">
        <v>93</v>
      </c>
      <c r="G29" t="s">
        <v>116</v>
      </c>
      <c r="H29" t="s">
        <v>355</v>
      </c>
      <c r="I29" t="s">
        <v>354</v>
      </c>
      <c r="J29" s="3" t="s">
        <v>247</v>
      </c>
    </row>
    <row r="30" spans="1:10" x14ac:dyDescent="0.3">
      <c r="A30" s="1">
        <v>28</v>
      </c>
      <c r="B30" t="s">
        <v>346</v>
      </c>
      <c r="C30" t="s">
        <v>64</v>
      </c>
      <c r="D30" t="str">
        <f t="shared" si="0"/>
        <v>Silver</v>
      </c>
      <c r="E30" t="s">
        <v>68</v>
      </c>
      <c r="F30" t="s">
        <v>93</v>
      </c>
      <c r="G30" t="s">
        <v>116</v>
      </c>
      <c r="H30" t="s">
        <v>353</v>
      </c>
      <c r="I30" t="s">
        <v>344</v>
      </c>
      <c r="J30" s="3" t="s">
        <v>285</v>
      </c>
    </row>
    <row r="31" spans="1:10" x14ac:dyDescent="0.3">
      <c r="A31" s="1">
        <v>29</v>
      </c>
      <c r="B31" t="s">
        <v>352</v>
      </c>
      <c r="C31" t="s">
        <v>65</v>
      </c>
      <c r="D31" t="str">
        <f t="shared" si="0"/>
        <v xml:space="preserve">Bronze </v>
      </c>
      <c r="E31" t="s">
        <v>75</v>
      </c>
      <c r="F31" t="s">
        <v>93</v>
      </c>
      <c r="G31" t="s">
        <v>116</v>
      </c>
      <c r="H31" t="s">
        <v>351</v>
      </c>
      <c r="I31" t="s">
        <v>350</v>
      </c>
      <c r="J31" s="3" t="s">
        <v>242</v>
      </c>
    </row>
    <row r="32" spans="1:10" x14ac:dyDescent="0.3">
      <c r="A32" s="1">
        <v>30</v>
      </c>
      <c r="B32" t="s">
        <v>349</v>
      </c>
      <c r="C32" t="s">
        <v>63</v>
      </c>
      <c r="D32" t="str">
        <f t="shared" si="0"/>
        <v>Gold</v>
      </c>
      <c r="E32" t="s">
        <v>71</v>
      </c>
      <c r="F32" t="s">
        <v>94</v>
      </c>
      <c r="G32" t="s">
        <v>117</v>
      </c>
      <c r="H32" t="s">
        <v>348</v>
      </c>
      <c r="I32" t="s">
        <v>347</v>
      </c>
      <c r="J32" s="3" t="s">
        <v>287</v>
      </c>
    </row>
    <row r="33" spans="1:10" x14ac:dyDescent="0.3">
      <c r="A33" s="1">
        <v>31</v>
      </c>
      <c r="B33" t="s">
        <v>346</v>
      </c>
      <c r="C33" t="s">
        <v>64</v>
      </c>
      <c r="D33" t="str">
        <f t="shared" si="0"/>
        <v>Silver</v>
      </c>
      <c r="E33" t="s">
        <v>68</v>
      </c>
      <c r="F33" t="s">
        <v>94</v>
      </c>
      <c r="G33" t="s">
        <v>117</v>
      </c>
      <c r="H33" t="s">
        <v>345</v>
      </c>
      <c r="I33" t="s">
        <v>344</v>
      </c>
      <c r="J33" s="3" t="s">
        <v>243</v>
      </c>
    </row>
    <row r="34" spans="1:10" x14ac:dyDescent="0.3">
      <c r="A34" s="1">
        <v>32</v>
      </c>
      <c r="B34" t="s">
        <v>343</v>
      </c>
      <c r="C34" t="s">
        <v>65</v>
      </c>
      <c r="D34" t="str">
        <f t="shared" ref="D34:D65" si="1">IF(C34="G","Gold",(IF(C34="S","Silver",(IF(C34="B","Bronze ","null")))))</f>
        <v xml:space="preserve">Bronze </v>
      </c>
      <c r="E34" t="s">
        <v>79</v>
      </c>
      <c r="F34" t="s">
        <v>94</v>
      </c>
      <c r="G34" t="s">
        <v>117</v>
      </c>
      <c r="J34" s="3">
        <f>1986-1963</f>
        <v>23</v>
      </c>
    </row>
    <row r="35" spans="1:10" x14ac:dyDescent="0.3">
      <c r="A35" s="1">
        <v>33</v>
      </c>
      <c r="B35" t="s">
        <v>342</v>
      </c>
      <c r="C35" t="s">
        <v>63</v>
      </c>
      <c r="D35" t="str">
        <f t="shared" si="1"/>
        <v>Gold</v>
      </c>
      <c r="E35" t="s">
        <v>80</v>
      </c>
      <c r="F35" t="s">
        <v>95</v>
      </c>
      <c r="G35" t="s">
        <v>118</v>
      </c>
      <c r="H35" t="s">
        <v>341</v>
      </c>
      <c r="I35" t="s">
        <v>340</v>
      </c>
      <c r="J35" s="3" t="s">
        <v>243</v>
      </c>
    </row>
    <row r="36" spans="1:10" x14ac:dyDescent="0.3">
      <c r="A36" s="1">
        <v>34</v>
      </c>
      <c r="B36" t="s">
        <v>339</v>
      </c>
      <c r="C36" t="s">
        <v>64</v>
      </c>
      <c r="D36" t="str">
        <f t="shared" si="1"/>
        <v>Silver</v>
      </c>
      <c r="E36" t="s">
        <v>74</v>
      </c>
      <c r="F36" t="s">
        <v>95</v>
      </c>
      <c r="G36" t="s">
        <v>118</v>
      </c>
      <c r="H36" t="s">
        <v>338</v>
      </c>
      <c r="I36" t="s">
        <v>337</v>
      </c>
      <c r="J36" s="3" t="s">
        <v>247</v>
      </c>
    </row>
    <row r="37" spans="1:10" x14ac:dyDescent="0.3">
      <c r="A37" s="1">
        <v>35</v>
      </c>
      <c r="B37" t="s">
        <v>336</v>
      </c>
      <c r="C37" t="s">
        <v>65</v>
      </c>
      <c r="D37" t="str">
        <f t="shared" si="1"/>
        <v xml:space="preserve">Bronze </v>
      </c>
      <c r="E37" t="s">
        <v>71</v>
      </c>
      <c r="F37" t="s">
        <v>95</v>
      </c>
      <c r="G37" t="s">
        <v>118</v>
      </c>
      <c r="H37" t="s">
        <v>335</v>
      </c>
      <c r="I37" t="s">
        <v>334</v>
      </c>
      <c r="J37" s="3" t="s">
        <v>285</v>
      </c>
    </row>
    <row r="38" spans="1:10" x14ac:dyDescent="0.3">
      <c r="A38" s="1">
        <v>36</v>
      </c>
      <c r="B38" t="s">
        <v>333</v>
      </c>
      <c r="C38" t="s">
        <v>63</v>
      </c>
      <c r="D38" t="str">
        <f t="shared" si="1"/>
        <v>Gold</v>
      </c>
      <c r="E38" t="s">
        <v>80</v>
      </c>
      <c r="F38" t="s">
        <v>96</v>
      </c>
      <c r="G38" t="s">
        <v>119</v>
      </c>
      <c r="H38" t="s">
        <v>332</v>
      </c>
      <c r="I38" t="s">
        <v>331</v>
      </c>
      <c r="J38" s="3" t="s">
        <v>285</v>
      </c>
    </row>
    <row r="39" spans="1:10" x14ac:dyDescent="0.3">
      <c r="A39" s="1">
        <v>37</v>
      </c>
      <c r="B39" t="s">
        <v>330</v>
      </c>
      <c r="C39" t="s">
        <v>64</v>
      </c>
      <c r="D39" t="str">
        <f t="shared" si="1"/>
        <v>Silver</v>
      </c>
      <c r="E39" t="s">
        <v>75</v>
      </c>
      <c r="F39" t="s">
        <v>96</v>
      </c>
      <c r="G39" t="s">
        <v>119</v>
      </c>
      <c r="J39" s="3">
        <f>1976-1953</f>
        <v>23</v>
      </c>
    </row>
    <row r="40" spans="1:10" x14ac:dyDescent="0.3">
      <c r="A40" s="1">
        <v>38</v>
      </c>
      <c r="B40" t="s">
        <v>329</v>
      </c>
      <c r="C40" t="s">
        <v>65</v>
      </c>
      <c r="D40" t="str">
        <f t="shared" si="1"/>
        <v xml:space="preserve">Bronze </v>
      </c>
      <c r="E40" t="s">
        <v>68</v>
      </c>
      <c r="F40" t="s">
        <v>96</v>
      </c>
      <c r="G40" t="s">
        <v>119</v>
      </c>
      <c r="H40" t="s">
        <v>328</v>
      </c>
      <c r="I40" t="s">
        <v>327</v>
      </c>
      <c r="J40" s="3" t="s">
        <v>285</v>
      </c>
    </row>
    <row r="41" spans="1:10" x14ac:dyDescent="0.3">
      <c r="A41" s="1">
        <v>39</v>
      </c>
      <c r="B41" t="s">
        <v>326</v>
      </c>
      <c r="C41" t="s">
        <v>63</v>
      </c>
      <c r="D41" t="str">
        <f t="shared" si="1"/>
        <v>Gold</v>
      </c>
      <c r="E41" t="s">
        <v>79</v>
      </c>
      <c r="F41" t="s">
        <v>97</v>
      </c>
      <c r="G41" t="s">
        <v>120</v>
      </c>
      <c r="H41" t="s">
        <v>325</v>
      </c>
      <c r="I41" t="s">
        <v>324</v>
      </c>
      <c r="J41" s="3" t="s">
        <v>240</v>
      </c>
    </row>
    <row r="42" spans="1:10" x14ac:dyDescent="0.3">
      <c r="A42" s="1">
        <v>40</v>
      </c>
      <c r="B42" t="s">
        <v>323</v>
      </c>
      <c r="C42" t="s">
        <v>64</v>
      </c>
      <c r="D42" t="str">
        <f t="shared" si="1"/>
        <v>Silver</v>
      </c>
      <c r="E42" t="s">
        <v>75</v>
      </c>
      <c r="F42" t="s">
        <v>97</v>
      </c>
      <c r="G42" t="s">
        <v>120</v>
      </c>
      <c r="J42" s="3">
        <f>1972-1946</f>
        <v>26</v>
      </c>
    </row>
    <row r="43" spans="1:10" x14ac:dyDescent="0.3">
      <c r="A43" s="1">
        <v>41</v>
      </c>
      <c r="B43" t="s">
        <v>318</v>
      </c>
      <c r="C43" t="s">
        <v>65</v>
      </c>
      <c r="D43" t="str">
        <f t="shared" si="1"/>
        <v xml:space="preserve">Bronze </v>
      </c>
      <c r="E43" t="s">
        <v>81</v>
      </c>
      <c r="F43" t="s">
        <v>97</v>
      </c>
      <c r="G43" t="s">
        <v>120</v>
      </c>
      <c r="J43" s="3">
        <f>1972-1949</f>
        <v>23</v>
      </c>
    </row>
    <row r="44" spans="1:10" x14ac:dyDescent="0.3">
      <c r="A44" s="1">
        <v>42</v>
      </c>
      <c r="B44" t="s">
        <v>322</v>
      </c>
      <c r="C44" t="s">
        <v>63</v>
      </c>
      <c r="D44" t="str">
        <f t="shared" si="1"/>
        <v>Gold</v>
      </c>
      <c r="E44" t="s">
        <v>78</v>
      </c>
      <c r="F44" t="s">
        <v>98</v>
      </c>
      <c r="G44" t="s">
        <v>121</v>
      </c>
      <c r="H44" t="s">
        <v>321</v>
      </c>
      <c r="I44" t="s">
        <v>320</v>
      </c>
      <c r="J44" s="3" t="s">
        <v>249</v>
      </c>
    </row>
    <row r="45" spans="1:10" x14ac:dyDescent="0.3">
      <c r="A45" s="1">
        <v>43</v>
      </c>
      <c r="B45" t="s">
        <v>319</v>
      </c>
      <c r="C45" t="s">
        <v>64</v>
      </c>
      <c r="D45" t="str">
        <f t="shared" si="1"/>
        <v>Silver</v>
      </c>
      <c r="E45" t="s">
        <v>71</v>
      </c>
      <c r="F45" t="s">
        <v>98</v>
      </c>
      <c r="G45" t="s">
        <v>121</v>
      </c>
      <c r="J45" s="3">
        <f>1968-1948</f>
        <v>20</v>
      </c>
    </row>
    <row r="46" spans="1:10" x14ac:dyDescent="0.3">
      <c r="A46" s="1">
        <v>44</v>
      </c>
      <c r="B46" t="s">
        <v>318</v>
      </c>
      <c r="C46" t="s">
        <v>65</v>
      </c>
      <c r="D46" t="str">
        <f t="shared" si="1"/>
        <v xml:space="preserve">Bronze </v>
      </c>
      <c r="E46" t="s">
        <v>81</v>
      </c>
      <c r="F46" t="s">
        <v>98</v>
      </c>
      <c r="G46" t="s">
        <v>121</v>
      </c>
      <c r="J46" s="3">
        <f>1968-1949</f>
        <v>19</v>
      </c>
    </row>
    <row r="47" spans="1:10" x14ac:dyDescent="0.3">
      <c r="A47" s="1">
        <v>45</v>
      </c>
      <c r="B47" t="s">
        <v>317</v>
      </c>
      <c r="C47" t="s">
        <v>63</v>
      </c>
      <c r="D47" t="str">
        <f t="shared" si="1"/>
        <v>Gold</v>
      </c>
      <c r="E47" t="s">
        <v>283</v>
      </c>
      <c r="F47" t="s">
        <v>99</v>
      </c>
      <c r="G47" t="s">
        <v>122</v>
      </c>
      <c r="H47" t="s">
        <v>316</v>
      </c>
      <c r="I47" t="s">
        <v>315</v>
      </c>
      <c r="J47" s="3" t="s">
        <v>249</v>
      </c>
    </row>
    <row r="48" spans="1:10" x14ac:dyDescent="0.3">
      <c r="A48" s="1">
        <v>46</v>
      </c>
      <c r="B48" t="s">
        <v>314</v>
      </c>
      <c r="C48" t="s">
        <v>64</v>
      </c>
      <c r="D48" t="str">
        <f t="shared" si="1"/>
        <v>Silver</v>
      </c>
      <c r="E48" t="s">
        <v>81</v>
      </c>
      <c r="F48" t="s">
        <v>99</v>
      </c>
      <c r="G48" t="s">
        <v>122</v>
      </c>
      <c r="H48" t="s">
        <v>313</v>
      </c>
      <c r="I48" t="s">
        <v>312</v>
      </c>
      <c r="J48" s="3" t="s">
        <v>244</v>
      </c>
    </row>
    <row r="49" spans="1:10" x14ac:dyDescent="0.3">
      <c r="A49" s="1">
        <v>47</v>
      </c>
      <c r="B49" t="s">
        <v>311</v>
      </c>
      <c r="C49" t="s">
        <v>65</v>
      </c>
      <c r="D49" t="str">
        <f t="shared" si="1"/>
        <v xml:space="preserve">Bronze </v>
      </c>
      <c r="E49" t="s">
        <v>71</v>
      </c>
      <c r="F49" t="s">
        <v>99</v>
      </c>
      <c r="G49" t="s">
        <v>122</v>
      </c>
      <c r="H49" t="s">
        <v>310</v>
      </c>
      <c r="I49" t="s">
        <v>309</v>
      </c>
      <c r="J49" s="3" t="s">
        <v>308</v>
      </c>
    </row>
    <row r="50" spans="1:10" x14ac:dyDescent="0.3">
      <c r="A50" s="1">
        <v>48</v>
      </c>
      <c r="B50" t="s">
        <v>307</v>
      </c>
      <c r="C50" t="s">
        <v>63</v>
      </c>
      <c r="D50" t="str">
        <f t="shared" si="1"/>
        <v>Gold</v>
      </c>
      <c r="E50" t="s">
        <v>71</v>
      </c>
      <c r="F50" t="s">
        <v>100</v>
      </c>
      <c r="G50" t="s">
        <v>123</v>
      </c>
      <c r="H50" t="s">
        <v>306</v>
      </c>
      <c r="I50" t="s">
        <v>305</v>
      </c>
      <c r="J50" s="3" t="s">
        <v>244</v>
      </c>
    </row>
    <row r="51" spans="1:10" x14ac:dyDescent="0.3">
      <c r="A51" s="1">
        <v>49</v>
      </c>
      <c r="B51" t="s">
        <v>304</v>
      </c>
      <c r="C51" t="s">
        <v>64</v>
      </c>
      <c r="D51" t="str">
        <f t="shared" si="1"/>
        <v>Silver</v>
      </c>
      <c r="E51" t="s">
        <v>79</v>
      </c>
      <c r="F51" t="s">
        <v>100</v>
      </c>
      <c r="G51" t="s">
        <v>123</v>
      </c>
      <c r="J51" s="3">
        <f>1960-1936</f>
        <v>24</v>
      </c>
    </row>
    <row r="52" spans="1:10" x14ac:dyDescent="0.3">
      <c r="A52" s="1">
        <v>50</v>
      </c>
      <c r="B52" t="s">
        <v>303</v>
      </c>
      <c r="C52" t="s">
        <v>65</v>
      </c>
      <c r="D52" t="str">
        <f t="shared" si="1"/>
        <v xml:space="preserve">Bronze </v>
      </c>
      <c r="E52" t="s">
        <v>68</v>
      </c>
      <c r="F52" t="s">
        <v>100</v>
      </c>
      <c r="G52" t="s">
        <v>123</v>
      </c>
      <c r="H52" t="s">
        <v>302</v>
      </c>
      <c r="I52" t="s">
        <v>301</v>
      </c>
      <c r="J52" s="3" t="s">
        <v>246</v>
      </c>
    </row>
    <row r="53" spans="1:10" x14ac:dyDescent="0.3">
      <c r="A53" s="1">
        <v>51</v>
      </c>
      <c r="B53" t="s">
        <v>294</v>
      </c>
      <c r="C53" t="s">
        <v>63</v>
      </c>
      <c r="D53" t="str">
        <f t="shared" si="1"/>
        <v>Gold</v>
      </c>
      <c r="E53" t="s">
        <v>71</v>
      </c>
      <c r="F53" t="s">
        <v>101</v>
      </c>
      <c r="G53" t="s">
        <v>124</v>
      </c>
      <c r="J53" s="3">
        <f>1952-1929</f>
        <v>23</v>
      </c>
    </row>
    <row r="54" spans="1:10" x14ac:dyDescent="0.3">
      <c r="A54" s="1">
        <v>52</v>
      </c>
      <c r="B54" t="s">
        <v>300</v>
      </c>
      <c r="C54" t="s">
        <v>64</v>
      </c>
      <c r="D54" t="str">
        <f t="shared" si="1"/>
        <v>Silver</v>
      </c>
      <c r="E54" t="s">
        <v>78</v>
      </c>
      <c r="F54" t="s">
        <v>101</v>
      </c>
      <c r="G54" t="s">
        <v>124</v>
      </c>
      <c r="H54" t="s">
        <v>299</v>
      </c>
      <c r="I54" t="s">
        <v>298</v>
      </c>
      <c r="J54" s="3" t="s">
        <v>243</v>
      </c>
    </row>
    <row r="55" spans="1:10" x14ac:dyDescent="0.3">
      <c r="A55" s="1">
        <v>53</v>
      </c>
      <c r="B55" t="s">
        <v>297</v>
      </c>
      <c r="C55" t="s">
        <v>65</v>
      </c>
      <c r="D55" t="str">
        <f t="shared" si="1"/>
        <v xml:space="preserve">Bronze </v>
      </c>
      <c r="E55" t="s">
        <v>71</v>
      </c>
      <c r="F55" t="s">
        <v>101</v>
      </c>
      <c r="G55" t="s">
        <v>124</v>
      </c>
      <c r="H55" t="s">
        <v>296</v>
      </c>
      <c r="I55" t="s">
        <v>295</v>
      </c>
      <c r="J55" s="3" t="s">
        <v>249</v>
      </c>
    </row>
    <row r="56" spans="1:10" x14ac:dyDescent="0.3">
      <c r="A56" s="1">
        <v>54</v>
      </c>
      <c r="B56" t="s">
        <v>294</v>
      </c>
      <c r="C56" t="s">
        <v>63</v>
      </c>
      <c r="D56" t="str">
        <f t="shared" si="1"/>
        <v>Gold</v>
      </c>
      <c r="E56" t="s">
        <v>71</v>
      </c>
      <c r="F56" t="s">
        <v>102</v>
      </c>
      <c r="G56" t="s">
        <v>125</v>
      </c>
      <c r="J56" s="3">
        <f>1948-1929</f>
        <v>19</v>
      </c>
    </row>
    <row r="57" spans="1:10" x14ac:dyDescent="0.3">
      <c r="A57" s="1">
        <v>55</v>
      </c>
      <c r="B57" t="s">
        <v>293</v>
      </c>
      <c r="C57" t="s">
        <v>64</v>
      </c>
      <c r="D57" t="str">
        <f t="shared" si="1"/>
        <v>Silver</v>
      </c>
      <c r="E57" t="s">
        <v>253</v>
      </c>
      <c r="F57" t="s">
        <v>102</v>
      </c>
      <c r="G57" t="s">
        <v>125</v>
      </c>
      <c r="H57" t="s">
        <v>292</v>
      </c>
      <c r="I57" t="s">
        <v>291</v>
      </c>
      <c r="J57" s="3" t="s">
        <v>285</v>
      </c>
    </row>
    <row r="58" spans="1:10" x14ac:dyDescent="0.3">
      <c r="A58" s="1">
        <v>56</v>
      </c>
      <c r="B58" t="s">
        <v>290</v>
      </c>
      <c r="C58" t="s">
        <v>65</v>
      </c>
      <c r="D58" t="str">
        <f t="shared" si="1"/>
        <v xml:space="preserve">Bronze </v>
      </c>
      <c r="E58" t="s">
        <v>78</v>
      </c>
      <c r="F58" t="s">
        <v>102</v>
      </c>
      <c r="G58" t="s">
        <v>125</v>
      </c>
      <c r="H58" t="s">
        <v>289</v>
      </c>
      <c r="I58" t="s">
        <v>288</v>
      </c>
      <c r="J58" s="3" t="s">
        <v>287</v>
      </c>
    </row>
    <row r="59" spans="1:10" x14ac:dyDescent="0.3">
      <c r="A59" s="1">
        <v>57</v>
      </c>
      <c r="B59" t="s">
        <v>277</v>
      </c>
      <c r="C59" t="s">
        <v>63</v>
      </c>
      <c r="D59" t="str">
        <f t="shared" si="1"/>
        <v>Gold</v>
      </c>
      <c r="E59" t="s">
        <v>78</v>
      </c>
      <c r="F59" t="s">
        <v>103</v>
      </c>
      <c r="G59" t="s">
        <v>126</v>
      </c>
      <c r="H59" t="s">
        <v>286</v>
      </c>
      <c r="I59" t="s">
        <v>275</v>
      </c>
      <c r="J59" s="3" t="s">
        <v>285</v>
      </c>
    </row>
    <row r="60" spans="1:10" x14ac:dyDescent="0.3">
      <c r="A60" s="1">
        <v>58</v>
      </c>
      <c r="B60" t="s">
        <v>284</v>
      </c>
      <c r="C60" t="s">
        <v>64</v>
      </c>
      <c r="D60" t="str">
        <f t="shared" si="1"/>
        <v>Silver</v>
      </c>
      <c r="E60" t="s">
        <v>283</v>
      </c>
      <c r="F60" t="s">
        <v>103</v>
      </c>
      <c r="G60" t="s">
        <v>126</v>
      </c>
      <c r="H60" t="s">
        <v>282</v>
      </c>
      <c r="I60" t="s">
        <v>281</v>
      </c>
      <c r="J60" s="3" t="s">
        <v>259</v>
      </c>
    </row>
    <row r="61" spans="1:10" x14ac:dyDescent="0.3">
      <c r="A61" s="1">
        <v>59</v>
      </c>
      <c r="B61" t="s">
        <v>280</v>
      </c>
      <c r="C61" t="s">
        <v>65</v>
      </c>
      <c r="D61" t="str">
        <f t="shared" si="1"/>
        <v xml:space="preserve">Bronze </v>
      </c>
      <c r="E61" t="s">
        <v>78</v>
      </c>
      <c r="F61" t="s">
        <v>103</v>
      </c>
      <c r="G61" t="s">
        <v>126</v>
      </c>
      <c r="H61" t="s">
        <v>279</v>
      </c>
      <c r="I61" t="s">
        <v>278</v>
      </c>
      <c r="J61" s="3" t="s">
        <v>240</v>
      </c>
    </row>
    <row r="62" spans="1:10" x14ac:dyDescent="0.3">
      <c r="A62" s="1">
        <v>60</v>
      </c>
      <c r="B62" t="s">
        <v>277</v>
      </c>
      <c r="C62" t="s">
        <v>63</v>
      </c>
      <c r="D62" t="str">
        <f t="shared" si="1"/>
        <v>Gold</v>
      </c>
      <c r="E62" t="s">
        <v>78</v>
      </c>
      <c r="F62" t="s">
        <v>104</v>
      </c>
      <c r="G62" t="s">
        <v>127</v>
      </c>
      <c r="H62" t="s">
        <v>276</v>
      </c>
      <c r="I62" t="s">
        <v>275</v>
      </c>
      <c r="J62" s="3" t="s">
        <v>243</v>
      </c>
    </row>
    <row r="63" spans="1:10" x14ac:dyDescent="0.3">
      <c r="A63" s="1">
        <v>61</v>
      </c>
      <c r="B63" t="s">
        <v>262</v>
      </c>
      <c r="C63" t="s">
        <v>64</v>
      </c>
      <c r="D63" t="str">
        <f t="shared" si="1"/>
        <v>Silver</v>
      </c>
      <c r="E63" t="s">
        <v>83</v>
      </c>
      <c r="F63" t="s">
        <v>104</v>
      </c>
      <c r="G63" t="s">
        <v>127</v>
      </c>
      <c r="H63" t="s">
        <v>274</v>
      </c>
      <c r="I63" t="s">
        <v>260</v>
      </c>
      <c r="J63" s="3" t="s">
        <v>250</v>
      </c>
    </row>
    <row r="64" spans="1:10" x14ac:dyDescent="0.3">
      <c r="A64" s="1">
        <v>62</v>
      </c>
      <c r="B64" t="s">
        <v>273</v>
      </c>
      <c r="C64" t="s">
        <v>65</v>
      </c>
      <c r="D64" t="str">
        <f t="shared" si="1"/>
        <v xml:space="preserve">Bronze </v>
      </c>
      <c r="E64" t="s">
        <v>68</v>
      </c>
      <c r="F64" t="s">
        <v>104</v>
      </c>
      <c r="G64" t="s">
        <v>127</v>
      </c>
      <c r="H64" t="s">
        <v>272</v>
      </c>
      <c r="I64" t="s">
        <v>271</v>
      </c>
      <c r="J64" s="3" t="s">
        <v>243</v>
      </c>
    </row>
    <row r="65" spans="1:10" x14ac:dyDescent="0.3">
      <c r="A65" s="1">
        <v>63</v>
      </c>
      <c r="B65" t="s">
        <v>262</v>
      </c>
      <c r="C65" t="s">
        <v>63</v>
      </c>
      <c r="D65" t="str">
        <f t="shared" si="1"/>
        <v>Gold</v>
      </c>
      <c r="E65" t="s">
        <v>83</v>
      </c>
      <c r="F65" t="s">
        <v>105</v>
      </c>
      <c r="G65" t="s">
        <v>128</v>
      </c>
      <c r="H65" t="s">
        <v>270</v>
      </c>
      <c r="I65" t="s">
        <v>260</v>
      </c>
      <c r="J65" s="3" t="s">
        <v>269</v>
      </c>
    </row>
    <row r="66" spans="1:10" x14ac:dyDescent="0.3">
      <c r="A66" s="1">
        <v>64</v>
      </c>
      <c r="B66" t="s">
        <v>258</v>
      </c>
      <c r="C66" t="s">
        <v>64</v>
      </c>
      <c r="D66" t="str">
        <f t="shared" ref="D66:D97" si="2">IF(C66="G","Gold",(IF(C66="S","Silver",(IF(C66="B","Bronze ","null")))))</f>
        <v>Silver</v>
      </c>
      <c r="E66" t="s">
        <v>78</v>
      </c>
      <c r="F66" t="s">
        <v>105</v>
      </c>
      <c r="G66" t="s">
        <v>128</v>
      </c>
      <c r="H66" t="s">
        <v>268</v>
      </c>
      <c r="I66" t="s">
        <v>256</v>
      </c>
      <c r="J66" s="3" t="s">
        <v>267</v>
      </c>
    </row>
    <row r="67" spans="1:10" x14ac:dyDescent="0.3">
      <c r="A67" s="1">
        <v>65</v>
      </c>
      <c r="B67" t="s">
        <v>266</v>
      </c>
      <c r="C67" t="s">
        <v>65</v>
      </c>
      <c r="D67" t="str">
        <f t="shared" si="2"/>
        <v xml:space="preserve">Bronze </v>
      </c>
      <c r="E67" t="s">
        <v>265</v>
      </c>
      <c r="F67" t="s">
        <v>105</v>
      </c>
      <c r="G67" t="s">
        <v>128</v>
      </c>
      <c r="H67" t="s">
        <v>264</v>
      </c>
      <c r="I67" t="s">
        <v>263</v>
      </c>
      <c r="J67" s="3" t="s">
        <v>242</v>
      </c>
    </row>
    <row r="68" spans="1:10" x14ac:dyDescent="0.3">
      <c r="A68" s="1">
        <v>66</v>
      </c>
      <c r="B68" t="s">
        <v>262</v>
      </c>
      <c r="C68" t="s">
        <v>63</v>
      </c>
      <c r="D68" t="str">
        <f t="shared" si="2"/>
        <v>Gold</v>
      </c>
      <c r="E68" t="s">
        <v>83</v>
      </c>
      <c r="F68" t="s">
        <v>106</v>
      </c>
      <c r="G68" t="s">
        <v>129</v>
      </c>
      <c r="H68" t="s">
        <v>261</v>
      </c>
      <c r="I68" t="s">
        <v>260</v>
      </c>
      <c r="J68" s="3" t="s">
        <v>259</v>
      </c>
    </row>
    <row r="69" spans="1:10" x14ac:dyDescent="0.3">
      <c r="A69" s="1">
        <v>67</v>
      </c>
      <c r="B69" t="s">
        <v>258</v>
      </c>
      <c r="C69" t="s">
        <v>64</v>
      </c>
      <c r="D69" t="str">
        <f t="shared" si="2"/>
        <v>Silver</v>
      </c>
      <c r="E69" t="s">
        <v>78</v>
      </c>
      <c r="F69" t="s">
        <v>106</v>
      </c>
      <c r="G69" t="s">
        <v>129</v>
      </c>
      <c r="H69" t="s">
        <v>257</v>
      </c>
      <c r="I69" t="s">
        <v>256</v>
      </c>
      <c r="J69" s="3" t="s">
        <v>255</v>
      </c>
    </row>
    <row r="70" spans="1:10" x14ac:dyDescent="0.3">
      <c r="A70" s="1">
        <v>68</v>
      </c>
      <c r="B70" t="s">
        <v>254</v>
      </c>
      <c r="C70" t="s">
        <v>65</v>
      </c>
      <c r="D70" t="str">
        <f t="shared" si="2"/>
        <v xml:space="preserve">Bronze </v>
      </c>
      <c r="E70" t="s">
        <v>253</v>
      </c>
      <c r="F70" t="s">
        <v>106</v>
      </c>
      <c r="G70" t="s">
        <v>129</v>
      </c>
      <c r="H70" t="s">
        <v>252</v>
      </c>
      <c r="I70" t="s">
        <v>251</v>
      </c>
      <c r="J70" s="3" t="s">
        <v>246</v>
      </c>
    </row>
  </sheetData>
  <autoFilter ref="G1:G70" xr:uid="{D2974AB7-F58D-44B1-A394-4D986C30BCDC}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women</vt:lpstr>
      <vt:lpstr>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Deme Khamken</cp:lastModifiedBy>
  <dcterms:created xsi:type="dcterms:W3CDTF">2022-08-10T21:42:55Z</dcterms:created>
  <dcterms:modified xsi:type="dcterms:W3CDTF">2022-08-16T20:34:23Z</dcterms:modified>
</cp:coreProperties>
</file>