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earning\C Sharp\NDKVSTONew\NDKToolsExcel\"/>
    </mc:Choice>
  </mc:AlternateContent>
  <xr:revisionPtr revIDLastSave="0" documentId="13_ncr:1_{518974E0-8F1F-4F37-AA59-78DEFD90A002}" xr6:coauthVersionLast="46" xr6:coauthVersionMax="46" xr10:uidLastSave="{00000000-0000-0000-0000-000000000000}"/>
  <bookViews>
    <workbookView xWindow="-108" yWindow="-108" windowWidth="23256" windowHeight="12576" activeTab="1" xr2:uid="{9FD1D6C4-9FD3-445B-96F8-66E6DB3F279A}"/>
  </bookViews>
  <sheets>
    <sheet name="Main Sheet" sheetId="1" r:id="rId1"/>
    <sheet name="Filter" sheetId="3" r:id="rId2"/>
    <sheet name="Data" sheetId="2" r:id="rId3"/>
  </sheets>
  <definedNames>
    <definedName name="abv" localSheetId="0">'Main Sheet'!$P$4</definedName>
    <definedName name="ConcreteName" localSheetId="0">'Main Sheet'!$D$1</definedName>
    <definedName name="Eb" localSheetId="0">'Main Sheet'!$D$4</definedName>
    <definedName name="EQcase" localSheetId="0">'Main Sheet'!$U$3:$U$5</definedName>
    <definedName name="Es" localSheetId="0">'Main Sheet'!$H$4</definedName>
    <definedName name="Esw" localSheetId="0">'Main Sheet'!$L$3</definedName>
    <definedName name="gb_1" localSheetId="0">'Main Sheet'!$D$5</definedName>
    <definedName name="gb_2" localSheetId="0">'Main Sheet'!$D$6</definedName>
    <definedName name="gs" localSheetId="0">'Main Sheet'!$H$5</definedName>
    <definedName name="gsw" localSheetId="0">'Main Sheet'!$L$4</definedName>
    <definedName name="nsec" localSheetId="0">'Main Sheet'!$P$5</definedName>
    <definedName name="Rb" localSheetId="0">'Main Sheet'!$D$2</definedName>
    <definedName name="Rbt" localSheetId="0">'Main Sheet'!$D$3</definedName>
    <definedName name="RebarName" localSheetId="0">'Main Sheet'!$H$1</definedName>
    <definedName name="Rs" localSheetId="0">'Main Sheet'!$H$2</definedName>
    <definedName name="Rsc" localSheetId="0">'Main Sheet'!$H$3</definedName>
    <definedName name="Rsw" localSheetId="0">'Main Sheet'!$L$2</definedName>
    <definedName name="StirrupName" localSheetId="0">'Main Sheet'!$L$1</definedName>
    <definedName name="TypeMember" localSheetId="0">'Main Sheet'!$T$6</definedName>
    <definedName name="umax" localSheetId="0">'Main Sheet'!$P$3</definedName>
    <definedName name="umin" localSheetId="0">'Main Sheet'!$P$2</definedName>
    <definedName name="ved" localSheetId="0">'Main Sheet'!$U$2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2" i="1"/>
  <c r="H4" i="1"/>
  <c r="H3" i="1"/>
  <c r="H2" i="1"/>
  <c r="D4" i="1"/>
  <c r="D3" i="1"/>
  <c r="D2" i="1"/>
</calcChain>
</file>

<file path=xl/sharedStrings.xml><?xml version="1.0" encoding="utf-8"?>
<sst xmlns="http://schemas.openxmlformats.org/spreadsheetml/2006/main" count="188" uniqueCount="113">
  <si>
    <t>Story</t>
  </si>
  <si>
    <t>ETABS Label</t>
  </si>
  <si>
    <t>Design Label</t>
  </si>
  <si>
    <t>CAD Label</t>
  </si>
  <si>
    <t>Type</t>
  </si>
  <si>
    <t>Load</t>
  </si>
  <si>
    <t>Station
(m)</t>
  </si>
  <si>
    <t>L
(m)</t>
  </si>
  <si>
    <t>P
(kN)</t>
  </si>
  <si>
    <t>Cốt thép dọc</t>
  </si>
  <si>
    <t>Cốt thép đai</t>
  </si>
  <si>
    <t>Kiểm tra KNCL</t>
  </si>
  <si>
    <t>C.Chủ</t>
  </si>
  <si>
    <t>C.Đai</t>
  </si>
  <si>
    <t>DC ≤ 1</t>
  </si>
  <si>
    <t>Bê tông</t>
  </si>
  <si>
    <t>CB500-V</t>
  </si>
  <si>
    <t>CB240-T</t>
  </si>
  <si>
    <t>Thông số khác</t>
  </si>
  <si>
    <t>Lực dọc quy đổi:</t>
  </si>
  <si>
    <t>Data từ ETABS 2016 (Excel):</t>
  </si>
  <si>
    <r>
      <t>R</t>
    </r>
    <r>
      <rPr>
        <vertAlign val="subscript"/>
        <sz val="10"/>
        <rFont val="Segoe UI"/>
        <family val="2"/>
      </rPr>
      <t>b</t>
    </r>
  </si>
  <si>
    <t>=</t>
  </si>
  <si>
    <t>(MPa)</t>
  </si>
  <si>
    <r>
      <t>R</t>
    </r>
    <r>
      <rPr>
        <vertAlign val="subscript"/>
        <sz val="10"/>
        <rFont val="Segoe UI"/>
        <family val="2"/>
      </rPr>
      <t>s</t>
    </r>
  </si>
  <si>
    <r>
      <t>R</t>
    </r>
    <r>
      <rPr>
        <vertAlign val="subscript"/>
        <sz val="10"/>
        <rFont val="Segoe UI"/>
        <family val="2"/>
      </rPr>
      <t>sw</t>
    </r>
  </si>
  <si>
    <r>
      <t>μ</t>
    </r>
    <r>
      <rPr>
        <vertAlign val="subscript"/>
        <sz val="10"/>
        <rFont val="Segoe UI"/>
        <family val="2"/>
      </rPr>
      <t>min</t>
    </r>
  </si>
  <si>
    <t>(%)</t>
  </si>
  <si>
    <r>
      <t>Giới hạn [ν</t>
    </r>
    <r>
      <rPr>
        <vertAlign val="subscript"/>
        <sz val="10"/>
        <color theme="1"/>
        <rFont val="Segoe UI"/>
        <family val="2"/>
      </rPr>
      <t>ed</t>
    </r>
    <r>
      <rPr>
        <sz val="10"/>
        <color theme="1"/>
        <rFont val="Segoe UI"/>
        <family val="2"/>
      </rPr>
      <t xml:space="preserve">] </t>
    </r>
  </si>
  <si>
    <t>Đơn vị (m-kN-C)</t>
  </si>
  <si>
    <r>
      <t>R</t>
    </r>
    <r>
      <rPr>
        <vertAlign val="subscript"/>
        <sz val="10"/>
        <rFont val="Segoe UI"/>
        <family val="2"/>
      </rPr>
      <t>bt</t>
    </r>
  </si>
  <si>
    <r>
      <t>R</t>
    </r>
    <r>
      <rPr>
        <vertAlign val="subscript"/>
        <sz val="10"/>
        <rFont val="Segoe UI"/>
        <family val="2"/>
      </rPr>
      <t>sc</t>
    </r>
  </si>
  <si>
    <r>
      <t>E</t>
    </r>
    <r>
      <rPr>
        <vertAlign val="subscript"/>
        <sz val="10"/>
        <rFont val="Segoe UI"/>
        <family val="2"/>
      </rPr>
      <t>sw</t>
    </r>
  </si>
  <si>
    <r>
      <t>μ</t>
    </r>
    <r>
      <rPr>
        <vertAlign val="subscript"/>
        <sz val="10"/>
        <rFont val="Segoe UI"/>
        <family val="2"/>
      </rPr>
      <t>max</t>
    </r>
  </si>
  <si>
    <t>Tổ hợp đ.đất</t>
  </si>
  <si>
    <r>
      <t>E</t>
    </r>
    <r>
      <rPr>
        <vertAlign val="subscript"/>
        <sz val="10"/>
        <rFont val="Segoe UI"/>
        <family val="2"/>
      </rPr>
      <t>b</t>
    </r>
  </si>
  <si>
    <r>
      <t>E</t>
    </r>
    <r>
      <rPr>
        <vertAlign val="subscript"/>
        <sz val="10"/>
        <rFont val="Segoe UI"/>
        <family val="2"/>
      </rPr>
      <t>s</t>
    </r>
  </si>
  <si>
    <r>
      <t>γ</t>
    </r>
    <r>
      <rPr>
        <vertAlign val="subscript"/>
        <sz val="10"/>
        <rFont val="Segoe UI"/>
        <family val="2"/>
      </rPr>
      <t>sw</t>
    </r>
  </si>
  <si>
    <r>
      <t>a</t>
    </r>
    <r>
      <rPr>
        <vertAlign val="subscript"/>
        <sz val="10"/>
        <rFont val="Segoe UI"/>
        <family val="2"/>
      </rPr>
      <t>bv</t>
    </r>
  </si>
  <si>
    <t>(mm)</t>
  </si>
  <si>
    <r>
      <t>γ</t>
    </r>
    <r>
      <rPr>
        <vertAlign val="subscript"/>
        <sz val="10"/>
        <rFont val="Segoe UI"/>
        <family val="2"/>
      </rPr>
      <t>b1</t>
    </r>
  </si>
  <si>
    <r>
      <t>γ</t>
    </r>
    <r>
      <rPr>
        <vertAlign val="subscript"/>
        <sz val="10"/>
        <rFont val="Segoe UI"/>
        <family val="2"/>
      </rPr>
      <t>s</t>
    </r>
  </si>
  <si>
    <r>
      <t>n</t>
    </r>
    <r>
      <rPr>
        <vertAlign val="subscript"/>
        <sz val="10"/>
        <rFont val="Segoe UI"/>
        <family val="2"/>
      </rPr>
      <t>bdtt</t>
    </r>
  </si>
  <si>
    <r>
      <t>γ</t>
    </r>
    <r>
      <rPr>
        <vertAlign val="subscript"/>
        <sz val="10"/>
        <rFont val="Segoe UI"/>
        <family val="2"/>
      </rPr>
      <t>b2</t>
    </r>
  </si>
  <si>
    <t>Loại cấu kiện:</t>
  </si>
  <si>
    <t>B25</t>
  </si>
  <si>
    <t>Cấp độ bền</t>
  </si>
  <si>
    <r>
      <t>R</t>
    </r>
    <r>
      <rPr>
        <b/>
        <vertAlign val="subscript"/>
        <sz val="11"/>
        <color theme="1"/>
        <rFont val="Segoe UI"/>
        <family val="2"/>
      </rPr>
      <t>b</t>
    </r>
    <r>
      <rPr>
        <b/>
        <sz val="11"/>
        <color theme="1"/>
        <rFont val="Segoe UI"/>
        <family val="2"/>
      </rPr>
      <t xml:space="preserve">
(MPa)</t>
    </r>
  </si>
  <si>
    <r>
      <t>R</t>
    </r>
    <r>
      <rPr>
        <b/>
        <vertAlign val="subscript"/>
        <sz val="11"/>
        <color theme="1"/>
        <rFont val="Segoe UI"/>
        <family val="2"/>
      </rPr>
      <t>bt</t>
    </r>
    <r>
      <rPr>
        <b/>
        <sz val="11"/>
        <color theme="1"/>
        <rFont val="Segoe UI"/>
        <family val="2"/>
      </rPr>
      <t xml:space="preserve">
(MPa)</t>
    </r>
  </si>
  <si>
    <r>
      <t>E</t>
    </r>
    <r>
      <rPr>
        <b/>
        <vertAlign val="subscript"/>
        <sz val="11"/>
        <color theme="1"/>
        <rFont val="Segoe UI"/>
        <family val="2"/>
      </rPr>
      <t>b</t>
    </r>
    <r>
      <rPr>
        <b/>
        <sz val="11"/>
        <color theme="1"/>
        <rFont val="Segoe UI"/>
        <family val="2"/>
      </rPr>
      <t xml:space="preserve">
(MPa)</t>
    </r>
  </si>
  <si>
    <t>Loại</t>
  </si>
  <si>
    <t>Cốt thép</t>
  </si>
  <si>
    <r>
      <t>R</t>
    </r>
    <r>
      <rPr>
        <b/>
        <vertAlign val="subscript"/>
        <sz val="11"/>
        <color theme="1"/>
        <rFont val="Segoe UI"/>
        <family val="2"/>
      </rPr>
      <t>s</t>
    </r>
    <r>
      <rPr>
        <b/>
        <sz val="11"/>
        <color theme="1"/>
        <rFont val="Segoe UI"/>
        <family val="2"/>
      </rPr>
      <t xml:space="preserve">
(MPa)</t>
    </r>
  </si>
  <si>
    <r>
      <t>R</t>
    </r>
    <r>
      <rPr>
        <b/>
        <vertAlign val="subscript"/>
        <sz val="11"/>
        <color theme="1"/>
        <rFont val="Segoe UI"/>
        <family val="2"/>
      </rPr>
      <t>sc</t>
    </r>
    <r>
      <rPr>
        <b/>
        <sz val="11"/>
        <color theme="1"/>
        <rFont val="Segoe UI"/>
        <family val="2"/>
      </rPr>
      <t xml:space="preserve">
(MPa)</t>
    </r>
  </si>
  <si>
    <r>
      <t>R</t>
    </r>
    <r>
      <rPr>
        <b/>
        <vertAlign val="subscript"/>
        <sz val="11"/>
        <color theme="1"/>
        <rFont val="Segoe UI"/>
        <family val="2"/>
      </rPr>
      <t>sw</t>
    </r>
    <r>
      <rPr>
        <b/>
        <sz val="11"/>
        <color theme="1"/>
        <rFont val="Segoe UI"/>
        <family val="2"/>
      </rPr>
      <t xml:space="preserve">
(MPa)</t>
    </r>
  </si>
  <si>
    <r>
      <t>E</t>
    </r>
    <r>
      <rPr>
        <b/>
        <vertAlign val="subscript"/>
        <sz val="11"/>
        <color theme="1"/>
        <rFont val="Segoe UI"/>
        <family val="2"/>
      </rPr>
      <t>s</t>
    </r>
    <r>
      <rPr>
        <b/>
        <sz val="11"/>
        <color theme="1"/>
        <rFont val="Segoe UI"/>
        <family val="2"/>
      </rPr>
      <t xml:space="preserve">
(MPa)</t>
    </r>
  </si>
  <si>
    <t>B15</t>
  </si>
  <si>
    <t>B20</t>
  </si>
  <si>
    <t>B30</t>
  </si>
  <si>
    <t>B35</t>
  </si>
  <si>
    <t>B40</t>
  </si>
  <si>
    <t>B45</t>
  </si>
  <si>
    <t>B50</t>
  </si>
  <si>
    <t>B55</t>
  </si>
  <si>
    <t>B60</t>
  </si>
  <si>
    <t>User Define</t>
  </si>
  <si>
    <t>CB300-T</t>
  </si>
  <si>
    <t>CB300-V</t>
  </si>
  <si>
    <t>CB400-V</t>
  </si>
  <si>
    <r>
      <t>C</t>
    </r>
    <r>
      <rPr>
        <b/>
        <vertAlign val="subscript"/>
        <sz val="10"/>
        <color indexed="8"/>
        <rFont val="Segoe UI"/>
        <family val="2"/>
      </rPr>
      <t>x</t>
    </r>
    <r>
      <rPr>
        <b/>
        <sz val="10"/>
        <color indexed="8"/>
        <rFont val="Segoe UI"/>
        <family val="2"/>
      </rPr>
      <t xml:space="preserve">
(m)</t>
    </r>
  </si>
  <si>
    <r>
      <t>C</t>
    </r>
    <r>
      <rPr>
        <b/>
        <vertAlign val="subscript"/>
        <sz val="10"/>
        <color indexed="8"/>
        <rFont val="Segoe UI"/>
        <family val="2"/>
      </rPr>
      <t>y</t>
    </r>
    <r>
      <rPr>
        <b/>
        <sz val="10"/>
        <color indexed="8"/>
        <rFont val="Segoe UI"/>
        <family val="2"/>
      </rPr>
      <t xml:space="preserve">
(m)</t>
    </r>
  </si>
  <si>
    <r>
      <t>Q</t>
    </r>
    <r>
      <rPr>
        <b/>
        <vertAlign val="subscript"/>
        <sz val="10"/>
        <color indexed="8"/>
        <rFont val="Segoe UI"/>
        <family val="2"/>
      </rPr>
      <t>x</t>
    </r>
    <r>
      <rPr>
        <b/>
        <sz val="10"/>
        <color indexed="8"/>
        <rFont val="Segoe UI"/>
        <family val="2"/>
      </rPr>
      <t xml:space="preserve">
(kN)</t>
    </r>
  </si>
  <si>
    <r>
      <t>Q</t>
    </r>
    <r>
      <rPr>
        <b/>
        <vertAlign val="subscript"/>
        <sz val="10"/>
        <color indexed="8"/>
        <rFont val="Segoe UI"/>
        <family val="2"/>
      </rPr>
      <t>y</t>
    </r>
    <r>
      <rPr>
        <b/>
        <sz val="10"/>
        <color indexed="8"/>
        <rFont val="Segoe UI"/>
        <family val="2"/>
      </rPr>
      <t xml:space="preserve">
(kN)</t>
    </r>
  </si>
  <si>
    <r>
      <t>M</t>
    </r>
    <r>
      <rPr>
        <b/>
        <vertAlign val="subscript"/>
        <sz val="10"/>
        <color indexed="8"/>
        <rFont val="Segoe UI"/>
        <family val="2"/>
      </rPr>
      <t>x</t>
    </r>
    <r>
      <rPr>
        <b/>
        <sz val="10"/>
        <color indexed="8"/>
        <rFont val="Segoe UI"/>
        <family val="2"/>
      </rPr>
      <t xml:space="preserve">
(kNm)</t>
    </r>
  </si>
  <si>
    <r>
      <t>M</t>
    </r>
    <r>
      <rPr>
        <b/>
        <vertAlign val="subscript"/>
        <sz val="10"/>
        <color indexed="8"/>
        <rFont val="Segoe UI"/>
        <family val="2"/>
      </rPr>
      <t>y</t>
    </r>
    <r>
      <rPr>
        <b/>
        <sz val="10"/>
        <color indexed="8"/>
        <rFont val="Segoe UI"/>
        <family val="2"/>
      </rPr>
      <t xml:space="preserve">
(kNm)</t>
    </r>
  </si>
  <si>
    <r>
      <t>M</t>
    </r>
    <r>
      <rPr>
        <b/>
        <vertAlign val="subscript"/>
        <sz val="10"/>
        <color indexed="8"/>
        <rFont val="Segoe UI"/>
        <family val="2"/>
      </rPr>
      <t>x_up</t>
    </r>
    <r>
      <rPr>
        <b/>
        <sz val="10"/>
        <color indexed="8"/>
        <rFont val="Segoe UI"/>
        <family val="2"/>
      </rPr>
      <t xml:space="preserve">
(kNm)</t>
    </r>
  </si>
  <si>
    <r>
      <t>M</t>
    </r>
    <r>
      <rPr>
        <b/>
        <vertAlign val="subscript"/>
        <sz val="10"/>
        <color indexed="8"/>
        <rFont val="Segoe UI"/>
        <family val="2"/>
      </rPr>
      <t>y_up</t>
    </r>
    <r>
      <rPr>
        <b/>
        <sz val="10"/>
        <color indexed="8"/>
        <rFont val="Segoe UI"/>
        <family val="2"/>
      </rPr>
      <t xml:space="preserve">
(kNm)</t>
    </r>
  </si>
  <si>
    <r>
      <t>μ</t>
    </r>
    <r>
      <rPr>
        <b/>
        <vertAlign val="subscript"/>
        <sz val="10"/>
        <color rgb="FF000000"/>
        <rFont val="Segoe UI"/>
        <family val="2"/>
      </rPr>
      <t>tt</t>
    </r>
    <r>
      <rPr>
        <b/>
        <sz val="10"/>
        <color indexed="8"/>
        <rFont val="Segoe UI"/>
        <family val="2"/>
      </rPr>
      <t xml:space="preserve">
(%)</t>
    </r>
  </si>
  <si>
    <r>
      <t>n</t>
    </r>
    <r>
      <rPr>
        <b/>
        <vertAlign val="subscript"/>
        <sz val="10"/>
        <rFont val="Segoe UI"/>
        <family val="2"/>
      </rPr>
      <t>x</t>
    </r>
  </si>
  <si>
    <r>
      <t>n</t>
    </r>
    <r>
      <rPr>
        <b/>
        <vertAlign val="subscript"/>
        <sz val="10"/>
        <rFont val="Segoe UI"/>
        <family val="2"/>
      </rPr>
      <t>y</t>
    </r>
  </si>
  <si>
    <r>
      <t>ƩØ</t>
    </r>
    <r>
      <rPr>
        <b/>
        <vertAlign val="subscript"/>
        <sz val="10"/>
        <rFont val="Segoe UI"/>
        <family val="2"/>
      </rPr>
      <t>dọc</t>
    </r>
    <r>
      <rPr>
        <b/>
        <sz val="10"/>
        <rFont val="Segoe UI"/>
        <family val="2"/>
      </rPr>
      <t xml:space="preserve">
(mm)</t>
    </r>
  </si>
  <si>
    <r>
      <t>A</t>
    </r>
    <r>
      <rPr>
        <b/>
        <vertAlign val="subscript"/>
        <sz val="10"/>
        <rFont val="Segoe UI"/>
        <family val="2"/>
      </rPr>
      <t>sc</t>
    </r>
    <r>
      <rPr>
        <b/>
        <sz val="10"/>
        <rFont val="Segoe UI"/>
        <family val="2"/>
      </rPr>
      <t xml:space="preserve">      
(mm</t>
    </r>
    <r>
      <rPr>
        <b/>
        <vertAlign val="superscript"/>
        <sz val="10"/>
        <rFont val="Segoe UI"/>
        <family val="2"/>
      </rPr>
      <t>2</t>
    </r>
    <r>
      <rPr>
        <b/>
        <sz val="10"/>
        <rFont val="Segoe UI"/>
        <family val="2"/>
      </rPr>
      <t>)</t>
    </r>
  </si>
  <si>
    <r>
      <t>μ</t>
    </r>
    <r>
      <rPr>
        <b/>
        <vertAlign val="subscript"/>
        <sz val="10"/>
        <color rgb="FF000000"/>
        <rFont val="Segoe UI"/>
        <family val="2"/>
      </rPr>
      <t>sc</t>
    </r>
    <r>
      <rPr>
        <b/>
        <sz val="10"/>
        <color indexed="8"/>
        <rFont val="Segoe UI"/>
        <family val="2"/>
      </rPr>
      <t xml:space="preserve">
(%)</t>
    </r>
  </si>
  <si>
    <r>
      <t>Ø</t>
    </r>
    <r>
      <rPr>
        <b/>
        <vertAlign val="subscript"/>
        <sz val="10"/>
        <rFont val="Segoe UI"/>
        <family val="2"/>
      </rPr>
      <t>đai</t>
    </r>
    <r>
      <rPr>
        <b/>
        <sz val="10"/>
        <rFont val="Segoe UI"/>
        <family val="2"/>
      </rPr>
      <t xml:space="preserve">
(mm)</t>
    </r>
  </si>
  <si>
    <r>
      <t>n</t>
    </r>
    <r>
      <rPr>
        <b/>
        <vertAlign val="subscript"/>
        <sz val="10"/>
        <rFont val="Segoe UI"/>
        <family val="2"/>
      </rPr>
      <t>d</t>
    </r>
  </si>
  <si>
    <r>
      <t>v</t>
    </r>
    <r>
      <rPr>
        <b/>
        <vertAlign val="subscript"/>
        <sz val="10"/>
        <color rgb="FF000000"/>
        <rFont val="Segoe UI"/>
        <family val="2"/>
      </rPr>
      <t>ed</t>
    </r>
  </si>
  <si>
    <t>Col.
Label</t>
  </si>
  <si>
    <t>Col.
Design</t>
  </si>
  <si>
    <t>Col.
ACAD</t>
  </si>
  <si>
    <t>Tỉ số nén</t>
  </si>
  <si>
    <r>
      <t>Ø</t>
    </r>
    <r>
      <rPr>
        <b/>
        <vertAlign val="subscript"/>
        <sz val="10"/>
        <rFont val="Segoe UI"/>
        <family val="2"/>
      </rPr>
      <t>dọc</t>
    </r>
    <r>
      <rPr>
        <b/>
        <sz val="10"/>
        <rFont val="Segoe UI"/>
        <family val="2"/>
      </rPr>
      <t xml:space="preserve">
(mm)</t>
    </r>
  </si>
  <si>
    <r>
      <t>A</t>
    </r>
    <r>
      <rPr>
        <b/>
        <vertAlign val="subscript"/>
        <sz val="10"/>
        <rFont val="Segoe UI"/>
        <family val="2"/>
      </rPr>
      <t>sc</t>
    </r>
    <r>
      <rPr>
        <b/>
        <sz val="10"/>
        <rFont val="Segoe UI"/>
        <family val="2"/>
      </rPr>
      <t xml:space="preserve">
(mm</t>
    </r>
    <r>
      <rPr>
        <b/>
        <vertAlign val="superscript"/>
        <sz val="10"/>
        <rFont val="Segoe UI"/>
        <family val="2"/>
      </rPr>
      <t>2</t>
    </r>
    <r>
      <rPr>
        <b/>
        <sz val="10"/>
        <rFont val="Segoe UI"/>
        <family val="2"/>
      </rPr>
      <t>)</t>
    </r>
  </si>
  <si>
    <t>DC 
≤ 1</t>
  </si>
  <si>
    <r>
      <t>P</t>
    </r>
    <r>
      <rPr>
        <b/>
        <vertAlign val="subscript"/>
        <sz val="10"/>
        <color rgb="FF000000"/>
        <rFont val="Segoe UI"/>
        <family val="2"/>
      </rPr>
      <t>ed</t>
    </r>
    <r>
      <rPr>
        <b/>
        <sz val="10"/>
        <color indexed="8"/>
        <rFont val="Segoe UI"/>
        <family val="2"/>
      </rPr>
      <t xml:space="preserve">
(kN)</t>
    </r>
  </si>
  <si>
    <t>1. Column Design Forces</t>
  </si>
  <si>
    <t>2. Frame Assignments - Summary</t>
  </si>
  <si>
    <t>3. Frame Sections</t>
  </si>
  <si>
    <t>1. Pier Design Forces</t>
  </si>
  <si>
    <t>2. Shell Assignments - Summary</t>
  </si>
  <si>
    <t>3. Pier Section Properties</t>
  </si>
  <si>
    <t>Auto Relabel - Không xoay trục</t>
  </si>
  <si>
    <t>Cột</t>
  </si>
  <si>
    <t>BEGIN ROOF</t>
  </si>
  <si>
    <t>C152</t>
  </si>
  <si>
    <t>C500X600</t>
  </si>
  <si>
    <t>Rec</t>
  </si>
  <si>
    <t>ULS_13-1</t>
  </si>
  <si>
    <t>18Ø18</t>
  </si>
  <si>
    <t>Ø8a100</t>
  </si>
  <si>
    <t>ULS_18-5</t>
  </si>
  <si>
    <t>C153</t>
  </si>
  <si>
    <t>ULS_12-1</t>
  </si>
  <si>
    <t>C154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</si>
</sst>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u/>
      <sz val="10"/>
      <color theme="1"/>
      <name val="Segoe UI"/>
      <family val="2"/>
    </font>
    <font>
      <b/>
      <sz val="10"/>
      <color rgb="FFFF0000"/>
      <name val="Segoe UI"/>
      <family val="2"/>
    </font>
    <font>
      <b/>
      <u/>
      <sz val="10"/>
      <name val="Segoe UI"/>
      <family val="2"/>
    </font>
    <font>
      <b/>
      <sz val="10"/>
      <color rgb="FFC00000"/>
      <name val="Segoe UI"/>
      <family val="2"/>
    </font>
    <font>
      <b/>
      <u/>
      <sz val="10"/>
      <color indexed="8"/>
      <name val="Segoe UI"/>
      <family val="2"/>
    </font>
    <font>
      <sz val="10"/>
      <name val="Segoe UI"/>
      <family val="2"/>
    </font>
    <font>
      <vertAlign val="subscript"/>
      <sz val="10"/>
      <name val="Segoe UI"/>
      <family val="2"/>
    </font>
    <font>
      <sz val="10"/>
      <color rgb="FFFF0000"/>
      <name val="Segoe UI"/>
      <family val="2"/>
    </font>
    <font>
      <vertAlign val="subscript"/>
      <sz val="10"/>
      <color theme="1"/>
      <name val="Segoe UI"/>
      <family val="2"/>
    </font>
    <font>
      <sz val="10"/>
      <color rgb="FFC00000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vertAlign val="subscript"/>
      <sz val="11"/>
      <color theme="1"/>
      <name val="Segoe UI"/>
      <family val="2"/>
    </font>
    <font>
      <b/>
      <sz val="10"/>
      <color indexed="8"/>
      <name val="Segoe UI"/>
      <family val="2"/>
    </font>
    <font>
      <b/>
      <vertAlign val="subscript"/>
      <sz val="10"/>
      <color indexed="8"/>
      <name val="Segoe UI"/>
      <family val="2"/>
    </font>
    <font>
      <b/>
      <sz val="10"/>
      <name val="Segoe UI"/>
      <family val="2"/>
    </font>
    <font>
      <b/>
      <vertAlign val="subscript"/>
      <sz val="10"/>
      <color rgb="FF000000"/>
      <name val="Segoe UI"/>
      <family val="2"/>
    </font>
    <font>
      <b/>
      <vertAlign val="subscript"/>
      <sz val="10"/>
      <name val="Segoe UI"/>
      <family val="2"/>
    </font>
    <font>
      <b/>
      <vertAlign val="superscript"/>
      <sz val="10"/>
      <name val="Segoe UI"/>
      <family val="2"/>
    </font>
    <font>
      <b/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5">
    <xf numFmtId="0" fontId="0" fillId="0" borderId="0" xfId="0"/>
    <xf numFmtId="0" fontId="7" fillId="7" borderId="3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>
      <alignment horizontal="center"/>
    </xf>
    <xf numFmtId="0" fontId="8" fillId="7" borderId="2" xfId="0" applyFont="1" applyFill="1" applyBorder="1" applyAlignment="1" applyProtection="1">
      <alignment horizontal="left" vertical="center" indent="1"/>
      <protection locked="0"/>
    </xf>
    <xf numFmtId="0" fontId="8" fillId="7" borderId="3" xfId="0" applyFont="1" applyFill="1" applyBorder="1" applyAlignment="1" applyProtection="1">
      <alignment horizontal="left" vertical="center"/>
      <protection locked="0"/>
    </xf>
    <xf numFmtId="0" fontId="4" fillId="7" borderId="2" xfId="0" applyFont="1" applyFill="1" applyBorder="1" applyAlignment="1">
      <alignment horizontal="left" indent="1"/>
    </xf>
    <xf numFmtId="0" fontId="4" fillId="7" borderId="3" xfId="0" applyFont="1" applyFill="1" applyBorder="1" applyAlignment="1">
      <alignment horizontal="left"/>
    </xf>
    <xf numFmtId="0" fontId="4" fillId="7" borderId="4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2" fontId="9" fillId="7" borderId="5" xfId="0" applyNumberFormat="1" applyFont="1" applyFill="1" applyBorder="1" applyAlignment="1" applyProtection="1">
      <alignment horizontal="left" vertical="center" indent="1"/>
      <protection locked="0"/>
    </xf>
    <xf numFmtId="2" fontId="9" fillId="7" borderId="0" xfId="0" applyNumberFormat="1" applyFont="1" applyFill="1" applyAlignment="1" applyProtection="1">
      <alignment horizontal="center" vertical="center"/>
      <protection locked="0"/>
    </xf>
    <xf numFmtId="0" fontId="2" fillId="7" borderId="6" xfId="0" applyFont="1" applyFill="1" applyBorder="1" applyAlignment="1" applyProtection="1">
      <alignment horizontal="center" vertical="center"/>
      <protection locked="0"/>
    </xf>
    <xf numFmtId="0" fontId="9" fillId="7" borderId="0" xfId="0" applyFont="1" applyFill="1" applyAlignment="1" applyProtection="1">
      <alignment horizontal="left" vertical="center" indent="1"/>
      <protection locked="0"/>
    </xf>
    <xf numFmtId="0" fontId="9" fillId="7" borderId="0" xfId="0" applyFont="1" applyFill="1" applyAlignment="1" applyProtection="1">
      <alignment horizontal="center" vertical="center"/>
      <protection locked="0"/>
    </xf>
    <xf numFmtId="0" fontId="9" fillId="7" borderId="6" xfId="0" applyFont="1" applyFill="1" applyBorder="1" applyAlignment="1" applyProtection="1">
      <alignment horizontal="center" vertical="center"/>
      <protection locked="0"/>
    </xf>
    <xf numFmtId="0" fontId="9" fillId="7" borderId="5" xfId="0" applyFont="1" applyFill="1" applyBorder="1" applyAlignment="1" applyProtection="1">
      <alignment horizontal="left" vertical="center" indent="1"/>
      <protection locked="0"/>
    </xf>
    <xf numFmtId="1" fontId="9" fillId="7" borderId="5" xfId="0" applyNumberFormat="1" applyFont="1" applyFill="1" applyBorder="1" applyAlignment="1" applyProtection="1">
      <alignment horizontal="left" vertical="center" indent="1"/>
      <protection locked="0"/>
    </xf>
    <xf numFmtId="2" fontId="2" fillId="7" borderId="0" xfId="0" applyNumberFormat="1" applyFont="1" applyFill="1" applyAlignment="1">
      <alignment horizontal="center" vertical="center"/>
    </xf>
    <xf numFmtId="2" fontId="11" fillId="7" borderId="0" xfId="2" applyNumberFormat="1" applyFont="1" applyFill="1" applyBorder="1" applyAlignment="1" applyProtection="1">
      <alignment horizontal="center" vertical="center"/>
      <protection locked="0"/>
    </xf>
    <xf numFmtId="0" fontId="2" fillId="7" borderId="5" xfId="0" applyFont="1" applyFill="1" applyBorder="1" applyAlignment="1">
      <alignment horizontal="left" vertical="center" indent="1"/>
    </xf>
    <xf numFmtId="0" fontId="2" fillId="7" borderId="0" xfId="0" applyFont="1" applyFill="1" applyAlignment="1" applyProtection="1">
      <alignment horizontal="center" vertical="center"/>
      <protection locked="0"/>
    </xf>
    <xf numFmtId="0" fontId="2" fillId="7" borderId="5" xfId="0" applyFont="1" applyFill="1" applyBorder="1" applyAlignment="1">
      <alignment horizontal="left" indent="1"/>
    </xf>
    <xf numFmtId="0" fontId="2" fillId="7" borderId="0" xfId="0" applyFont="1" applyFill="1"/>
    <xf numFmtId="0" fontId="2" fillId="7" borderId="6" xfId="0" applyFont="1" applyFill="1" applyBorder="1" applyAlignment="1">
      <alignment horizontal="center" vertical="center"/>
    </xf>
    <xf numFmtId="1" fontId="9" fillId="7" borderId="0" xfId="0" applyNumberFormat="1" applyFont="1" applyFill="1" applyAlignment="1" applyProtection="1">
      <alignment horizontal="left" vertical="center" indent="1"/>
      <protection locked="0"/>
    </xf>
    <xf numFmtId="1" fontId="9" fillId="7" borderId="0" xfId="0" applyNumberFormat="1" applyFont="1" applyFill="1" applyAlignment="1" applyProtection="1">
      <alignment horizontal="center" vertical="center"/>
      <protection locked="0"/>
    </xf>
    <xf numFmtId="164" fontId="11" fillId="7" borderId="0" xfId="2" applyNumberFormat="1" applyFont="1" applyFill="1" applyBorder="1" applyAlignment="1" applyProtection="1">
      <alignment horizontal="center" vertical="center"/>
      <protection locked="0"/>
    </xf>
    <xf numFmtId="0" fontId="2" fillId="7" borderId="6" xfId="0" applyFont="1" applyFill="1" applyBorder="1"/>
    <xf numFmtId="0" fontId="11" fillId="7" borderId="0" xfId="0" applyFont="1" applyFill="1" applyAlignment="1" applyProtection="1">
      <alignment horizontal="center" vertical="center"/>
      <protection locked="0"/>
    </xf>
    <xf numFmtId="0" fontId="2" fillId="7" borderId="5" xfId="0" applyFont="1" applyFill="1" applyBorder="1" applyAlignment="1">
      <alignment horizontal="left" vertical="center"/>
    </xf>
    <xf numFmtId="0" fontId="9" fillId="7" borderId="6" xfId="0" applyFont="1" applyFill="1" applyBorder="1" applyAlignment="1" applyProtection="1">
      <alignment horizontal="left" vertical="center"/>
      <protection locked="0"/>
    </xf>
    <xf numFmtId="0" fontId="2" fillId="7" borderId="5" xfId="0" applyFont="1" applyFill="1" applyBorder="1"/>
    <xf numFmtId="1" fontId="2" fillId="7" borderId="5" xfId="0" applyNumberFormat="1" applyFont="1" applyFill="1" applyBorder="1"/>
    <xf numFmtId="2" fontId="2" fillId="7" borderId="0" xfId="0" applyNumberFormat="1" applyFont="1" applyFill="1"/>
    <xf numFmtId="164" fontId="11" fillId="7" borderId="0" xfId="0" applyNumberFormat="1" applyFont="1" applyFill="1" applyAlignment="1" applyProtection="1">
      <alignment horizontal="center" vertical="center"/>
      <protection locked="0"/>
    </xf>
    <xf numFmtId="0" fontId="13" fillId="7" borderId="0" xfId="0" applyFont="1" applyFill="1" applyAlignment="1" applyProtection="1">
      <alignment horizontal="center" vertical="center"/>
      <protection locked="0"/>
    </xf>
    <xf numFmtId="165" fontId="13" fillId="7" borderId="0" xfId="2" applyNumberFormat="1" applyFont="1" applyFill="1" applyBorder="1" applyAlignment="1" applyProtection="1">
      <alignment horizontal="center" vertical="center"/>
      <protection locked="0"/>
    </xf>
    <xf numFmtId="0" fontId="4" fillId="7" borderId="0" xfId="0" applyFont="1" applyFill="1" applyAlignment="1">
      <alignment horizontal="left" indent="1"/>
    </xf>
    <xf numFmtId="0" fontId="2" fillId="7" borderId="8" xfId="0" applyFont="1" applyFill="1" applyBorder="1" applyAlignment="1" applyProtection="1">
      <alignment horizontal="center" vertical="center"/>
      <protection locked="0"/>
    </xf>
    <xf numFmtId="2" fontId="9" fillId="7" borderId="7" xfId="0" applyNumberFormat="1" applyFont="1" applyFill="1" applyBorder="1" applyAlignment="1" applyProtection="1">
      <alignment horizontal="center" vertical="center"/>
      <protection locked="0"/>
    </xf>
    <xf numFmtId="2" fontId="9" fillId="7" borderId="8" xfId="0" applyNumberFormat="1" applyFont="1" applyFill="1" applyBorder="1" applyAlignment="1" applyProtection="1">
      <alignment horizontal="center" vertical="center"/>
      <protection locked="0"/>
    </xf>
    <xf numFmtId="0" fontId="11" fillId="7" borderId="8" xfId="0" applyFont="1" applyFill="1" applyBorder="1" applyAlignment="1" applyProtection="1">
      <alignment horizontal="center" vertical="center"/>
      <protection locked="0"/>
    </xf>
    <xf numFmtId="0" fontId="2" fillId="7" borderId="9" xfId="0" applyFont="1" applyFill="1" applyBorder="1"/>
    <xf numFmtId="1" fontId="13" fillId="7" borderId="8" xfId="0" applyNumberFormat="1" applyFont="1" applyFill="1" applyBorder="1" applyAlignment="1" applyProtection="1">
      <alignment horizontal="center" vertical="center"/>
      <protection locked="0"/>
    </xf>
    <xf numFmtId="0" fontId="2" fillId="7" borderId="9" xfId="0" applyFont="1" applyFill="1" applyBorder="1" applyAlignment="1">
      <alignment horizontal="center"/>
    </xf>
    <xf numFmtId="0" fontId="2" fillId="7" borderId="7" xfId="0" applyFont="1" applyFill="1" applyBorder="1"/>
    <xf numFmtId="0" fontId="2" fillId="7" borderId="8" xfId="0" applyFont="1" applyFill="1" applyBorder="1"/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2" fontId="9" fillId="7" borderId="0" xfId="2" applyNumberFormat="1" applyFont="1" applyFill="1" applyBorder="1" applyAlignment="1" applyProtection="1">
      <alignment horizontal="center" vertical="center"/>
    </xf>
    <xf numFmtId="1" fontId="9" fillId="7" borderId="0" xfId="2" applyNumberFormat="1" applyFont="1" applyFill="1" applyBorder="1" applyAlignment="1" applyProtection="1">
      <alignment horizontal="center" vertical="center"/>
    </xf>
    <xf numFmtId="0" fontId="9" fillId="7" borderId="0" xfId="0" applyFont="1" applyFill="1" applyAlignment="1" applyProtection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4" fillId="0" borderId="0" xfId="0" applyFont="1"/>
    <xf numFmtId="2" fontId="17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3" xfId="0" applyFont="1" applyFill="1" applyBorder="1"/>
    <xf numFmtId="0" fontId="11" fillId="7" borderId="0" xfId="0" applyFont="1" applyFill="1" applyBorder="1" applyAlignment="1">
      <alignment horizontal="center" vertical="center"/>
    </xf>
    <xf numFmtId="0" fontId="2" fillId="7" borderId="0" xfId="0" applyFont="1" applyFill="1" applyBorder="1"/>
    <xf numFmtId="0" fontId="11" fillId="7" borderId="8" xfId="0" applyFont="1" applyFill="1" applyBorder="1" applyAlignment="1">
      <alignment horizontal="center"/>
    </xf>
    <xf numFmtId="0" fontId="19" fillId="5" borderId="10" xfId="0" applyFont="1" applyFill="1" applyBorder="1" applyAlignment="1" applyProtection="1">
      <alignment horizontal="left" vertical="center" indent="1"/>
      <protection locked="0"/>
    </xf>
    <xf numFmtId="0" fontId="19" fillId="5" borderId="10" xfId="0" applyFont="1" applyFill="1" applyBorder="1" applyAlignment="1" applyProtection="1">
      <alignment vertical="center"/>
      <protection locked="0"/>
    </xf>
    <xf numFmtId="2" fontId="17" fillId="6" borderId="10" xfId="0" applyNumberFormat="1" applyFont="1" applyFill="1" applyBorder="1" applyAlignment="1" applyProtection="1">
      <alignment horizontal="center" vertical="center"/>
      <protection locked="0"/>
    </xf>
    <xf numFmtId="0" fontId="2" fillId="7" borderId="0" xfId="0" applyFont="1" applyFill="1" applyBorder="1" applyAlignment="1">
      <alignment horizontal="left" indent="1"/>
    </xf>
    <xf numFmtId="0" fontId="2" fillId="7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left"/>
    </xf>
    <xf numFmtId="0" fontId="5" fillId="7" borderId="0" xfId="0" applyFont="1" applyFill="1" applyBorder="1" applyAlignment="1">
      <alignment horizontal="center" vertical="center"/>
    </xf>
    <xf numFmtId="0" fontId="3" fillId="7" borderId="5" xfId="0" applyFont="1" applyFill="1" applyBorder="1" applyAlignment="1"/>
    <xf numFmtId="0" fontId="3" fillId="7" borderId="0" xfId="0" applyFont="1" applyFill="1" applyBorder="1" applyAlignment="1"/>
    <xf numFmtId="0" fontId="3" fillId="7" borderId="6" xfId="0" applyFont="1" applyFill="1" applyBorder="1" applyAlignment="1">
      <alignment vertical="center"/>
    </xf>
    <xf numFmtId="0" fontId="3" fillId="7" borderId="8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 vertical="center"/>
    </xf>
    <xf numFmtId="0" fontId="17" fillId="4" borderId="11" xfId="0" applyFont="1" applyFill="1" applyBorder="1" applyAlignment="1" applyProtection="1">
      <alignment horizontal="center" vertical="center"/>
      <protection locked="0"/>
    </xf>
    <xf numFmtId="0" fontId="17" fillId="4" borderId="12" xfId="0" applyFont="1" applyFill="1" applyBorder="1" applyAlignment="1" applyProtection="1">
      <alignment horizontal="center" vertical="center"/>
      <protection locked="0"/>
    </xf>
    <xf numFmtId="0" fontId="17" fillId="4" borderId="13" xfId="0" applyFont="1" applyFill="1" applyBorder="1" applyAlignment="1" applyProtection="1">
      <alignment horizontal="center" vertical="center"/>
      <protection locked="0"/>
    </xf>
    <xf numFmtId="0" fontId="3" fillId="7" borderId="7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 vertical="center"/>
    </xf>
    <xf numFmtId="0" fontId="5" fillId="7" borderId="3" xfId="0" applyFont="1" applyFill="1" applyBorder="1" applyAlignment="1" applyProtection="1">
      <alignment horizontal="center" vertical="center"/>
      <protection locked="0"/>
    </xf>
    <xf numFmtId="0" fontId="5" fillId="7" borderId="4" xfId="0" applyFont="1" applyFill="1" applyBorder="1" applyAlignment="1" applyProtection="1">
      <alignment horizontal="center" vertical="center"/>
      <protection locked="0"/>
    </xf>
    <xf numFmtId="2" fontId="6" fillId="7" borderId="2" xfId="0" applyNumberFormat="1" applyFont="1" applyFill="1" applyBorder="1" applyAlignment="1" applyProtection="1">
      <alignment horizontal="left" vertical="center" indent="1"/>
      <protection locked="0"/>
    </xf>
    <xf numFmtId="2" fontId="6" fillId="7" borderId="3" xfId="0" applyNumberFormat="1" applyFont="1" applyFill="1" applyBorder="1" applyAlignment="1" applyProtection="1">
      <alignment horizontal="left" vertical="center" indent="1"/>
      <protection locked="0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2" fontId="4" fillId="7" borderId="2" xfId="0" applyNumberFormat="1" applyFont="1" applyFill="1" applyBorder="1" applyAlignment="1" applyProtection="1">
      <alignment horizontal="left" vertical="center" indent="1"/>
      <protection locked="0"/>
    </xf>
    <xf numFmtId="2" fontId="4" fillId="7" borderId="3" xfId="0" applyNumberFormat="1" applyFont="1" applyFill="1" applyBorder="1" applyAlignment="1" applyProtection="1">
      <alignment horizontal="left" vertical="center" indent="1"/>
      <protection locked="0"/>
    </xf>
    <xf numFmtId="0" fontId="4" fillId="7" borderId="2" xfId="0" applyFont="1" applyFill="1" applyBorder="1" applyAlignment="1" applyProtection="1">
      <alignment horizontal="left" vertical="center" indent="1"/>
      <protection locked="0"/>
    </xf>
    <xf numFmtId="0" fontId="4" fillId="7" borderId="3" xfId="0" applyFont="1" applyFill="1" applyBorder="1" applyAlignment="1" applyProtection="1">
      <alignment horizontal="left" vertical="center" indent="1"/>
      <protection locked="0"/>
    </xf>
    <xf numFmtId="0" fontId="6" fillId="7" borderId="2" xfId="0" applyFont="1" applyFill="1" applyBorder="1" applyAlignment="1" applyProtection="1">
      <alignment horizontal="left" vertical="center" indent="1"/>
      <protection locked="0"/>
    </xf>
    <xf numFmtId="0" fontId="6" fillId="7" borderId="3" xfId="0" applyFont="1" applyFill="1" applyBorder="1" applyAlignment="1" applyProtection="1">
      <alignment horizontal="left" vertical="center" indent="1"/>
      <protection locked="0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0" fontId="1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2" fontId="17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7" fillId="3" borderId="1" xfId="0" applyFont="1" applyFill="1" applyBorder="1" applyAlignment="1" applyProtection="1">
      <alignment horizontal="center" vertical="center" wrapText="1"/>
      <protection locked="0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2" fontId="17" fillId="6" borderId="1" xfId="0" applyNumberFormat="1" applyFont="1" applyFill="1" applyBorder="1" applyAlignment="1" applyProtection="1">
      <alignment horizontal="center" vertical="center"/>
      <protection locked="0"/>
    </xf>
    <xf numFmtId="1" fontId="17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 vertical="center" wrapText="1"/>
      <protection locked="0"/>
    </xf>
    <xf numFmtId="0" fontId="17" fillId="8" borderId="1" xfId="0" applyFont="1" applyFill="1" applyBorder="1" applyAlignment="1" applyProtection="1">
      <alignment horizontal="center" vertical="center" wrapText="1"/>
      <protection locked="0"/>
    </xf>
    <xf numFmtId="0" fontId="17" fillId="8" borderId="1" xfId="0" applyFont="1" applyFill="1" applyBorder="1" applyAlignment="1" applyProtection="1">
      <alignment horizontal="center" vertical="center"/>
      <protection locked="0"/>
    </xf>
    <xf numFmtId="0" fontId="23" fillId="9" borderId="1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 applyProtection="1">
      <alignment horizontal="center" vertical="center"/>
      <protection locked="0"/>
    </xf>
    <xf numFmtId="2" fontId="17" fillId="5" borderId="1" xfId="0" applyNumberFormat="1" applyFont="1" applyFill="1" applyBorder="1" applyAlignment="1" applyProtection="1">
      <alignment horizontal="center" vertical="center" wrapText="1"/>
      <protection locked="0"/>
    </xf>
    <xf numFmtId="2" fontId="19" fillId="5" borderId="1" xfId="0" applyNumberFormat="1" applyFont="1" applyFill="1" applyBorder="1" applyAlignment="1" applyProtection="1">
      <alignment horizontal="center" vertical="center" wrapText="1"/>
      <protection locked="0"/>
    </xf>
    <xf numFmtId="2" fontId="17" fillId="4" borderId="1" xfId="0" applyNumberFormat="1" applyFont="1" applyFill="1" applyBorder="1" applyAlignment="1" applyProtection="1">
      <alignment horizontal="center" vertical="center"/>
      <protection locked="0"/>
    </xf>
    <xf numFmtId="2" fontId="19" fillId="6" borderId="1" xfId="0" applyNumberFormat="1" applyFont="1" applyFill="1" applyBorder="1" applyAlignment="1" applyProtection="1">
      <alignment horizontal="center" vertical="center" wrapText="1"/>
      <protection locked="0"/>
    </xf>
    <xf numFmtId="2" fontId="17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2" fontId="17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7" fillId="5" borderId="1" xfId="0" applyFont="1" applyFill="1" applyBorder="1" applyAlignment="1" applyProtection="1">
      <alignment horizontal="center" vertical="center" wrapText="1"/>
      <protection locked="0"/>
    </xf>
    <xf numFmtId="0" fontId="19" fillId="6" borderId="1" xfId="0" applyFont="1" applyFill="1" applyBorder="1" applyAlignment="1" applyProtection="1">
      <alignment horizontal="center" vertical="center" wrapText="1"/>
      <protection locked="0"/>
    </xf>
    <xf numFmtId="10" fontId="17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6" borderId="1" xfId="0" applyFont="1" applyFill="1" applyBorder="1" applyAlignment="1" applyProtection="1">
      <alignment horizontal="center" vertical="center"/>
      <protection locked="0"/>
    </xf>
    <xf numFmtId="0" fontId="19" fillId="6" borderId="1" xfId="0" applyFont="1" applyFill="1" applyBorder="1" applyAlignment="1" applyProtection="1">
      <alignment horizontal="center" vertical="center"/>
      <protection locked="0"/>
    </xf>
    <xf numFmtId="0" fontId="15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88893-D931-42A2-9BB6-51A30316C50A}">
  <sheetPr codeName="Sheet1">
    <tabColor theme="7" tint="0.79998168889431442"/>
  </sheetPr>
  <dimension ref="B1:AC10"/>
  <sheetViews>
    <sheetView showGridLines="0" workbookViewId="0">
      <pane ySplit="10" topLeftCell="A11" activePane="bottomLeft" state="frozen"/>
      <selection pane="bottomLeft" activeCell="T6" sqref="T6:U6"/>
    </sheetView>
  </sheetViews>
  <sheetFormatPr defaultColWidth="7.33203125" defaultRowHeight="16.05" customHeight="1" x14ac:dyDescent="0.3"/>
  <cols>
    <col min="1" max="1" width="0.6640625" style="47" customWidth="1"/>
    <col min="2" max="18" width="7.33203125" style="47"/>
    <col min="19" max="19" width="7.33203125" style="53"/>
    <col min="20" max="21" width="7.33203125" style="47"/>
    <col min="22" max="22" width="7.33203125" style="47" customWidth="1"/>
    <col min="23" max="26" width="7.33203125" style="47"/>
    <col min="27" max="29" width="7.33203125" style="53"/>
    <col min="30" max="16384" width="7.33203125" style="47"/>
  </cols>
  <sheetData>
    <row r="1" spans="2:29" s="54" customFormat="1" ht="16.05" customHeight="1" x14ac:dyDescent="0.4">
      <c r="B1" s="87" t="s">
        <v>15</v>
      </c>
      <c r="C1" s="88"/>
      <c r="D1" s="77" t="s">
        <v>45</v>
      </c>
      <c r="E1" s="78"/>
      <c r="F1" s="89" t="s">
        <v>9</v>
      </c>
      <c r="G1" s="90"/>
      <c r="H1" s="77" t="s">
        <v>68</v>
      </c>
      <c r="I1" s="78"/>
      <c r="J1" s="91" t="s">
        <v>10</v>
      </c>
      <c r="K1" s="92"/>
      <c r="L1" s="77" t="s">
        <v>17</v>
      </c>
      <c r="M1" s="78"/>
      <c r="N1" s="79" t="s">
        <v>18</v>
      </c>
      <c r="O1" s="80"/>
      <c r="P1" s="1"/>
      <c r="Q1" s="2"/>
      <c r="R1" s="3" t="s">
        <v>19</v>
      </c>
      <c r="S1" s="4"/>
      <c r="T1" s="4"/>
      <c r="U1" s="56"/>
      <c r="V1" s="5"/>
      <c r="W1" s="6"/>
      <c r="X1" s="83" t="s">
        <v>20</v>
      </c>
      <c r="Y1" s="83"/>
      <c r="Z1" s="83"/>
      <c r="AA1" s="83"/>
      <c r="AB1" s="6"/>
      <c r="AC1" s="7"/>
    </row>
    <row r="2" spans="2:29" s="54" customFormat="1" ht="16.05" customHeight="1" x14ac:dyDescent="0.4">
      <c r="B2" s="9" t="s">
        <v>21</v>
      </c>
      <c r="C2" s="10" t="s">
        <v>22</v>
      </c>
      <c r="D2" s="50">
        <f>VLOOKUP(ConcreteName,Data!B5:E15,2,FALSE)</f>
        <v>14.5</v>
      </c>
      <c r="E2" s="11" t="s">
        <v>23</v>
      </c>
      <c r="F2" s="12" t="s">
        <v>24</v>
      </c>
      <c r="G2" s="13" t="s">
        <v>22</v>
      </c>
      <c r="H2" s="51">
        <f>VLOOKUP(RebarName,Data!G5:K10,2,FALSE)</f>
        <v>350</v>
      </c>
      <c r="I2" s="14" t="s">
        <v>23</v>
      </c>
      <c r="J2" s="15" t="s">
        <v>25</v>
      </c>
      <c r="K2" s="8" t="s">
        <v>22</v>
      </c>
      <c r="L2" s="52">
        <f>VLOOKUP(StirrupName,Data!G5:K10,4,FALSE)</f>
        <v>170</v>
      </c>
      <c r="M2" s="11" t="s">
        <v>23</v>
      </c>
      <c r="N2" s="16" t="s">
        <v>26</v>
      </c>
      <c r="O2" s="17" t="s">
        <v>22</v>
      </c>
      <c r="P2" s="18">
        <v>0.5</v>
      </c>
      <c r="Q2" s="14" t="s">
        <v>27</v>
      </c>
      <c r="R2" s="19" t="s">
        <v>28</v>
      </c>
      <c r="S2" s="8"/>
      <c r="T2" s="8" t="s">
        <v>22</v>
      </c>
      <c r="U2" s="57">
        <v>0.65</v>
      </c>
      <c r="V2" s="67"/>
      <c r="W2" s="68"/>
      <c r="X2" s="84" t="s">
        <v>29</v>
      </c>
      <c r="Y2" s="84"/>
      <c r="Z2" s="84"/>
      <c r="AA2" s="84"/>
      <c r="AB2" s="68"/>
      <c r="AC2" s="69"/>
    </row>
    <row r="3" spans="2:29" s="54" customFormat="1" ht="16.05" customHeight="1" x14ac:dyDescent="0.4">
      <c r="B3" s="9" t="s">
        <v>30</v>
      </c>
      <c r="C3" s="10" t="s">
        <v>22</v>
      </c>
      <c r="D3" s="50">
        <f>VLOOKUP(ConcreteName,Data!B5:E15,3,FALSE)</f>
        <v>1.05</v>
      </c>
      <c r="E3" s="11" t="s">
        <v>23</v>
      </c>
      <c r="F3" s="12" t="s">
        <v>31</v>
      </c>
      <c r="G3" s="13" t="s">
        <v>22</v>
      </c>
      <c r="H3" s="51">
        <f>VLOOKUP(RebarName,Data!G5:K10,3,FALSE)</f>
        <v>350</v>
      </c>
      <c r="I3" s="14" t="s">
        <v>23</v>
      </c>
      <c r="J3" s="16" t="s">
        <v>32</v>
      </c>
      <c r="K3" s="8" t="s">
        <v>22</v>
      </c>
      <c r="L3" s="52">
        <f>VLOOKUP(StirrupName,Data!G5:K10,5,FALSE)</f>
        <v>200000</v>
      </c>
      <c r="M3" s="11" t="s">
        <v>23</v>
      </c>
      <c r="N3" s="16" t="s">
        <v>33</v>
      </c>
      <c r="O3" s="17" t="s">
        <v>22</v>
      </c>
      <c r="P3" s="18">
        <v>4</v>
      </c>
      <c r="Q3" s="14" t="s">
        <v>27</v>
      </c>
      <c r="R3" s="19" t="s">
        <v>34</v>
      </c>
      <c r="S3" s="8"/>
      <c r="T3" s="8" t="s">
        <v>22</v>
      </c>
      <c r="U3" s="57">
        <v>18</v>
      </c>
      <c r="V3" s="21" t="s">
        <v>94</v>
      </c>
      <c r="W3" s="58"/>
      <c r="X3" s="58"/>
      <c r="Y3" s="64"/>
      <c r="Z3" s="63" t="s">
        <v>97</v>
      </c>
      <c r="AA3" s="58"/>
      <c r="AB3" s="58"/>
      <c r="AC3" s="23"/>
    </row>
    <row r="4" spans="2:29" s="54" customFormat="1" ht="16.05" customHeight="1" x14ac:dyDescent="0.4">
      <c r="B4" s="9" t="s">
        <v>35</v>
      </c>
      <c r="C4" s="10" t="s">
        <v>22</v>
      </c>
      <c r="D4" s="51">
        <f>VLOOKUP(ConcreteName,Data!B5:E15,4,FALSE)</f>
        <v>30000</v>
      </c>
      <c r="E4" s="11" t="s">
        <v>23</v>
      </c>
      <c r="F4" s="24" t="s">
        <v>36</v>
      </c>
      <c r="G4" s="25" t="s">
        <v>22</v>
      </c>
      <c r="H4" s="51">
        <f>VLOOKUP(RebarName,Data!G5:K10,5,FALSE)</f>
        <v>200000</v>
      </c>
      <c r="I4" s="14" t="s">
        <v>23</v>
      </c>
      <c r="J4" s="12" t="s">
        <v>37</v>
      </c>
      <c r="K4" s="13" t="s">
        <v>22</v>
      </c>
      <c r="L4" s="26">
        <v>1</v>
      </c>
      <c r="M4" s="27"/>
      <c r="N4" s="16" t="s">
        <v>38</v>
      </c>
      <c r="O4" s="17" t="s">
        <v>22</v>
      </c>
      <c r="P4" s="28">
        <v>30</v>
      </c>
      <c r="Q4" s="14" t="s">
        <v>39</v>
      </c>
      <c r="R4" s="29"/>
      <c r="S4" s="8"/>
      <c r="T4" s="22"/>
      <c r="U4" s="57">
        <v>19</v>
      </c>
      <c r="V4" s="21" t="s">
        <v>95</v>
      </c>
      <c r="W4" s="58"/>
      <c r="X4" s="58"/>
      <c r="Y4" s="64"/>
      <c r="Z4" s="63" t="s">
        <v>98</v>
      </c>
      <c r="AA4" s="58"/>
      <c r="AB4" s="58"/>
      <c r="AC4" s="23"/>
    </row>
    <row r="5" spans="2:29" s="54" customFormat="1" ht="16.05" customHeight="1" x14ac:dyDescent="0.4">
      <c r="B5" s="9" t="s">
        <v>40</v>
      </c>
      <c r="C5" s="10" t="s">
        <v>22</v>
      </c>
      <c r="D5" s="26">
        <v>0.9</v>
      </c>
      <c r="E5" s="27"/>
      <c r="F5" s="12" t="s">
        <v>41</v>
      </c>
      <c r="G5" s="13" t="s">
        <v>22</v>
      </c>
      <c r="H5" s="26">
        <v>0.9</v>
      </c>
      <c r="I5" s="30"/>
      <c r="J5" s="31"/>
      <c r="K5" s="22"/>
      <c r="L5" s="22"/>
      <c r="M5" s="27"/>
      <c r="N5" s="16" t="s">
        <v>42</v>
      </c>
      <c r="O5" s="17" t="s">
        <v>22</v>
      </c>
      <c r="P5" s="28">
        <v>15</v>
      </c>
      <c r="Q5" s="14"/>
      <c r="R5" s="32"/>
      <c r="S5" s="33"/>
      <c r="T5" s="22"/>
      <c r="U5" s="58"/>
      <c r="V5" s="21" t="s">
        <v>96</v>
      </c>
      <c r="W5" s="65"/>
      <c r="X5" s="66"/>
      <c r="Y5" s="64"/>
      <c r="Z5" s="63" t="s">
        <v>99</v>
      </c>
      <c r="AA5" s="65"/>
      <c r="AB5" s="66"/>
      <c r="AC5" s="23"/>
    </row>
    <row r="6" spans="2:29" s="54" customFormat="1" ht="16.05" customHeight="1" x14ac:dyDescent="0.4">
      <c r="B6" s="9" t="s">
        <v>43</v>
      </c>
      <c r="C6" s="10" t="s">
        <v>22</v>
      </c>
      <c r="D6" s="34">
        <v>0.9</v>
      </c>
      <c r="E6" s="27"/>
      <c r="F6" s="20"/>
      <c r="G6" s="35"/>
      <c r="H6" s="36"/>
      <c r="I6" s="27"/>
      <c r="J6" s="31"/>
      <c r="K6" s="22"/>
      <c r="L6" s="22"/>
      <c r="M6" s="27"/>
      <c r="N6" s="32"/>
      <c r="O6" s="33"/>
      <c r="P6" s="22"/>
      <c r="Q6" s="27"/>
      <c r="R6" s="37" t="s">
        <v>44</v>
      </c>
      <c r="S6" s="8"/>
      <c r="T6" s="81" t="s">
        <v>101</v>
      </c>
      <c r="U6" s="82"/>
      <c r="V6" s="85" t="s">
        <v>100</v>
      </c>
      <c r="W6" s="84"/>
      <c r="X6" s="84"/>
      <c r="Y6" s="84"/>
      <c r="Z6" s="84"/>
      <c r="AA6" s="84"/>
      <c r="AB6" s="84"/>
      <c r="AC6" s="86"/>
    </row>
    <row r="7" spans="2:29" s="54" customFormat="1" ht="16.05" customHeight="1" x14ac:dyDescent="0.4">
      <c r="B7" s="39"/>
      <c r="C7" s="40"/>
      <c r="D7" s="41"/>
      <c r="E7" s="42"/>
      <c r="F7" s="39"/>
      <c r="G7" s="40"/>
      <c r="H7" s="41"/>
      <c r="I7" s="42"/>
      <c r="J7" s="39"/>
      <c r="K7" s="40"/>
      <c r="L7" s="41"/>
      <c r="M7" s="42"/>
      <c r="N7" s="43"/>
      <c r="O7" s="40"/>
      <c r="P7" s="38"/>
      <c r="Q7" s="44"/>
      <c r="R7" s="45"/>
      <c r="S7" s="46"/>
      <c r="T7" s="46"/>
      <c r="U7" s="59"/>
      <c r="V7" s="75"/>
      <c r="W7" s="70"/>
      <c r="X7" s="70"/>
      <c r="Y7" s="76"/>
      <c r="Z7" s="70"/>
      <c r="AA7" s="70"/>
      <c r="AB7" s="70"/>
      <c r="AC7" s="71"/>
    </row>
    <row r="8" spans="2:29" s="54" customFormat="1" ht="16.05" customHeight="1" x14ac:dyDescent="0.4">
      <c r="B8" s="93" t="s">
        <v>0</v>
      </c>
      <c r="C8" s="94" t="s">
        <v>1</v>
      </c>
      <c r="D8" s="94" t="s">
        <v>2</v>
      </c>
      <c r="E8" s="99" t="s">
        <v>3</v>
      </c>
      <c r="F8" s="93" t="s">
        <v>4</v>
      </c>
      <c r="G8" s="93" t="s">
        <v>5</v>
      </c>
      <c r="H8" s="94" t="s">
        <v>6</v>
      </c>
      <c r="I8" s="94" t="s">
        <v>7</v>
      </c>
      <c r="J8" s="94" t="s">
        <v>69</v>
      </c>
      <c r="K8" s="94" t="s">
        <v>70</v>
      </c>
      <c r="L8" s="98" t="s">
        <v>8</v>
      </c>
      <c r="M8" s="98" t="s">
        <v>71</v>
      </c>
      <c r="N8" s="98" t="s">
        <v>72</v>
      </c>
      <c r="O8" s="98" t="s">
        <v>73</v>
      </c>
      <c r="P8" s="98" t="s">
        <v>74</v>
      </c>
      <c r="Q8" s="98" t="s">
        <v>75</v>
      </c>
      <c r="R8" s="102" t="s">
        <v>76</v>
      </c>
      <c r="S8" s="72" t="s">
        <v>9</v>
      </c>
      <c r="T8" s="73"/>
      <c r="U8" s="73"/>
      <c r="V8" s="73"/>
      <c r="W8" s="73"/>
      <c r="X8" s="74"/>
      <c r="Y8" s="60" t="s">
        <v>10</v>
      </c>
      <c r="Z8" s="61"/>
      <c r="AA8" s="62"/>
      <c r="AB8" s="62" t="s">
        <v>11</v>
      </c>
      <c r="AC8" s="62"/>
    </row>
    <row r="9" spans="2:29" s="54" customFormat="1" ht="16.05" customHeight="1" x14ac:dyDescent="0.4">
      <c r="B9" s="93"/>
      <c r="C9" s="93"/>
      <c r="D9" s="93"/>
      <c r="E9" s="100"/>
      <c r="F9" s="93"/>
      <c r="G9" s="93"/>
      <c r="H9" s="94"/>
      <c r="I9" s="93"/>
      <c r="J9" s="94"/>
      <c r="K9" s="94"/>
      <c r="L9" s="98"/>
      <c r="M9" s="98"/>
      <c r="N9" s="98"/>
      <c r="O9" s="98"/>
      <c r="P9" s="98"/>
      <c r="Q9" s="98"/>
      <c r="R9" s="102"/>
      <c r="S9" s="103" t="s">
        <v>77</v>
      </c>
      <c r="T9" s="104" t="s">
        <v>78</v>
      </c>
      <c r="U9" s="104" t="s">
        <v>79</v>
      </c>
      <c r="V9" s="105" t="s">
        <v>80</v>
      </c>
      <c r="W9" s="105" t="s">
        <v>81</v>
      </c>
      <c r="X9" s="95" t="s">
        <v>82</v>
      </c>
      <c r="Y9" s="96" t="s">
        <v>83</v>
      </c>
      <c r="Z9" s="96" t="s">
        <v>84</v>
      </c>
      <c r="AA9" s="55" t="s">
        <v>12</v>
      </c>
      <c r="AB9" s="55" t="s">
        <v>13</v>
      </c>
      <c r="AC9" s="101" t="s">
        <v>85</v>
      </c>
    </row>
    <row r="10" spans="2:29" s="54" customFormat="1" ht="16.05" customHeight="1" x14ac:dyDescent="0.4">
      <c r="B10" s="93"/>
      <c r="C10" s="93"/>
      <c r="D10" s="93"/>
      <c r="E10" s="100"/>
      <c r="F10" s="93"/>
      <c r="G10" s="93"/>
      <c r="H10" s="94"/>
      <c r="I10" s="93"/>
      <c r="J10" s="94"/>
      <c r="K10" s="94"/>
      <c r="L10" s="98"/>
      <c r="M10" s="98"/>
      <c r="N10" s="98"/>
      <c r="O10" s="98"/>
      <c r="P10" s="98"/>
      <c r="Q10" s="98"/>
      <c r="R10" s="102"/>
      <c r="S10" s="103"/>
      <c r="T10" s="104"/>
      <c r="U10" s="104"/>
      <c r="V10" s="105"/>
      <c r="W10" s="105"/>
      <c r="X10" s="95"/>
      <c r="Y10" s="97"/>
      <c r="Z10" s="96"/>
      <c r="AA10" s="55" t="s">
        <v>14</v>
      </c>
      <c r="AB10" s="55" t="s">
        <v>14</v>
      </c>
      <c r="AC10" s="101"/>
    </row>
  </sheetData>
  <mergeCells count="40">
    <mergeCell ref="Z9:Z10"/>
    <mergeCell ref="AC9:AC10"/>
    <mergeCell ref="R8:R10"/>
    <mergeCell ref="S9:S10"/>
    <mergeCell ref="T9:T10"/>
    <mergeCell ref="U9:U10"/>
    <mergeCell ref="V9:V10"/>
    <mergeCell ref="W9:W10"/>
    <mergeCell ref="B8:B10"/>
    <mergeCell ref="C8:C10"/>
    <mergeCell ref="D8:D10"/>
    <mergeCell ref="E8:E10"/>
    <mergeCell ref="F8:F10"/>
    <mergeCell ref="G8:G10"/>
    <mergeCell ref="H8:H10"/>
    <mergeCell ref="I8:I10"/>
    <mergeCell ref="X9:X10"/>
    <mergeCell ref="Y9:Y10"/>
    <mergeCell ref="N8:N10"/>
    <mergeCell ref="O8:O10"/>
    <mergeCell ref="P8:P10"/>
    <mergeCell ref="Q8:Q10"/>
    <mergeCell ref="J8:J10"/>
    <mergeCell ref="K8:K10"/>
    <mergeCell ref="L8:L10"/>
    <mergeCell ref="M8:M10"/>
    <mergeCell ref="B1:C1"/>
    <mergeCell ref="D1:E1"/>
    <mergeCell ref="F1:G1"/>
    <mergeCell ref="H1:I1"/>
    <mergeCell ref="J1:K1"/>
    <mergeCell ref="Z7:AC7"/>
    <mergeCell ref="S8:X8"/>
    <mergeCell ref="V7:Y7"/>
    <mergeCell ref="L1:M1"/>
    <mergeCell ref="N1:O1"/>
    <mergeCell ref="T6:U6"/>
    <mergeCell ref="X1:AA1"/>
    <mergeCell ref="X2:AA2"/>
    <mergeCell ref="V6:AC6"/>
  </mergeCells>
  <dataValidations count="2">
    <dataValidation type="list" allowBlank="1" showInputMessage="1" showErrorMessage="1" sqref="T6:U6" xr:uid="{532D0D20-3D98-40DD-9629-ABFE36F37806}">
      <formula1>"Cột, Vách"</formula1>
    </dataValidation>
    <dataValidation allowBlank="1" showInputMessage="1" showErrorMessage="1" errorTitle="Thông báo!" error="Vui lòng nhập giá trị ntt trong khoảng từ 3 đến 10. (^.^)" sqref="N5" xr:uid="{B0A71EEF-EC76-4C54-81C0-589565D4AAF3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FBB0A76-38AE-451C-A016-0438DE47C78B}">
          <x14:formula1>
            <xm:f>Data!$B$5:$B$15</xm:f>
          </x14:formula1>
          <xm:sqref>D1:E1</xm:sqref>
        </x14:dataValidation>
        <x14:dataValidation type="list" allowBlank="1" showInputMessage="1" showErrorMessage="1" xr:uid="{656428D3-7AB8-4428-BF26-DBAAE922FBA8}">
          <x14:formula1>
            <xm:f>Data!$G$5:$G$10</xm:f>
          </x14:formula1>
          <xm:sqref>H1:I1 L1:M1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0184-FCB5-4420-85A5-2BB7E2B881A1}">
  <sheetPr codeName="Sheet3">
    <tabColor theme="8" tint="0.39997558519241921"/>
  </sheetPr>
  <dimension ref="B1:AF7"/>
  <sheetViews>
    <sheetView showGridLines="0" tabSelected="1" workbookViewId="0">
      <selection activeCell="Q16" sqref="Q16"/>
    </sheetView>
  </sheetViews>
  <sheetFormatPr defaultColWidth="7.33203125" defaultRowHeight="16.05" customHeight="1" x14ac:dyDescent="0.3"/>
  <cols>
    <col min="1" max="1" width="1.77734375" style="47" customWidth="1"/>
    <col min="2" max="15" width="7.33203125" style="47"/>
    <col min="16" max="16" width="7.33203125" style="53"/>
    <col min="17" max="20" width="7.33203125" style="47"/>
    <col min="21" max="22" width="7.33203125" style="53"/>
    <col min="23" max="28" width="7.33203125" style="47"/>
    <col min="29" max="29" width="7.33203125" style="53"/>
    <col min="30" max="31" width="7.33203125" style="47"/>
    <col min="32" max="32" width="7.33203125" style="53"/>
    <col min="33" max="16384" width="7.33203125" style="47"/>
  </cols>
  <sheetData>
    <row r="1" spans="2:32" ht="16.05" customHeight="1" x14ac:dyDescent="0.3">
      <c r="P1" s="47"/>
      <c r="U1" s="47"/>
      <c r="V1" s="47"/>
      <c r="AC1" s="47"/>
      <c r="AF1" s="47"/>
    </row>
    <row r="2" spans="2:32" ht="16.05" customHeight="1" x14ac:dyDescent="0.3">
      <c r="B2" s="107" t="s">
        <v>0</v>
      </c>
      <c r="C2" s="106" t="s">
        <v>86</v>
      </c>
      <c r="D2" s="106" t="s">
        <v>87</v>
      </c>
      <c r="E2" s="99" t="s">
        <v>88</v>
      </c>
      <c r="F2" s="108" t="s">
        <v>4</v>
      </c>
      <c r="G2" s="106" t="s">
        <v>7</v>
      </c>
      <c r="H2" s="106" t="s">
        <v>69</v>
      </c>
      <c r="I2" s="106" t="s">
        <v>70</v>
      </c>
      <c r="J2" s="118" t="s">
        <v>9</v>
      </c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9" t="s">
        <v>10</v>
      </c>
      <c r="X2" s="119"/>
      <c r="Y2" s="119"/>
      <c r="Z2" s="119"/>
      <c r="AA2" s="119"/>
      <c r="AB2" s="119"/>
      <c r="AC2" s="119"/>
      <c r="AD2" s="109" t="s">
        <v>89</v>
      </c>
      <c r="AE2" s="109"/>
      <c r="AF2" s="109"/>
    </row>
    <row r="3" spans="2:32" ht="16.05" customHeight="1" x14ac:dyDescent="0.3">
      <c r="B3" s="107"/>
      <c r="C3" s="107"/>
      <c r="D3" s="107"/>
      <c r="E3" s="100"/>
      <c r="F3" s="108"/>
      <c r="G3" s="106"/>
      <c r="H3" s="106"/>
      <c r="I3" s="106"/>
      <c r="J3" s="110" t="s">
        <v>5</v>
      </c>
      <c r="K3" s="111" t="s">
        <v>8</v>
      </c>
      <c r="L3" s="111" t="s">
        <v>73</v>
      </c>
      <c r="M3" s="111" t="s">
        <v>74</v>
      </c>
      <c r="N3" s="111" t="s">
        <v>75</v>
      </c>
      <c r="O3" s="111" t="s">
        <v>76</v>
      </c>
      <c r="P3" s="120" t="s">
        <v>77</v>
      </c>
      <c r="Q3" s="97" t="s">
        <v>78</v>
      </c>
      <c r="R3" s="97" t="s">
        <v>79</v>
      </c>
      <c r="S3" s="96" t="s">
        <v>90</v>
      </c>
      <c r="T3" s="112" t="s">
        <v>91</v>
      </c>
      <c r="U3" s="120" t="s">
        <v>82</v>
      </c>
      <c r="V3" s="111" t="s">
        <v>92</v>
      </c>
      <c r="W3" s="121" t="s">
        <v>5</v>
      </c>
      <c r="X3" s="115" t="s">
        <v>8</v>
      </c>
      <c r="Y3" s="115" t="s">
        <v>71</v>
      </c>
      <c r="Z3" s="115" t="s">
        <v>72</v>
      </c>
      <c r="AA3" s="119" t="s">
        <v>83</v>
      </c>
      <c r="AB3" s="114" t="s">
        <v>84</v>
      </c>
      <c r="AC3" s="115" t="s">
        <v>92</v>
      </c>
      <c r="AD3" s="116" t="s">
        <v>5</v>
      </c>
      <c r="AE3" s="117" t="s">
        <v>93</v>
      </c>
      <c r="AF3" s="113" t="s">
        <v>85</v>
      </c>
    </row>
    <row r="4" spans="2:32" ht="16.05" customHeight="1" x14ac:dyDescent="0.3">
      <c r="B4" s="107"/>
      <c r="C4" s="107"/>
      <c r="D4" s="107"/>
      <c r="E4" s="100"/>
      <c r="F4" s="108"/>
      <c r="G4" s="106"/>
      <c r="H4" s="106"/>
      <c r="I4" s="106"/>
      <c r="J4" s="110"/>
      <c r="K4" s="111"/>
      <c r="L4" s="111"/>
      <c r="M4" s="111"/>
      <c r="N4" s="111"/>
      <c r="O4" s="111"/>
      <c r="P4" s="120"/>
      <c r="Q4" s="97"/>
      <c r="R4" s="97"/>
      <c r="S4" s="96"/>
      <c r="T4" s="112"/>
      <c r="U4" s="120"/>
      <c r="V4" s="111"/>
      <c r="W4" s="121"/>
      <c r="X4" s="115"/>
      <c r="Y4" s="115"/>
      <c r="Z4" s="115"/>
      <c r="AA4" s="122"/>
      <c r="AB4" s="114"/>
      <c r="AC4" s="115"/>
      <c r="AD4" s="116"/>
      <c r="AE4" s="117"/>
      <c r="AF4" s="113"/>
    </row>
    <row r="5" spans="2:32" ht="16.05" customHeight="1" x14ac:dyDescent="0.3">
      <c r="B5" s="47" t="s">
        <v>102</v>
      </c>
      <c r="C5" s="47" t="s">
        <v>103</v>
      </c>
      <c r="D5" s="47" t="s">
        <v>104</v>
      </c>
      <c r="F5" s="47" t="s">
        <v>105</v>
      </c>
      <c r="G5" s="47">
        <v>2.5</v>
      </c>
      <c r="H5" s="47">
        <v>0.5</v>
      </c>
      <c r="I5" s="47">
        <v>0.6</v>
      </c>
      <c r="J5" s="47" t="s">
        <v>106</v>
      </c>
      <c r="K5" s="47">
        <v>-390</v>
      </c>
      <c r="L5" s="47">
        <v>31</v>
      </c>
      <c r="M5" s="47">
        <v>-494</v>
      </c>
      <c r="N5" s="47">
        <v>31</v>
      </c>
      <c r="O5" s="47">
        <v>499</v>
      </c>
      <c r="P5" s="53">
        <v>1.7</v>
      </c>
      <c r="Q5" s="47">
        <v>5</v>
      </c>
      <c r="R5" s="47">
        <v>6</v>
      </c>
      <c r="S5" s="47" t="s">
        <v>107</v>
      </c>
      <c r="T5" s="47">
        <v>4580</v>
      </c>
      <c r="U5" s="53">
        <v>1.53</v>
      </c>
      <c r="V5" s="53">
        <v>1.1000000000000001</v>
      </c>
      <c r="W5" s="47" t="s">
        <v>106</v>
      </c>
      <c r="X5" s="47">
        <v>-390</v>
      </c>
      <c r="Y5" s="47">
        <v>8</v>
      </c>
      <c r="Z5" s="47">
        <v>-215</v>
      </c>
      <c r="AA5" s="47" t="s">
        <v>108</v>
      </c>
      <c r="AB5" s="47">
        <v>2</v>
      </c>
      <c r="AC5" s="53">
        <v>0.44</v>
      </c>
      <c r="AD5" s="47" t="s">
        <v>109</v>
      </c>
      <c r="AE5" s="47">
        <v>-324</v>
      </c>
      <c r="AF5" s="53">
        <v>0.06</v>
      </c>
    </row>
    <row r="6" spans="2:32" ht="16.05" customHeight="1" x14ac:dyDescent="0.3">
      <c r="B6" s="47" t="s">
        <v>102</v>
      </c>
      <c r="C6" s="47" t="s">
        <v>110</v>
      </c>
      <c r="D6" s="47" t="s">
        <v>104</v>
      </c>
      <c r="F6" s="47" t="s">
        <v>105</v>
      </c>
      <c r="G6" s="47">
        <v>2.5</v>
      </c>
      <c r="H6" s="47">
        <v>0.5</v>
      </c>
      <c r="I6" s="47">
        <v>0.6</v>
      </c>
      <c r="J6" s="47" t="s">
        <v>111</v>
      </c>
      <c r="K6" s="47">
        <v>-395</v>
      </c>
      <c r="L6" s="47">
        <v>-17</v>
      </c>
      <c r="M6" s="47">
        <v>504</v>
      </c>
      <c r="N6" s="47">
        <v>17</v>
      </c>
      <c r="O6" s="47">
        <v>509</v>
      </c>
      <c r="P6" s="53">
        <v>1.7</v>
      </c>
      <c r="Q6" s="47">
        <v>5</v>
      </c>
      <c r="R6" s="47">
        <v>6</v>
      </c>
      <c r="S6" s="47" t="s">
        <v>107</v>
      </c>
      <c r="T6" s="47">
        <v>4580</v>
      </c>
      <c r="U6" s="53">
        <v>1.53</v>
      </c>
      <c r="V6" s="53">
        <v>1.1200000000000001</v>
      </c>
      <c r="W6" s="47" t="s">
        <v>111</v>
      </c>
      <c r="X6" s="47">
        <v>-395</v>
      </c>
      <c r="Y6" s="47">
        <v>11</v>
      </c>
      <c r="Z6" s="47">
        <v>217</v>
      </c>
      <c r="AA6" s="47" t="s">
        <v>108</v>
      </c>
      <c r="AB6" s="47">
        <v>2</v>
      </c>
      <c r="AC6" s="53">
        <v>0.44</v>
      </c>
      <c r="AD6" s="47" t="s">
        <v>109</v>
      </c>
      <c r="AE6" s="47">
        <v>-329</v>
      </c>
      <c r="AF6" s="53">
        <v>0.06</v>
      </c>
    </row>
    <row r="7" spans="2:32" ht="16.05" customHeight="1" x14ac:dyDescent="0.3">
      <c r="B7" s="47" t="s">
        <v>102</v>
      </c>
      <c r="C7" s="47" t="s">
        <v>112</v>
      </c>
      <c r="D7" s="47" t="s">
        <v>104</v>
      </c>
      <c r="F7" s="47" t="s">
        <v>105</v>
      </c>
      <c r="G7" s="47">
        <v>2.5</v>
      </c>
      <c r="H7" s="47">
        <v>0.5</v>
      </c>
      <c r="I7" s="47">
        <v>0.6</v>
      </c>
      <c r="J7" s="47" t="s">
        <v>106</v>
      </c>
      <c r="K7" s="47">
        <v>-374</v>
      </c>
      <c r="L7" s="47">
        <v>34</v>
      </c>
      <c r="M7" s="47">
        <v>-453</v>
      </c>
      <c r="N7" s="47">
        <v>34</v>
      </c>
      <c r="O7" s="47">
        <v>457</v>
      </c>
      <c r="P7" s="53">
        <v>1.5</v>
      </c>
      <c r="Q7" s="47">
        <v>5</v>
      </c>
      <c r="R7" s="47">
        <v>6</v>
      </c>
      <c r="S7" s="47" t="s">
        <v>107</v>
      </c>
      <c r="T7" s="47">
        <v>4580</v>
      </c>
      <c r="U7" s="53">
        <v>1.53</v>
      </c>
      <c r="V7" s="53">
        <v>1.01</v>
      </c>
      <c r="W7" s="47" t="s">
        <v>106</v>
      </c>
      <c r="X7" s="47">
        <v>-374</v>
      </c>
      <c r="Y7" s="47">
        <v>6</v>
      </c>
      <c r="Z7" s="47">
        <v>-195</v>
      </c>
      <c r="AA7" s="47" t="s">
        <v>108</v>
      </c>
      <c r="AB7" s="47">
        <v>2</v>
      </c>
      <c r="AC7" s="53">
        <v>0.4</v>
      </c>
      <c r="AD7" s="47" t="s">
        <v>109</v>
      </c>
      <c r="AE7" s="47">
        <v>-323</v>
      </c>
      <c r="AF7" s="53">
        <v>0.06</v>
      </c>
    </row>
  </sheetData>
  <mergeCells count="34">
    <mergeCell ref="H2:H4"/>
    <mergeCell ref="I2:I4"/>
    <mergeCell ref="J2:V2"/>
    <mergeCell ref="W2:AC2"/>
    <mergeCell ref="O3:O4"/>
    <mergeCell ref="P3:P4"/>
    <mergeCell ref="Q3:Q4"/>
    <mergeCell ref="R3:R4"/>
    <mergeCell ref="S3:S4"/>
    <mergeCell ref="U3:U4"/>
    <mergeCell ref="V3:V4"/>
    <mergeCell ref="W3:W4"/>
    <mergeCell ref="X3:X4"/>
    <mergeCell ref="Y3:Y4"/>
    <mergeCell ref="Z3:Z4"/>
    <mergeCell ref="AA3:AA4"/>
    <mergeCell ref="AD2:AF2"/>
    <mergeCell ref="J3:J4"/>
    <mergeCell ref="K3:K4"/>
    <mergeCell ref="L3:L4"/>
    <mergeCell ref="M3:M4"/>
    <mergeCell ref="N3:N4"/>
    <mergeCell ref="T3:T4"/>
    <mergeCell ref="AF3:AF4"/>
    <mergeCell ref="AB3:AB4"/>
    <mergeCell ref="AC3:AC4"/>
    <mergeCell ref="AD3:AD4"/>
    <mergeCell ref="AE3:AE4"/>
    <mergeCell ref="G2:G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6C79-832F-4440-8546-249DB818F043}">
  <sheetPr codeName="Sheet2">
    <tabColor theme="5" tint="0.59999389629810485"/>
  </sheetPr>
  <dimension ref="B2:K15"/>
  <sheetViews>
    <sheetView showGridLines="0" workbookViewId="0">
      <selection activeCell="M16" sqref="M16"/>
    </sheetView>
  </sheetViews>
  <sheetFormatPr defaultRowHeight="16.8" x14ac:dyDescent="0.3"/>
  <cols>
    <col min="1" max="1" width="8.88671875" style="48"/>
    <col min="2" max="2" width="11.33203125" style="48" bestFit="1" customWidth="1"/>
    <col min="3" max="6" width="8.88671875" style="48"/>
    <col min="7" max="7" width="11.109375" style="48" bestFit="1" customWidth="1"/>
    <col min="8" max="16384" width="8.88671875" style="48"/>
  </cols>
  <sheetData>
    <row r="2" spans="2:11" x14ac:dyDescent="0.3">
      <c r="B2" s="124" t="s">
        <v>15</v>
      </c>
      <c r="C2" s="124"/>
      <c r="D2" s="124"/>
      <c r="E2" s="124"/>
      <c r="G2" s="124" t="s">
        <v>51</v>
      </c>
      <c r="H2" s="124"/>
      <c r="I2" s="124"/>
      <c r="J2" s="124"/>
      <c r="K2" s="124"/>
    </row>
    <row r="3" spans="2:11" x14ac:dyDescent="0.3">
      <c r="B3" s="124" t="s">
        <v>46</v>
      </c>
      <c r="C3" s="123" t="s">
        <v>47</v>
      </c>
      <c r="D3" s="123" t="s">
        <v>48</v>
      </c>
      <c r="E3" s="123" t="s">
        <v>49</v>
      </c>
      <c r="G3" s="124" t="s">
        <v>50</v>
      </c>
      <c r="H3" s="123" t="s">
        <v>52</v>
      </c>
      <c r="I3" s="123" t="s">
        <v>53</v>
      </c>
      <c r="J3" s="123" t="s">
        <v>54</v>
      </c>
      <c r="K3" s="123" t="s">
        <v>55</v>
      </c>
    </row>
    <row r="4" spans="2:11" x14ac:dyDescent="0.3">
      <c r="B4" s="124"/>
      <c r="C4" s="124"/>
      <c r="D4" s="124"/>
      <c r="E4" s="124"/>
      <c r="G4" s="124"/>
      <c r="H4" s="124"/>
      <c r="I4" s="124"/>
      <c r="J4" s="124"/>
      <c r="K4" s="124"/>
    </row>
    <row r="5" spans="2:11" x14ac:dyDescent="0.3">
      <c r="B5" s="49" t="s">
        <v>56</v>
      </c>
      <c r="C5" s="49">
        <v>8.5</v>
      </c>
      <c r="D5" s="49">
        <v>0.75</v>
      </c>
      <c r="E5" s="49">
        <v>23000</v>
      </c>
      <c r="G5" s="49" t="s">
        <v>17</v>
      </c>
      <c r="H5" s="49">
        <v>210</v>
      </c>
      <c r="I5" s="49">
        <v>210</v>
      </c>
      <c r="J5" s="49">
        <v>170</v>
      </c>
      <c r="K5" s="49">
        <v>200000</v>
      </c>
    </row>
    <row r="6" spans="2:11" x14ac:dyDescent="0.3">
      <c r="B6" s="49" t="s">
        <v>57</v>
      </c>
      <c r="C6" s="49">
        <v>11.5</v>
      </c>
      <c r="D6" s="49">
        <v>0.9</v>
      </c>
      <c r="E6" s="49">
        <v>27000</v>
      </c>
      <c r="G6" s="49" t="s">
        <v>66</v>
      </c>
      <c r="H6" s="49">
        <v>280</v>
      </c>
      <c r="I6" s="49">
        <v>280</v>
      </c>
      <c r="J6" s="49">
        <v>210</v>
      </c>
      <c r="K6" s="49">
        <v>200000</v>
      </c>
    </row>
    <row r="7" spans="2:11" x14ac:dyDescent="0.3">
      <c r="B7" s="49" t="s">
        <v>45</v>
      </c>
      <c r="C7" s="49">
        <v>14.5</v>
      </c>
      <c r="D7" s="49">
        <v>1.05</v>
      </c>
      <c r="E7" s="49">
        <v>30000</v>
      </c>
      <c r="G7" s="49" t="s">
        <v>67</v>
      </c>
      <c r="H7" s="49">
        <v>280</v>
      </c>
      <c r="I7" s="49">
        <v>280</v>
      </c>
      <c r="J7" s="49">
        <v>210</v>
      </c>
      <c r="K7" s="49">
        <v>200000</v>
      </c>
    </row>
    <row r="8" spans="2:11" x14ac:dyDescent="0.3">
      <c r="B8" s="49" t="s">
        <v>58</v>
      </c>
      <c r="C8" s="49">
        <v>17</v>
      </c>
      <c r="D8" s="49">
        <v>1.1499999999999999</v>
      </c>
      <c r="E8" s="49">
        <v>32500</v>
      </c>
      <c r="G8" s="49" t="s">
        <v>68</v>
      </c>
      <c r="H8" s="49">
        <v>350</v>
      </c>
      <c r="I8" s="49">
        <v>350</v>
      </c>
      <c r="J8" s="49">
        <v>280</v>
      </c>
      <c r="K8" s="49">
        <v>200000</v>
      </c>
    </row>
    <row r="9" spans="2:11" x14ac:dyDescent="0.3">
      <c r="B9" s="49" t="s">
        <v>59</v>
      </c>
      <c r="C9" s="49">
        <v>19.5</v>
      </c>
      <c r="D9" s="49">
        <v>1.3</v>
      </c>
      <c r="E9" s="49">
        <v>34500</v>
      </c>
      <c r="G9" s="49" t="s">
        <v>16</v>
      </c>
      <c r="H9" s="49">
        <v>435</v>
      </c>
      <c r="I9" s="49">
        <v>435</v>
      </c>
      <c r="J9" s="49">
        <v>300</v>
      </c>
      <c r="K9" s="49">
        <v>200000</v>
      </c>
    </row>
    <row r="10" spans="2:11" x14ac:dyDescent="0.3">
      <c r="B10" s="49" t="s">
        <v>60</v>
      </c>
      <c r="C10" s="49">
        <v>22</v>
      </c>
      <c r="D10" s="49">
        <v>1.4</v>
      </c>
      <c r="E10" s="49">
        <v>36000</v>
      </c>
      <c r="G10" s="49" t="s">
        <v>65</v>
      </c>
      <c r="H10" s="49"/>
      <c r="I10" s="49"/>
      <c r="J10" s="49"/>
      <c r="K10" s="49"/>
    </row>
    <row r="11" spans="2:11" x14ac:dyDescent="0.3">
      <c r="B11" s="49" t="s">
        <v>61</v>
      </c>
      <c r="C11" s="49">
        <v>25</v>
      </c>
      <c r="D11" s="49">
        <v>1.45</v>
      </c>
      <c r="E11" s="49">
        <v>37500</v>
      </c>
    </row>
    <row r="12" spans="2:11" x14ac:dyDescent="0.3">
      <c r="B12" s="49" t="s">
        <v>62</v>
      </c>
      <c r="C12" s="49">
        <v>27.5</v>
      </c>
      <c r="D12" s="49">
        <v>1.55</v>
      </c>
      <c r="E12" s="49">
        <v>39000</v>
      </c>
    </row>
    <row r="13" spans="2:11" x14ac:dyDescent="0.3">
      <c r="B13" s="49" t="s">
        <v>63</v>
      </c>
      <c r="C13" s="49">
        <v>30</v>
      </c>
      <c r="D13" s="49">
        <v>1.6</v>
      </c>
      <c r="E13" s="49">
        <v>39500</v>
      </c>
    </row>
    <row r="14" spans="2:11" x14ac:dyDescent="0.3">
      <c r="B14" s="49" t="s">
        <v>64</v>
      </c>
      <c r="C14" s="49">
        <v>33</v>
      </c>
      <c r="D14" s="49">
        <v>1.65</v>
      </c>
      <c r="E14" s="49">
        <v>40000</v>
      </c>
    </row>
    <row r="15" spans="2:11" x14ac:dyDescent="0.3">
      <c r="B15" s="49" t="s">
        <v>65</v>
      </c>
      <c r="C15" s="49"/>
      <c r="D15" s="49"/>
      <c r="E15" s="49"/>
    </row>
  </sheetData>
  <mergeCells count="11">
    <mergeCell ref="K3:K4"/>
    <mergeCell ref="G2:K2"/>
    <mergeCell ref="B3:B4"/>
    <mergeCell ref="C3:C4"/>
    <mergeCell ref="D3:D4"/>
    <mergeCell ref="E3:E4"/>
    <mergeCell ref="B2:E2"/>
    <mergeCell ref="G3:G4"/>
    <mergeCell ref="H3:H4"/>
    <mergeCell ref="I3:I4"/>
    <mergeCell ref="J3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Main Sheet</vt:lpstr>
      <vt:lpstr>Filter</vt:lpstr>
      <vt:lpstr>Data</vt:lpstr>
      <vt:lpstr>'Main Sheet'!abv</vt:lpstr>
      <vt:lpstr>'Main Sheet'!ConcreteName</vt:lpstr>
      <vt:lpstr>'Main Sheet'!Eb</vt:lpstr>
      <vt:lpstr>'Main Sheet'!EQcase</vt:lpstr>
      <vt:lpstr>'Main Sheet'!Es</vt:lpstr>
      <vt:lpstr>'Main Sheet'!Esw</vt:lpstr>
      <vt:lpstr>'Main Sheet'!gb_1</vt:lpstr>
      <vt:lpstr>'Main Sheet'!gb_2</vt:lpstr>
      <vt:lpstr>'Main Sheet'!gs</vt:lpstr>
      <vt:lpstr>'Main Sheet'!gsw</vt:lpstr>
      <vt:lpstr>'Main Sheet'!nsec</vt:lpstr>
      <vt:lpstr>'Main Sheet'!Rb</vt:lpstr>
      <vt:lpstr>'Main Sheet'!Rbt</vt:lpstr>
      <vt:lpstr>'Main Sheet'!RebarName</vt:lpstr>
      <vt:lpstr>'Main Sheet'!Rs</vt:lpstr>
      <vt:lpstr>'Main Sheet'!Rsc</vt:lpstr>
      <vt:lpstr>'Main Sheet'!Rsw</vt:lpstr>
      <vt:lpstr>'Main Sheet'!StirrupName</vt:lpstr>
      <vt:lpstr>'Main Sheet'!TypeMember</vt:lpstr>
      <vt:lpstr>'Main Sheet'!umax</vt:lpstr>
      <vt:lpstr>'Main Sheet'!umin</vt:lpstr>
      <vt:lpstr>'Main Sheet'!ved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Dang Khoi</dc:creator>
  <cp:lastModifiedBy>Nguyen Dang Khoi</cp:lastModifiedBy>
  <dcterms:created xsi:type="dcterms:W3CDTF">2021-03-26T13:12:20Z</dcterms:created>
  <dcterms:modified xsi:type="dcterms:W3CDTF">2021-04-04T08:57:14Z</dcterms:modified>
</cp:coreProperties>
</file>